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omments2.xml" ContentType="application/vnd.openxmlformats-officedocument.spreadsheetml.comment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3.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drawings/drawing4.xml" ContentType="application/vnd.openxmlformats-officedocument.drawing+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5.xml" ContentType="application/vnd.openxmlformats-officedocument.drawing+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drawings/drawing6.xml" ContentType="application/vnd.openxmlformats-officedocument.drawing+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drawings/drawing7.xml" ContentType="application/vnd.openxmlformats-officedocument.drawing+xml"/>
  <Override PartName="/xl/ctrlProps/ctrlProp53.xml" ContentType="application/vnd.ms-excel.controlproperties+xml"/>
  <Override PartName="/xl/ctrlProps/ctrlProp54.xml" ContentType="application/vnd.ms-excel.controlproperties+xml"/>
  <Override PartName="/xl/drawings/drawing8.xml" ContentType="application/vnd.openxmlformats-officedocument.drawing+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omments3.xml" ContentType="application/vnd.openxmlformats-officedocument.spreadsheetml.comments+xml"/>
  <Override PartName="/xl/drawings/drawing9.xml" ContentType="application/vnd.openxmlformats-officedocument.drawing+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omments4.xml" ContentType="application/vnd.openxmlformats-officedocument.spreadsheetml.comments+xml"/>
  <Override PartName="/xl/drawings/drawing10.xml" ContentType="application/vnd.openxmlformats-officedocument.drawing+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drawings/drawing11.xml" ContentType="application/vnd.openxmlformats-officedocument.drawing+xml"/>
  <Override PartName="/xl/ctrlProps/ctrlProp73.xml" ContentType="application/vnd.ms-excel.controlproperties+xml"/>
  <Override PartName="/xl/ctrlProps/ctrlProp74.xml" ContentType="application/vnd.ms-excel.controlproperties+xml"/>
  <Override PartName="/xl/drawings/drawing12.xml" ContentType="application/vnd.openxmlformats-officedocument.drawing+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drawings/drawing13.xml" ContentType="application/vnd.openxmlformats-officedocument.drawing+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omments5.xml" ContentType="application/vnd.openxmlformats-officedocument.spreadsheetml.comments+xml"/>
  <Override PartName="/xl/drawings/drawing14.xml" ContentType="application/vnd.openxmlformats-officedocument.drawing+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omments6.xml" ContentType="application/vnd.openxmlformats-officedocument.spreadsheetml.comments+xml"/>
  <Override PartName="/xl/drawings/drawing15.xml" ContentType="application/vnd.openxmlformats-officedocument.drawing+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omments7.xml" ContentType="application/vnd.openxmlformats-officedocument.spreadsheetml.comments+xml"/>
  <Override PartName="/xl/drawings/drawing16.xml" ContentType="application/vnd.openxmlformats-officedocument.drawing+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omments8.xml" ContentType="application/vnd.openxmlformats-officedocument.spreadsheetml.comments+xml"/>
  <Override PartName="/xl/drawings/drawing17.xml" ContentType="application/vnd.openxmlformats-officedocument.drawing+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drawings/drawing18.xml" ContentType="application/vnd.openxmlformats-officedocument.drawing+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drawings/drawing19.xml" ContentType="application/vnd.openxmlformats-officedocument.drawing+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omments9.xml" ContentType="application/vnd.openxmlformats-officedocument.spreadsheetml.comments+xml"/>
  <Override PartName="/xl/drawings/drawing20.xml" ContentType="application/vnd.openxmlformats-officedocument.drawing+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drawings/drawing21.xml" ContentType="application/vnd.openxmlformats-officedocument.drawing+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omments10.xml" ContentType="application/vnd.openxmlformats-officedocument.spreadsheetml.comments+xml"/>
  <Override PartName="/xl/comments11.xml" ContentType="application/vnd.openxmlformats-officedocument.spreadsheetml.comments+xml"/>
  <Override PartName="/xl/drawings/drawing22.xml" ContentType="application/vnd.openxmlformats-officedocument.drawing+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DieseArbeitsmappe"/>
  <mc:AlternateContent xmlns:mc="http://schemas.openxmlformats.org/markup-compatibility/2006">
    <mc:Choice Requires="x15">
      <x15ac:absPath xmlns:x15ac="http://schemas.microsoft.com/office/spreadsheetml/2010/11/ac" url="F:\Internet2021\Jugendhilfe_Downloads\Freiwilligendienste\FÖJ\"/>
    </mc:Choice>
  </mc:AlternateContent>
  <bookViews>
    <workbookView xWindow="105" yWindow="585" windowWidth="18795" windowHeight="10080" tabRatio="917" activeTab="3"/>
  </bookViews>
  <sheets>
    <sheet name="Übersicht Formblätter" sheetId="97" r:id="rId1"/>
    <sheet name="S" sheetId="178" r:id="rId2"/>
    <sheet name="A1" sheetId="180" r:id="rId3"/>
    <sheet name="A2-N2" sheetId="142" r:id="rId4"/>
    <sheet name="A3" sheetId="141" r:id="rId5"/>
    <sheet name="A4-N4" sheetId="94" r:id="rId6"/>
    <sheet name="A5" sheetId="139" r:id="rId7"/>
    <sheet name="A6-N6" sheetId="90" r:id="rId8"/>
    <sheet name="A7" sheetId="173" state="hidden" r:id="rId9"/>
    <sheet name="A8-N8" sheetId="184" state="hidden" r:id="rId10"/>
    <sheet name="A9" sheetId="148" r:id="rId11"/>
    <sheet name="A10-N10" sheetId="149" r:id="rId12"/>
    <sheet name="A P" sheetId="163" r:id="rId13"/>
    <sheet name="A P IJFD" sheetId="182" state="hidden" r:id="rId14"/>
    <sheet name="A B" sheetId="179" r:id="rId15"/>
    <sheet name="N1 R" sheetId="127" r:id="rId16"/>
    <sheet name="N1 F" sheetId="128" r:id="rId17"/>
    <sheet name="N3" sheetId="140" r:id="rId18"/>
    <sheet name="N5" sheetId="143" r:id="rId19"/>
    <sheet name="N7" sheetId="183" state="hidden" r:id="rId20"/>
    <sheet name="N9" sheetId="150" r:id="rId21"/>
    <sheet name="N P" sheetId="172" r:id="rId22"/>
    <sheet name="N TN 1" sheetId="169" r:id="rId23"/>
    <sheet name="N TN 2" sheetId="176" state="hidden" r:id="rId24"/>
    <sheet name="RM" sheetId="177" r:id="rId25"/>
    <sheet name="Tabelle3" sheetId="187" state="hidden" r:id="rId26"/>
    <sheet name="Hinweise" sheetId="188" r:id="rId27"/>
  </sheets>
  <definedNames>
    <definedName name="_xlnm.Print_Area" localSheetId="14">'A B'!$A$1:$J$103</definedName>
    <definedName name="_xlnm.Print_Area" localSheetId="12">'A P'!$A$1:$M$60</definedName>
    <definedName name="_xlnm.Print_Area" localSheetId="13">'A P IJFD'!$A$1:$M$35</definedName>
    <definedName name="_xlnm.Print_Area" localSheetId="2">'A1'!$A$1:$H$69</definedName>
    <definedName name="_xlnm.Print_Area" localSheetId="11">'A10-N10'!$A$1:$O$44</definedName>
    <definedName name="_xlnm.Print_Area" localSheetId="3">'A2-N2'!$A$1:$H$160</definedName>
    <definedName name="_xlnm.Print_Area" localSheetId="4">'A3'!$A$1:$M$49</definedName>
    <definedName name="_xlnm.Print_Area" localSheetId="5">'A4-N4'!$A$1:$F$184</definedName>
    <definedName name="_xlnm.Print_Area" localSheetId="6">'A5'!$A$1:$N$45</definedName>
    <definedName name="_xlnm.Print_Area" localSheetId="7">'A6-N6'!$A$1:$F$59</definedName>
    <definedName name="_xlnm.Print_Area" localSheetId="8">'A7'!$A$1:$L$66</definedName>
    <definedName name="_xlnm.Print_Area" localSheetId="9">'A8-N8'!$A$1:$H$75</definedName>
    <definedName name="_xlnm.Print_Area" localSheetId="10">'A9'!$A$1:$L$62</definedName>
    <definedName name="_xlnm.Print_Area" localSheetId="21">'N P'!$A$1:$N$65</definedName>
    <definedName name="_xlnm.Print_Area" localSheetId="22">'N TN 1'!$A$1:$K$2015</definedName>
    <definedName name="_xlnm.Print_Area" localSheetId="23">'N TN 2'!$A$1:$K$37</definedName>
    <definedName name="_xlnm.Print_Area" localSheetId="16">'N1 F'!#REF!</definedName>
    <definedName name="_xlnm.Print_Area" localSheetId="15">'N1 R'!$A$1:$N$78</definedName>
    <definedName name="_xlnm.Print_Area" localSheetId="17">'N3'!$A$1:$O$48</definedName>
    <definedName name="_xlnm.Print_Area" localSheetId="18">'N5'!$A$1:$M$37</definedName>
    <definedName name="_xlnm.Print_Area" localSheetId="19">'N7'!$A$1:$L$72</definedName>
    <definedName name="_xlnm.Print_Area" localSheetId="20">'N9'!$A$1:$J$67</definedName>
    <definedName name="_xlnm.Print_Area" localSheetId="24">RM!$A$1:$O$75</definedName>
    <definedName name="_xlnm.Print_Area" localSheetId="0">'Übersicht Formblätter'!$A$1:$B$27</definedName>
    <definedName name="_xlnm.Print_Titles" localSheetId="23">'N TN 2'!$11:$12</definedName>
  </definedNames>
  <calcPr calcId="162913"/>
</workbook>
</file>

<file path=xl/calcChain.xml><?xml version="1.0" encoding="utf-8"?>
<calcChain xmlns="http://schemas.openxmlformats.org/spreadsheetml/2006/main">
  <c r="L31" i="141" l="1"/>
  <c r="F14" i="143" l="1"/>
  <c r="E14" i="143"/>
  <c r="F14" i="140"/>
  <c r="E14" i="140"/>
  <c r="B38" i="128"/>
  <c r="B36" i="128"/>
  <c r="B36" i="127"/>
  <c r="B34" i="127"/>
  <c r="D15" i="90"/>
  <c r="C15" i="90"/>
  <c r="F14" i="139"/>
  <c r="E14" i="139"/>
  <c r="D105" i="94"/>
  <c r="C105" i="94"/>
  <c r="D15" i="94"/>
  <c r="C15" i="94"/>
  <c r="F16" i="141"/>
  <c r="E16" i="141"/>
  <c r="D96" i="142"/>
  <c r="C96" i="142"/>
  <c r="D14" i="142"/>
  <c r="C14" i="142"/>
  <c r="B21" i="173" l="1"/>
  <c r="G32" i="127" l="1"/>
  <c r="L26" i="163" l="1"/>
  <c r="L25" i="163"/>
  <c r="L24" i="163"/>
  <c r="L23" i="163"/>
  <c r="L22" i="163"/>
  <c r="L21" i="163"/>
  <c r="L20" i="163"/>
  <c r="L19" i="163"/>
  <c r="L18" i="163"/>
  <c r="K26" i="163"/>
  <c r="M26" i="163" s="1"/>
  <c r="K25" i="163"/>
  <c r="M25" i="163" s="1"/>
  <c r="K24" i="163"/>
  <c r="M24" i="163" s="1"/>
  <c r="K23" i="163"/>
  <c r="M23" i="163" s="1"/>
  <c r="K22" i="163"/>
  <c r="M22" i="163" s="1"/>
  <c r="K21" i="163"/>
  <c r="M21" i="163" s="1"/>
  <c r="K20" i="163"/>
  <c r="M20" i="163" s="1"/>
  <c r="K19" i="163"/>
  <c r="M19" i="163" s="1"/>
  <c r="K18" i="163"/>
  <c r="M18" i="163" s="1"/>
  <c r="C44" i="142" l="1"/>
  <c r="C52" i="142"/>
  <c r="D43" i="142"/>
  <c r="D107" i="142"/>
  <c r="C107" i="142"/>
  <c r="C109" i="94"/>
  <c r="C35" i="142"/>
  <c r="J14" i="143"/>
  <c r="I14" i="143"/>
  <c r="F31" i="140"/>
  <c r="D35" i="90"/>
  <c r="D109" i="94"/>
  <c r="D19" i="94"/>
  <c r="C19" i="94"/>
  <c r="C42" i="94" s="1"/>
  <c r="J14" i="139"/>
  <c r="I14" i="139"/>
  <c r="J16" i="141"/>
  <c r="J33" i="141" s="1"/>
  <c r="I16" i="141"/>
  <c r="I33" i="141" s="1"/>
  <c r="H3" i="143"/>
  <c r="J3" i="140"/>
  <c r="C49" i="142"/>
  <c r="C50" i="142"/>
  <c r="E116" i="142"/>
  <c r="E124" i="142" s="1"/>
  <c r="E129" i="142" s="1"/>
  <c r="E107" i="142"/>
  <c r="E31" i="140"/>
  <c r="K30" i="141"/>
  <c r="K29" i="141"/>
  <c r="K28" i="141"/>
  <c r="K27" i="141"/>
  <c r="K26" i="141"/>
  <c r="K25" i="141"/>
  <c r="K24" i="141"/>
  <c r="K23" i="141"/>
  <c r="K22" i="141"/>
  <c r="K21" i="141"/>
  <c r="K20" i="141"/>
  <c r="K19" i="141"/>
  <c r="K18" i="141"/>
  <c r="K17" i="141"/>
  <c r="G30" i="141"/>
  <c r="G29" i="141"/>
  <c r="G28" i="141"/>
  <c r="G27" i="141"/>
  <c r="G26" i="141"/>
  <c r="G25" i="141"/>
  <c r="G24" i="141"/>
  <c r="G23" i="141"/>
  <c r="G22" i="141"/>
  <c r="G21" i="141"/>
  <c r="G20" i="141"/>
  <c r="G19" i="141"/>
  <c r="G18" i="141"/>
  <c r="G17" i="141"/>
  <c r="M41" i="128"/>
  <c r="M39" i="127"/>
  <c r="G28" i="139"/>
  <c r="G27" i="139"/>
  <c r="G26" i="139"/>
  <c r="G25" i="139"/>
  <c r="G24" i="139"/>
  <c r="G23" i="139"/>
  <c r="G22" i="139"/>
  <c r="G21" i="139"/>
  <c r="G20" i="139"/>
  <c r="G19" i="139"/>
  <c r="G18" i="139"/>
  <c r="G17" i="139"/>
  <c r="G16" i="139"/>
  <c r="G15" i="139"/>
  <c r="I13" i="169"/>
  <c r="E127" i="142"/>
  <c r="D139" i="142" s="1"/>
  <c r="D44" i="142"/>
  <c r="D51" i="142" s="1"/>
  <c r="E16" i="142"/>
  <c r="D156" i="94"/>
  <c r="D164" i="94" s="1"/>
  <c r="C156" i="94"/>
  <c r="E16" i="94"/>
  <c r="D66" i="94"/>
  <c r="C66" i="94"/>
  <c r="E66" i="94" s="1"/>
  <c r="E68" i="94" s="1"/>
  <c r="E168" i="94"/>
  <c r="E167" i="94"/>
  <c r="D167" i="94"/>
  <c r="E106" i="94"/>
  <c r="E105" i="94"/>
  <c r="E15" i="94"/>
  <c r="D153" i="94"/>
  <c r="C153" i="94"/>
  <c r="E152" i="94"/>
  <c r="E151" i="94"/>
  <c r="E150" i="94"/>
  <c r="E149" i="94"/>
  <c r="D146" i="94"/>
  <c r="C146" i="94"/>
  <c r="C163" i="94" s="1"/>
  <c r="E145" i="94"/>
  <c r="E144" i="94"/>
  <c r="E143" i="94"/>
  <c r="E142" i="94"/>
  <c r="E141" i="94"/>
  <c r="E140" i="94"/>
  <c r="D136" i="94"/>
  <c r="C136" i="94"/>
  <c r="E135" i="94"/>
  <c r="E134" i="94"/>
  <c r="E133" i="94"/>
  <c r="D130" i="94"/>
  <c r="C130" i="94"/>
  <c r="E129" i="94"/>
  <c r="E128" i="94"/>
  <c r="E127" i="94"/>
  <c r="E126" i="94"/>
  <c r="C168" i="94" s="1"/>
  <c r="E125" i="94"/>
  <c r="E124" i="94"/>
  <c r="D121" i="94"/>
  <c r="E121" i="94" s="1"/>
  <c r="C121" i="94"/>
  <c r="E120" i="94"/>
  <c r="D117" i="94"/>
  <c r="C117" i="94"/>
  <c r="E117" i="94" s="1"/>
  <c r="E116" i="94"/>
  <c r="D113" i="94"/>
  <c r="C113" i="94"/>
  <c r="E112" i="94"/>
  <c r="E111" i="94"/>
  <c r="E110" i="94"/>
  <c r="E60" i="94"/>
  <c r="E61" i="94"/>
  <c r="E62" i="94"/>
  <c r="E59" i="94"/>
  <c r="E51" i="94"/>
  <c r="E52" i="94"/>
  <c r="E53" i="94"/>
  <c r="E54" i="94"/>
  <c r="E55" i="94"/>
  <c r="E50" i="94"/>
  <c r="E44" i="94"/>
  <c r="E45" i="94"/>
  <c r="C167" i="94" s="1"/>
  <c r="E43" i="94"/>
  <c r="E35" i="94"/>
  <c r="E36" i="94"/>
  <c r="E37" i="94"/>
  <c r="E38" i="94"/>
  <c r="E39" i="94"/>
  <c r="E34" i="94"/>
  <c r="E30" i="94"/>
  <c r="E26" i="94"/>
  <c r="E21" i="94"/>
  <c r="E22" i="94"/>
  <c r="E20" i="94"/>
  <c r="G16" i="143"/>
  <c r="G17" i="143"/>
  <c r="G18" i="143"/>
  <c r="G19" i="143"/>
  <c r="G20" i="143"/>
  <c r="G21" i="143"/>
  <c r="G22" i="143"/>
  <c r="G23" i="143"/>
  <c r="G24" i="143"/>
  <c r="G15" i="143"/>
  <c r="K16" i="140"/>
  <c r="K17" i="140"/>
  <c r="K18" i="140"/>
  <c r="K19" i="140"/>
  <c r="K20" i="140"/>
  <c r="K21" i="140"/>
  <c r="K22" i="140"/>
  <c r="K23" i="140"/>
  <c r="K24" i="140"/>
  <c r="K25" i="140"/>
  <c r="K26" i="140"/>
  <c r="K27" i="140"/>
  <c r="K28" i="140"/>
  <c r="K15" i="140"/>
  <c r="G16" i="140"/>
  <c r="G17" i="140"/>
  <c r="G18" i="140"/>
  <c r="G19" i="140"/>
  <c r="G20" i="140"/>
  <c r="G21" i="140"/>
  <c r="G22" i="140"/>
  <c r="G23" i="140"/>
  <c r="G24" i="140"/>
  <c r="G25" i="140"/>
  <c r="G26" i="140"/>
  <c r="G27" i="140"/>
  <c r="G28" i="140"/>
  <c r="G15" i="140"/>
  <c r="L29" i="140"/>
  <c r="E29" i="140"/>
  <c r="F29" i="140"/>
  <c r="I29" i="140"/>
  <c r="I32" i="140"/>
  <c r="J29" i="140"/>
  <c r="J32" i="140" s="1"/>
  <c r="J31" i="141"/>
  <c r="I31" i="141"/>
  <c r="F31" i="141"/>
  <c r="F34" i="141" s="1"/>
  <c r="G31" i="141"/>
  <c r="G34" i="141"/>
  <c r="E31" i="141"/>
  <c r="E34" i="141" s="1"/>
  <c r="E97" i="142"/>
  <c r="C149" i="142" s="1"/>
  <c r="E125" i="142"/>
  <c r="E139" i="142" s="1"/>
  <c r="E100" i="142"/>
  <c r="D131" i="142"/>
  <c r="C131" i="142"/>
  <c r="D130" i="142"/>
  <c r="C130" i="142"/>
  <c r="D132" i="142"/>
  <c r="E122" i="142"/>
  <c r="E121" i="142"/>
  <c r="E120" i="142"/>
  <c r="E119" i="142"/>
  <c r="E118" i="142"/>
  <c r="E117" i="142"/>
  <c r="C114" i="142"/>
  <c r="E113" i="142"/>
  <c r="E112" i="142"/>
  <c r="E111" i="142"/>
  <c r="E110" i="142"/>
  <c r="E109" i="142"/>
  <c r="E108" i="142"/>
  <c r="E104" i="142"/>
  <c r="E103" i="142"/>
  <c r="E102" i="142"/>
  <c r="E101" i="142"/>
  <c r="D49" i="142"/>
  <c r="E41" i="142"/>
  <c r="E40" i="142"/>
  <c r="E39" i="142"/>
  <c r="E38" i="142"/>
  <c r="E37" i="142"/>
  <c r="E36" i="142"/>
  <c r="E32" i="142"/>
  <c r="E31" i="142"/>
  <c r="E30" i="142"/>
  <c r="E29" i="142"/>
  <c r="E28" i="142"/>
  <c r="E27" i="142"/>
  <c r="E23" i="142"/>
  <c r="E22" i="142"/>
  <c r="E21" i="142"/>
  <c r="E20" i="142"/>
  <c r="E19" i="142"/>
  <c r="G2015" i="169"/>
  <c r="I2015" i="169"/>
  <c r="I1890" i="169"/>
  <c r="I393" i="169"/>
  <c r="I16" i="169"/>
  <c r="G13" i="169"/>
  <c r="G2014" i="169"/>
  <c r="D2015" i="169"/>
  <c r="I2014" i="169"/>
  <c r="D2014" i="169"/>
  <c r="I2013" i="169"/>
  <c r="G2013" i="169"/>
  <c r="D2013" i="169"/>
  <c r="I2012" i="169"/>
  <c r="G2012" i="169"/>
  <c r="D2012" i="169"/>
  <c r="I2011" i="169"/>
  <c r="G2011" i="169"/>
  <c r="D2011" i="169"/>
  <c r="I2010" i="169"/>
  <c r="G2010" i="169"/>
  <c r="D2010" i="169"/>
  <c r="I2009" i="169"/>
  <c r="G2009" i="169"/>
  <c r="D2009" i="169"/>
  <c r="I2008" i="169"/>
  <c r="G2008" i="169"/>
  <c r="D2008" i="169"/>
  <c r="I2007" i="169"/>
  <c r="G2007" i="169"/>
  <c r="D2007" i="169"/>
  <c r="I2006" i="169"/>
  <c r="G2006" i="169"/>
  <c r="D2006" i="169"/>
  <c r="I2005" i="169"/>
  <c r="G2005" i="169"/>
  <c r="D2005" i="169"/>
  <c r="I2004" i="169"/>
  <c r="G2004" i="169"/>
  <c r="D2004" i="169"/>
  <c r="I2003" i="169"/>
  <c r="G2003" i="169"/>
  <c r="D2003" i="169"/>
  <c r="I2002" i="169"/>
  <c r="G2002" i="169"/>
  <c r="D2002" i="169"/>
  <c r="I2001" i="169"/>
  <c r="G2001" i="169"/>
  <c r="D2001" i="169"/>
  <c r="I2000" i="169"/>
  <c r="G2000" i="169"/>
  <c r="D2000" i="169"/>
  <c r="I1999" i="169"/>
  <c r="G1999" i="169"/>
  <c r="D1999" i="169"/>
  <c r="I1998" i="169"/>
  <c r="G1998" i="169"/>
  <c r="D1998" i="169"/>
  <c r="I1997" i="169"/>
  <c r="G1997" i="169"/>
  <c r="D1997" i="169"/>
  <c r="I1996" i="169"/>
  <c r="G1996" i="169"/>
  <c r="D1996" i="169"/>
  <c r="I1995" i="169"/>
  <c r="G1995" i="169"/>
  <c r="D1995" i="169"/>
  <c r="I1994" i="169"/>
  <c r="G1994" i="169"/>
  <c r="D1994" i="169"/>
  <c r="I1993" i="169"/>
  <c r="G1993" i="169"/>
  <c r="D1993" i="169"/>
  <c r="I1992" i="169"/>
  <c r="G1992" i="169"/>
  <c r="D1992" i="169"/>
  <c r="I1991" i="169"/>
  <c r="G1991" i="169"/>
  <c r="D1991" i="169"/>
  <c r="I1990" i="169"/>
  <c r="G1990" i="169"/>
  <c r="D1990" i="169"/>
  <c r="I1989" i="169"/>
  <c r="G1989" i="169"/>
  <c r="D1989" i="169"/>
  <c r="I1988" i="169"/>
  <c r="G1988" i="169"/>
  <c r="D1988" i="169"/>
  <c r="I1987" i="169"/>
  <c r="G1987" i="169"/>
  <c r="D1987" i="169"/>
  <c r="I1986" i="169"/>
  <c r="G1986" i="169"/>
  <c r="D1986" i="169"/>
  <c r="I1985" i="169"/>
  <c r="G1985" i="169"/>
  <c r="D1985" i="169"/>
  <c r="I1984" i="169"/>
  <c r="G1984" i="169"/>
  <c r="D1984" i="169"/>
  <c r="I1983" i="169"/>
  <c r="G1983" i="169"/>
  <c r="D1983" i="169"/>
  <c r="I1982" i="169"/>
  <c r="G1982" i="169"/>
  <c r="D1982" i="169"/>
  <c r="I1981" i="169"/>
  <c r="G1981" i="169"/>
  <c r="D1981" i="169"/>
  <c r="I1980" i="169"/>
  <c r="G1980" i="169"/>
  <c r="D1980" i="169"/>
  <c r="I1979" i="169"/>
  <c r="G1979" i="169"/>
  <c r="D1979" i="169"/>
  <c r="I1978" i="169"/>
  <c r="G1978" i="169"/>
  <c r="D1978" i="169"/>
  <c r="I1977" i="169"/>
  <c r="G1977" i="169"/>
  <c r="D1977" i="169"/>
  <c r="I1976" i="169"/>
  <c r="G1976" i="169"/>
  <c r="D1976" i="169"/>
  <c r="I1975" i="169"/>
  <c r="G1975" i="169"/>
  <c r="D1975" i="169"/>
  <c r="I1974" i="169"/>
  <c r="G1974" i="169"/>
  <c r="D1974" i="169"/>
  <c r="I1973" i="169"/>
  <c r="G1973" i="169"/>
  <c r="D1973" i="169"/>
  <c r="I1972" i="169"/>
  <c r="G1972" i="169"/>
  <c r="D1972" i="169"/>
  <c r="I1971" i="169"/>
  <c r="G1971" i="169"/>
  <c r="D1971" i="169"/>
  <c r="I1970" i="169"/>
  <c r="G1970" i="169"/>
  <c r="D1970" i="169"/>
  <c r="I1969" i="169"/>
  <c r="G1969" i="169"/>
  <c r="D1969" i="169"/>
  <c r="I1968" i="169"/>
  <c r="G1968" i="169"/>
  <c r="D1968" i="169"/>
  <c r="I1967" i="169"/>
  <c r="G1967" i="169"/>
  <c r="D1967" i="169"/>
  <c r="I1966" i="169"/>
  <c r="G1966" i="169"/>
  <c r="D1966" i="169"/>
  <c r="I1965" i="169"/>
  <c r="G1965" i="169"/>
  <c r="D1965" i="169"/>
  <c r="I1964" i="169"/>
  <c r="G1964" i="169"/>
  <c r="D1964" i="169"/>
  <c r="I1963" i="169"/>
  <c r="G1963" i="169"/>
  <c r="D1963" i="169"/>
  <c r="I1962" i="169"/>
  <c r="G1962" i="169"/>
  <c r="D1962" i="169"/>
  <c r="I1961" i="169"/>
  <c r="G1961" i="169"/>
  <c r="D1961" i="169"/>
  <c r="I1960" i="169"/>
  <c r="G1960" i="169"/>
  <c r="D1960" i="169"/>
  <c r="I1959" i="169"/>
  <c r="G1959" i="169"/>
  <c r="D1959" i="169"/>
  <c r="I1958" i="169"/>
  <c r="G1958" i="169"/>
  <c r="D1958" i="169"/>
  <c r="I1957" i="169"/>
  <c r="G1957" i="169"/>
  <c r="D1957" i="169"/>
  <c r="I1956" i="169"/>
  <c r="G1956" i="169"/>
  <c r="D1956" i="169"/>
  <c r="I1955" i="169"/>
  <c r="G1955" i="169"/>
  <c r="D1955" i="169"/>
  <c r="I1954" i="169"/>
  <c r="G1954" i="169"/>
  <c r="D1954" i="169"/>
  <c r="I1953" i="169"/>
  <c r="G1953" i="169"/>
  <c r="D1953" i="169"/>
  <c r="I1952" i="169"/>
  <c r="G1952" i="169"/>
  <c r="D1952" i="169"/>
  <c r="I1951" i="169"/>
  <c r="G1951" i="169"/>
  <c r="D1951" i="169"/>
  <c r="I1950" i="169"/>
  <c r="G1950" i="169"/>
  <c r="D1950" i="169"/>
  <c r="I1949" i="169"/>
  <c r="G1949" i="169"/>
  <c r="D1949" i="169"/>
  <c r="I1948" i="169"/>
  <c r="G1948" i="169"/>
  <c r="D1948" i="169"/>
  <c r="I1947" i="169"/>
  <c r="G1947" i="169"/>
  <c r="D1947" i="169"/>
  <c r="I1946" i="169"/>
  <c r="G1946" i="169"/>
  <c r="D1946" i="169"/>
  <c r="I1945" i="169"/>
  <c r="G1945" i="169"/>
  <c r="D1945" i="169"/>
  <c r="I1944" i="169"/>
  <c r="G1944" i="169"/>
  <c r="D1944" i="169"/>
  <c r="I1943" i="169"/>
  <c r="G1943" i="169"/>
  <c r="D1943" i="169"/>
  <c r="I1942" i="169"/>
  <c r="G1942" i="169"/>
  <c r="D1942" i="169"/>
  <c r="I1941" i="169"/>
  <c r="G1941" i="169"/>
  <c r="D1941" i="169"/>
  <c r="I1940" i="169"/>
  <c r="G1940" i="169"/>
  <c r="D1940" i="169"/>
  <c r="I1939" i="169"/>
  <c r="G1939" i="169"/>
  <c r="D1939" i="169"/>
  <c r="I1938" i="169"/>
  <c r="G1938" i="169"/>
  <c r="D1938" i="169"/>
  <c r="I1937" i="169"/>
  <c r="G1937" i="169"/>
  <c r="D1937" i="169"/>
  <c r="I1936" i="169"/>
  <c r="G1936" i="169"/>
  <c r="D1936" i="169"/>
  <c r="I1935" i="169"/>
  <c r="G1935" i="169"/>
  <c r="D1935" i="169"/>
  <c r="I1934" i="169"/>
  <c r="G1934" i="169"/>
  <c r="D1934" i="169"/>
  <c r="I1933" i="169"/>
  <c r="G1933" i="169"/>
  <c r="D1933" i="169"/>
  <c r="I1932" i="169"/>
  <c r="G1932" i="169"/>
  <c r="D1932" i="169"/>
  <c r="I1931" i="169"/>
  <c r="G1931" i="169"/>
  <c r="D1931" i="169"/>
  <c r="I1930" i="169"/>
  <c r="G1930" i="169"/>
  <c r="D1930" i="169"/>
  <c r="I1929" i="169"/>
  <c r="G1929" i="169"/>
  <c r="D1929" i="169"/>
  <c r="I1928" i="169"/>
  <c r="G1928" i="169"/>
  <c r="D1928" i="169"/>
  <c r="I1927" i="169"/>
  <c r="G1927" i="169"/>
  <c r="D1927" i="169"/>
  <c r="I1926" i="169"/>
  <c r="G1926" i="169"/>
  <c r="D1926" i="169"/>
  <c r="I1925" i="169"/>
  <c r="G1925" i="169"/>
  <c r="D1925" i="169"/>
  <c r="I1924" i="169"/>
  <c r="G1924" i="169"/>
  <c r="D1924" i="169"/>
  <c r="I1923" i="169"/>
  <c r="G1923" i="169"/>
  <c r="D1923" i="169"/>
  <c r="I1922" i="169"/>
  <c r="G1922" i="169"/>
  <c r="D1922" i="169"/>
  <c r="I1921" i="169"/>
  <c r="G1921" i="169"/>
  <c r="D1921" i="169"/>
  <c r="I1920" i="169"/>
  <c r="G1920" i="169"/>
  <c r="D1920" i="169"/>
  <c r="I1919" i="169"/>
  <c r="G1919" i="169"/>
  <c r="D1919" i="169"/>
  <c r="I1918" i="169"/>
  <c r="G1918" i="169"/>
  <c r="D1918" i="169"/>
  <c r="I1917" i="169"/>
  <c r="G1917" i="169"/>
  <c r="D1917" i="169"/>
  <c r="I1916" i="169"/>
  <c r="G1916" i="169"/>
  <c r="D1916" i="169"/>
  <c r="I1915" i="169"/>
  <c r="G1915" i="169"/>
  <c r="D1915" i="169"/>
  <c r="I1914" i="169"/>
  <c r="G1914" i="169"/>
  <c r="D1914" i="169"/>
  <c r="I1913" i="169"/>
  <c r="G1913" i="169"/>
  <c r="D1913" i="169"/>
  <c r="I1912" i="169"/>
  <c r="G1912" i="169"/>
  <c r="D1912" i="169"/>
  <c r="I1911" i="169"/>
  <c r="G1911" i="169"/>
  <c r="D1911" i="169"/>
  <c r="I1910" i="169"/>
  <c r="G1910" i="169"/>
  <c r="D1910" i="169"/>
  <c r="I1909" i="169"/>
  <c r="G1909" i="169"/>
  <c r="D1909" i="169"/>
  <c r="I1908" i="169"/>
  <c r="G1908" i="169"/>
  <c r="D1908" i="169"/>
  <c r="I1907" i="169"/>
  <c r="G1907" i="169"/>
  <c r="D1907" i="169"/>
  <c r="I1906" i="169"/>
  <c r="G1906" i="169"/>
  <c r="D1906" i="169"/>
  <c r="I1905" i="169"/>
  <c r="G1905" i="169"/>
  <c r="D1905" i="169"/>
  <c r="I1904" i="169"/>
  <c r="G1904" i="169"/>
  <c r="D1904" i="169"/>
  <c r="I1903" i="169"/>
  <c r="G1903" i="169"/>
  <c r="D1903" i="169"/>
  <c r="I1902" i="169"/>
  <c r="G1902" i="169"/>
  <c r="D1902" i="169"/>
  <c r="I1901" i="169"/>
  <c r="G1901" i="169"/>
  <c r="D1901" i="169"/>
  <c r="I1900" i="169"/>
  <c r="G1900" i="169"/>
  <c r="D1900" i="169"/>
  <c r="I1899" i="169"/>
  <c r="G1899" i="169"/>
  <c r="D1899" i="169"/>
  <c r="I1898" i="169"/>
  <c r="G1898" i="169"/>
  <c r="D1898" i="169"/>
  <c r="I1897" i="169"/>
  <c r="G1897" i="169"/>
  <c r="D1897" i="169"/>
  <c r="I1896" i="169"/>
  <c r="G1896" i="169"/>
  <c r="D1896" i="169"/>
  <c r="I1895" i="169"/>
  <c r="G1895" i="169"/>
  <c r="D1895" i="169"/>
  <c r="I1894" i="169"/>
  <c r="G1894" i="169"/>
  <c r="D1894" i="169"/>
  <c r="I1893" i="169"/>
  <c r="G1893" i="169"/>
  <c r="D1893" i="169"/>
  <c r="I1892" i="169"/>
  <c r="G1892" i="169"/>
  <c r="D1892" i="169"/>
  <c r="I1891" i="169"/>
  <c r="G1891" i="169"/>
  <c r="D1891" i="169"/>
  <c r="G1890" i="169"/>
  <c r="D1890" i="169"/>
  <c r="I1889" i="169"/>
  <c r="G1889" i="169"/>
  <c r="D1889" i="169"/>
  <c r="I1888" i="169"/>
  <c r="G1888" i="169"/>
  <c r="D1888" i="169"/>
  <c r="I1887" i="169"/>
  <c r="G1887" i="169"/>
  <c r="D1887" i="169"/>
  <c r="I1886" i="169"/>
  <c r="G1886" i="169"/>
  <c r="D1886" i="169"/>
  <c r="I1885" i="169"/>
  <c r="G1885" i="169"/>
  <c r="D1885" i="169"/>
  <c r="I1884" i="169"/>
  <c r="G1884" i="169"/>
  <c r="D1884" i="169"/>
  <c r="I1883" i="169"/>
  <c r="G1883" i="169"/>
  <c r="D1883" i="169"/>
  <c r="I1882" i="169"/>
  <c r="G1882" i="169"/>
  <c r="D1882" i="169"/>
  <c r="I1881" i="169"/>
  <c r="G1881" i="169"/>
  <c r="D1881" i="169"/>
  <c r="I1880" i="169"/>
  <c r="G1880" i="169"/>
  <c r="D1880" i="169"/>
  <c r="I1879" i="169"/>
  <c r="G1879" i="169"/>
  <c r="D1879" i="169"/>
  <c r="I1878" i="169"/>
  <c r="G1878" i="169"/>
  <c r="D1878" i="169"/>
  <c r="I1877" i="169"/>
  <c r="G1877" i="169"/>
  <c r="D1877" i="169"/>
  <c r="I1876" i="169"/>
  <c r="G1876" i="169"/>
  <c r="D1876" i="169"/>
  <c r="I1875" i="169"/>
  <c r="G1875" i="169"/>
  <c r="D1875" i="169"/>
  <c r="I1874" i="169"/>
  <c r="G1874" i="169"/>
  <c r="D1874" i="169"/>
  <c r="I1873" i="169"/>
  <c r="G1873" i="169"/>
  <c r="D1873" i="169"/>
  <c r="I1872" i="169"/>
  <c r="G1872" i="169"/>
  <c r="D1872" i="169"/>
  <c r="I1871" i="169"/>
  <c r="G1871" i="169"/>
  <c r="D1871" i="169"/>
  <c r="I1870" i="169"/>
  <c r="G1870" i="169"/>
  <c r="D1870" i="169"/>
  <c r="I1869" i="169"/>
  <c r="G1869" i="169"/>
  <c r="D1869" i="169"/>
  <c r="I1868" i="169"/>
  <c r="G1868" i="169"/>
  <c r="D1868" i="169"/>
  <c r="I1867" i="169"/>
  <c r="G1867" i="169"/>
  <c r="D1867" i="169"/>
  <c r="I1866" i="169"/>
  <c r="G1866" i="169"/>
  <c r="D1866" i="169"/>
  <c r="I1865" i="169"/>
  <c r="G1865" i="169"/>
  <c r="D1865" i="169"/>
  <c r="I1864" i="169"/>
  <c r="G1864" i="169"/>
  <c r="D1864" i="169"/>
  <c r="I1863" i="169"/>
  <c r="G1863" i="169"/>
  <c r="D1863" i="169"/>
  <c r="I1862" i="169"/>
  <c r="G1862" i="169"/>
  <c r="D1862" i="169"/>
  <c r="I1861" i="169"/>
  <c r="G1861" i="169"/>
  <c r="D1861" i="169"/>
  <c r="I1860" i="169"/>
  <c r="G1860" i="169"/>
  <c r="D1860" i="169"/>
  <c r="I1859" i="169"/>
  <c r="G1859" i="169"/>
  <c r="D1859" i="169"/>
  <c r="I1858" i="169"/>
  <c r="G1858" i="169"/>
  <c r="D1858" i="169"/>
  <c r="I1857" i="169"/>
  <c r="G1857" i="169"/>
  <c r="D1857" i="169"/>
  <c r="I1856" i="169"/>
  <c r="G1856" i="169"/>
  <c r="D1856" i="169"/>
  <c r="I1855" i="169"/>
  <c r="G1855" i="169"/>
  <c r="D1855" i="169"/>
  <c r="I1854" i="169"/>
  <c r="G1854" i="169"/>
  <c r="D1854" i="169"/>
  <c r="I1853" i="169"/>
  <c r="G1853" i="169"/>
  <c r="D1853" i="169"/>
  <c r="I1852" i="169"/>
  <c r="G1852" i="169"/>
  <c r="D1852" i="169"/>
  <c r="I1851" i="169"/>
  <c r="G1851" i="169"/>
  <c r="D1851" i="169"/>
  <c r="I1850" i="169"/>
  <c r="G1850" i="169"/>
  <c r="D1850" i="169"/>
  <c r="I1849" i="169"/>
  <c r="G1849" i="169"/>
  <c r="D1849" i="169"/>
  <c r="I1848" i="169"/>
  <c r="G1848" i="169"/>
  <c r="D1848" i="169"/>
  <c r="I1847" i="169"/>
  <c r="G1847" i="169"/>
  <c r="D1847" i="169"/>
  <c r="I1846" i="169"/>
  <c r="G1846" i="169"/>
  <c r="D1846" i="169"/>
  <c r="I1845" i="169"/>
  <c r="G1845" i="169"/>
  <c r="D1845" i="169"/>
  <c r="I1844" i="169"/>
  <c r="G1844" i="169"/>
  <c r="D1844" i="169"/>
  <c r="I1843" i="169"/>
  <c r="G1843" i="169"/>
  <c r="D1843" i="169"/>
  <c r="I1842" i="169"/>
  <c r="G1842" i="169"/>
  <c r="D1842" i="169"/>
  <c r="I1841" i="169"/>
  <c r="G1841" i="169"/>
  <c r="D1841" i="169"/>
  <c r="I1840" i="169"/>
  <c r="G1840" i="169"/>
  <c r="D1840" i="169"/>
  <c r="I1839" i="169"/>
  <c r="G1839" i="169"/>
  <c r="D1839" i="169"/>
  <c r="I1838" i="169"/>
  <c r="G1838" i="169"/>
  <c r="D1838" i="169"/>
  <c r="I1837" i="169"/>
  <c r="G1837" i="169"/>
  <c r="D1837" i="169"/>
  <c r="I1836" i="169"/>
  <c r="G1836" i="169"/>
  <c r="D1836" i="169"/>
  <c r="I1835" i="169"/>
  <c r="G1835" i="169"/>
  <c r="D1835" i="169"/>
  <c r="I1834" i="169"/>
  <c r="G1834" i="169"/>
  <c r="D1834" i="169"/>
  <c r="I1833" i="169"/>
  <c r="G1833" i="169"/>
  <c r="D1833" i="169"/>
  <c r="I1832" i="169"/>
  <c r="G1832" i="169"/>
  <c r="D1832" i="169"/>
  <c r="I1831" i="169"/>
  <c r="G1831" i="169"/>
  <c r="D1831" i="169"/>
  <c r="I1830" i="169"/>
  <c r="G1830" i="169"/>
  <c r="D1830" i="169"/>
  <c r="I1829" i="169"/>
  <c r="G1829" i="169"/>
  <c r="D1829" i="169"/>
  <c r="I1828" i="169"/>
  <c r="G1828" i="169"/>
  <c r="D1828" i="169"/>
  <c r="I1827" i="169"/>
  <c r="G1827" i="169"/>
  <c r="D1827" i="169"/>
  <c r="I1826" i="169"/>
  <c r="G1826" i="169"/>
  <c r="D1826" i="169"/>
  <c r="I1825" i="169"/>
  <c r="G1825" i="169"/>
  <c r="D1825" i="169"/>
  <c r="I1824" i="169"/>
  <c r="G1824" i="169"/>
  <c r="D1824" i="169"/>
  <c r="I1823" i="169"/>
  <c r="G1823" i="169"/>
  <c r="D1823" i="169"/>
  <c r="I1822" i="169"/>
  <c r="G1822" i="169"/>
  <c r="D1822" i="169"/>
  <c r="I1821" i="169"/>
  <c r="G1821" i="169"/>
  <c r="D1821" i="169"/>
  <c r="I1820" i="169"/>
  <c r="G1820" i="169"/>
  <c r="D1820" i="169"/>
  <c r="I1819" i="169"/>
  <c r="G1819" i="169"/>
  <c r="D1819" i="169"/>
  <c r="I1818" i="169"/>
  <c r="G1818" i="169"/>
  <c r="D1818" i="169"/>
  <c r="I1817" i="169"/>
  <c r="G1817" i="169"/>
  <c r="D1817" i="169"/>
  <c r="I1816" i="169"/>
  <c r="G1816" i="169"/>
  <c r="D1816" i="169"/>
  <c r="I1815" i="169"/>
  <c r="G1815" i="169"/>
  <c r="D1815" i="169"/>
  <c r="I1814" i="169"/>
  <c r="G1814" i="169"/>
  <c r="D1814" i="169"/>
  <c r="I1813" i="169"/>
  <c r="G1813" i="169"/>
  <c r="D1813" i="169"/>
  <c r="I1812" i="169"/>
  <c r="G1812" i="169"/>
  <c r="D1812" i="169"/>
  <c r="I1811" i="169"/>
  <c r="G1811" i="169"/>
  <c r="D1811" i="169"/>
  <c r="I1810" i="169"/>
  <c r="G1810" i="169"/>
  <c r="D1810" i="169"/>
  <c r="I1809" i="169"/>
  <c r="G1809" i="169"/>
  <c r="D1809" i="169"/>
  <c r="I1808" i="169"/>
  <c r="G1808" i="169"/>
  <c r="D1808" i="169"/>
  <c r="I1807" i="169"/>
  <c r="G1807" i="169"/>
  <c r="D1807" i="169"/>
  <c r="I1806" i="169"/>
  <c r="G1806" i="169"/>
  <c r="D1806" i="169"/>
  <c r="I1805" i="169"/>
  <c r="G1805" i="169"/>
  <c r="D1805" i="169"/>
  <c r="I1804" i="169"/>
  <c r="G1804" i="169"/>
  <c r="D1804" i="169"/>
  <c r="I1803" i="169"/>
  <c r="G1803" i="169"/>
  <c r="D1803" i="169"/>
  <c r="I1802" i="169"/>
  <c r="G1802" i="169"/>
  <c r="D1802" i="169"/>
  <c r="I1801" i="169"/>
  <c r="G1801" i="169"/>
  <c r="D1801" i="169"/>
  <c r="I1800" i="169"/>
  <c r="G1800" i="169"/>
  <c r="D1800" i="169"/>
  <c r="I1799" i="169"/>
  <c r="G1799" i="169"/>
  <c r="D1799" i="169"/>
  <c r="I1798" i="169"/>
  <c r="G1798" i="169"/>
  <c r="D1798" i="169"/>
  <c r="I1797" i="169"/>
  <c r="G1797" i="169"/>
  <c r="D1797" i="169"/>
  <c r="I1796" i="169"/>
  <c r="G1796" i="169"/>
  <c r="D1796" i="169"/>
  <c r="I1795" i="169"/>
  <c r="G1795" i="169"/>
  <c r="D1795" i="169"/>
  <c r="I1794" i="169"/>
  <c r="G1794" i="169"/>
  <c r="D1794" i="169"/>
  <c r="I1793" i="169"/>
  <c r="G1793" i="169"/>
  <c r="D1793" i="169"/>
  <c r="I1792" i="169"/>
  <c r="G1792" i="169"/>
  <c r="D1792" i="169"/>
  <c r="I1791" i="169"/>
  <c r="G1791" i="169"/>
  <c r="D1791" i="169"/>
  <c r="I1790" i="169"/>
  <c r="G1790" i="169"/>
  <c r="D1790" i="169"/>
  <c r="I1789" i="169"/>
  <c r="G1789" i="169"/>
  <c r="D1789" i="169"/>
  <c r="I1788" i="169"/>
  <c r="G1788" i="169"/>
  <c r="D1788" i="169"/>
  <c r="I1787" i="169"/>
  <c r="G1787" i="169"/>
  <c r="D1787" i="169"/>
  <c r="I1786" i="169"/>
  <c r="G1786" i="169"/>
  <c r="D1786" i="169"/>
  <c r="I1785" i="169"/>
  <c r="G1785" i="169"/>
  <c r="D1785" i="169"/>
  <c r="I1784" i="169"/>
  <c r="G1784" i="169"/>
  <c r="D1784" i="169"/>
  <c r="I1783" i="169"/>
  <c r="G1783" i="169"/>
  <c r="D1783" i="169"/>
  <c r="I1782" i="169"/>
  <c r="G1782" i="169"/>
  <c r="D1782" i="169"/>
  <c r="I1781" i="169"/>
  <c r="G1781" i="169"/>
  <c r="D1781" i="169"/>
  <c r="I1780" i="169"/>
  <c r="G1780" i="169"/>
  <c r="D1780" i="169"/>
  <c r="I1779" i="169"/>
  <c r="G1779" i="169"/>
  <c r="D1779" i="169"/>
  <c r="I1778" i="169"/>
  <c r="G1778" i="169"/>
  <c r="D1778" i="169"/>
  <c r="I1777" i="169"/>
  <c r="G1777" i="169"/>
  <c r="D1777" i="169"/>
  <c r="I1776" i="169"/>
  <c r="G1776" i="169"/>
  <c r="D1776" i="169"/>
  <c r="I1775" i="169"/>
  <c r="G1775" i="169"/>
  <c r="D1775" i="169"/>
  <c r="I1774" i="169"/>
  <c r="G1774" i="169"/>
  <c r="D1774" i="169"/>
  <c r="I1773" i="169"/>
  <c r="G1773" i="169"/>
  <c r="D1773" i="169"/>
  <c r="I1772" i="169"/>
  <c r="G1772" i="169"/>
  <c r="D1772" i="169"/>
  <c r="I1771" i="169"/>
  <c r="G1771" i="169"/>
  <c r="D1771" i="169"/>
  <c r="I1770" i="169"/>
  <c r="G1770" i="169"/>
  <c r="D1770" i="169"/>
  <c r="I1769" i="169"/>
  <c r="G1769" i="169"/>
  <c r="D1769" i="169"/>
  <c r="I1768" i="169"/>
  <c r="G1768" i="169"/>
  <c r="D1768" i="169"/>
  <c r="I1767" i="169"/>
  <c r="G1767" i="169"/>
  <c r="D1767" i="169"/>
  <c r="I1766" i="169"/>
  <c r="G1766" i="169"/>
  <c r="D1766" i="169"/>
  <c r="I1765" i="169"/>
  <c r="G1765" i="169"/>
  <c r="D1765" i="169"/>
  <c r="I1764" i="169"/>
  <c r="G1764" i="169"/>
  <c r="D1764" i="169"/>
  <c r="I1763" i="169"/>
  <c r="G1763" i="169"/>
  <c r="D1763" i="169"/>
  <c r="I1762" i="169"/>
  <c r="G1762" i="169"/>
  <c r="D1762" i="169"/>
  <c r="I1761" i="169"/>
  <c r="G1761" i="169"/>
  <c r="D1761" i="169"/>
  <c r="I1760" i="169"/>
  <c r="G1760" i="169"/>
  <c r="D1760" i="169"/>
  <c r="I1759" i="169"/>
  <c r="G1759" i="169"/>
  <c r="D1759" i="169"/>
  <c r="I1758" i="169"/>
  <c r="G1758" i="169"/>
  <c r="D1758" i="169"/>
  <c r="I1757" i="169"/>
  <c r="G1757" i="169"/>
  <c r="D1757" i="169"/>
  <c r="I1756" i="169"/>
  <c r="G1756" i="169"/>
  <c r="D1756" i="169"/>
  <c r="I1755" i="169"/>
  <c r="G1755" i="169"/>
  <c r="D1755" i="169"/>
  <c r="I1754" i="169"/>
  <c r="G1754" i="169"/>
  <c r="D1754" i="169"/>
  <c r="I1753" i="169"/>
  <c r="G1753" i="169"/>
  <c r="D1753" i="169"/>
  <c r="I1752" i="169"/>
  <c r="G1752" i="169"/>
  <c r="D1752" i="169"/>
  <c r="I1751" i="169"/>
  <c r="G1751" i="169"/>
  <c r="D1751" i="169"/>
  <c r="I1750" i="169"/>
  <c r="G1750" i="169"/>
  <c r="D1750" i="169"/>
  <c r="I1749" i="169"/>
  <c r="G1749" i="169"/>
  <c r="D1749" i="169"/>
  <c r="I1748" i="169"/>
  <c r="G1748" i="169"/>
  <c r="D1748" i="169"/>
  <c r="I1747" i="169"/>
  <c r="G1747" i="169"/>
  <c r="D1747" i="169"/>
  <c r="I1746" i="169"/>
  <c r="G1746" i="169"/>
  <c r="D1746" i="169"/>
  <c r="I1745" i="169"/>
  <c r="G1745" i="169"/>
  <c r="D1745" i="169"/>
  <c r="I1744" i="169"/>
  <c r="G1744" i="169"/>
  <c r="D1744" i="169"/>
  <c r="I1743" i="169"/>
  <c r="G1743" i="169"/>
  <c r="D1743" i="169"/>
  <c r="I1742" i="169"/>
  <c r="G1742" i="169"/>
  <c r="D1742" i="169"/>
  <c r="I1741" i="169"/>
  <c r="G1741" i="169"/>
  <c r="D1741" i="169"/>
  <c r="I1740" i="169"/>
  <c r="G1740" i="169"/>
  <c r="D1740" i="169"/>
  <c r="I1739" i="169"/>
  <c r="G1739" i="169"/>
  <c r="D1739" i="169"/>
  <c r="I1738" i="169"/>
  <c r="G1738" i="169"/>
  <c r="D1738" i="169"/>
  <c r="I1737" i="169"/>
  <c r="G1737" i="169"/>
  <c r="D1737" i="169"/>
  <c r="I1736" i="169"/>
  <c r="G1736" i="169"/>
  <c r="D1736" i="169"/>
  <c r="I1735" i="169"/>
  <c r="G1735" i="169"/>
  <c r="D1735" i="169"/>
  <c r="I1734" i="169"/>
  <c r="G1734" i="169"/>
  <c r="D1734" i="169"/>
  <c r="I1733" i="169"/>
  <c r="G1733" i="169"/>
  <c r="D1733" i="169"/>
  <c r="I1732" i="169"/>
  <c r="G1732" i="169"/>
  <c r="D1732" i="169"/>
  <c r="I1731" i="169"/>
  <c r="G1731" i="169"/>
  <c r="D1731" i="169"/>
  <c r="I1730" i="169"/>
  <c r="G1730" i="169"/>
  <c r="D1730" i="169"/>
  <c r="I1729" i="169"/>
  <c r="G1729" i="169"/>
  <c r="D1729" i="169"/>
  <c r="I1728" i="169"/>
  <c r="G1728" i="169"/>
  <c r="D1728" i="169"/>
  <c r="I1727" i="169"/>
  <c r="G1727" i="169"/>
  <c r="D1727" i="169"/>
  <c r="I1726" i="169"/>
  <c r="G1726" i="169"/>
  <c r="D1726" i="169"/>
  <c r="I1725" i="169"/>
  <c r="G1725" i="169"/>
  <c r="D1725" i="169"/>
  <c r="I1724" i="169"/>
  <c r="G1724" i="169"/>
  <c r="D1724" i="169"/>
  <c r="I1723" i="169"/>
  <c r="G1723" i="169"/>
  <c r="D1723" i="169"/>
  <c r="I1722" i="169"/>
  <c r="G1722" i="169"/>
  <c r="D1722" i="169"/>
  <c r="I1721" i="169"/>
  <c r="G1721" i="169"/>
  <c r="D1721" i="169"/>
  <c r="I1720" i="169"/>
  <c r="G1720" i="169"/>
  <c r="D1720" i="169"/>
  <c r="I1719" i="169"/>
  <c r="G1719" i="169"/>
  <c r="D1719" i="169"/>
  <c r="I1718" i="169"/>
  <c r="G1718" i="169"/>
  <c r="D1718" i="169"/>
  <c r="I1717" i="169"/>
  <c r="G1717" i="169"/>
  <c r="D1717" i="169"/>
  <c r="I1716" i="169"/>
  <c r="G1716" i="169"/>
  <c r="D1716" i="169"/>
  <c r="I1715" i="169"/>
  <c r="G1715" i="169"/>
  <c r="D1715" i="169"/>
  <c r="I1714" i="169"/>
  <c r="G1714" i="169"/>
  <c r="D1714" i="169"/>
  <c r="I1713" i="169"/>
  <c r="G1713" i="169"/>
  <c r="D1713" i="169"/>
  <c r="I1712" i="169"/>
  <c r="G1712" i="169"/>
  <c r="D1712" i="169"/>
  <c r="I1711" i="169"/>
  <c r="G1711" i="169"/>
  <c r="D1711" i="169"/>
  <c r="I1710" i="169"/>
  <c r="G1710" i="169"/>
  <c r="D1710" i="169"/>
  <c r="I1709" i="169"/>
  <c r="G1709" i="169"/>
  <c r="D1709" i="169"/>
  <c r="I1708" i="169"/>
  <c r="G1708" i="169"/>
  <c r="D1708" i="169"/>
  <c r="I1707" i="169"/>
  <c r="G1707" i="169"/>
  <c r="D1707" i="169"/>
  <c r="I1706" i="169"/>
  <c r="G1706" i="169"/>
  <c r="D1706" i="169"/>
  <c r="I1705" i="169"/>
  <c r="G1705" i="169"/>
  <c r="D1705" i="169"/>
  <c r="I1704" i="169"/>
  <c r="G1704" i="169"/>
  <c r="D1704" i="169"/>
  <c r="I1703" i="169"/>
  <c r="G1703" i="169"/>
  <c r="D1703" i="169"/>
  <c r="I1702" i="169"/>
  <c r="G1702" i="169"/>
  <c r="D1702" i="169"/>
  <c r="I1701" i="169"/>
  <c r="G1701" i="169"/>
  <c r="D1701" i="169"/>
  <c r="I1700" i="169"/>
  <c r="G1700" i="169"/>
  <c r="D1700" i="169"/>
  <c r="I1699" i="169"/>
  <c r="G1699" i="169"/>
  <c r="D1699" i="169"/>
  <c r="I1698" i="169"/>
  <c r="G1698" i="169"/>
  <c r="D1698" i="169"/>
  <c r="I1697" i="169"/>
  <c r="G1697" i="169"/>
  <c r="D1697" i="169"/>
  <c r="I1696" i="169"/>
  <c r="G1696" i="169"/>
  <c r="D1696" i="169"/>
  <c r="I1695" i="169"/>
  <c r="G1695" i="169"/>
  <c r="D1695" i="169"/>
  <c r="I1694" i="169"/>
  <c r="G1694" i="169"/>
  <c r="D1694" i="169"/>
  <c r="I1693" i="169"/>
  <c r="G1693" i="169"/>
  <c r="D1693" i="169"/>
  <c r="I1692" i="169"/>
  <c r="G1692" i="169"/>
  <c r="D1692" i="169"/>
  <c r="I1691" i="169"/>
  <c r="G1691" i="169"/>
  <c r="D1691" i="169"/>
  <c r="I1690" i="169"/>
  <c r="G1690" i="169"/>
  <c r="D1690" i="169"/>
  <c r="I1689" i="169"/>
  <c r="G1689" i="169"/>
  <c r="D1689" i="169"/>
  <c r="I1688" i="169"/>
  <c r="G1688" i="169"/>
  <c r="D1688" i="169"/>
  <c r="I1687" i="169"/>
  <c r="G1687" i="169"/>
  <c r="D1687" i="169"/>
  <c r="I1686" i="169"/>
  <c r="G1686" i="169"/>
  <c r="D1686" i="169"/>
  <c r="I1685" i="169"/>
  <c r="G1685" i="169"/>
  <c r="D1685" i="169"/>
  <c r="I1684" i="169"/>
  <c r="G1684" i="169"/>
  <c r="D1684" i="169"/>
  <c r="I1683" i="169"/>
  <c r="G1683" i="169"/>
  <c r="D1683" i="169"/>
  <c r="I1682" i="169"/>
  <c r="G1682" i="169"/>
  <c r="D1682" i="169"/>
  <c r="I1681" i="169"/>
  <c r="G1681" i="169"/>
  <c r="D1681" i="169"/>
  <c r="I1680" i="169"/>
  <c r="G1680" i="169"/>
  <c r="D1680" i="169"/>
  <c r="I1679" i="169"/>
  <c r="G1679" i="169"/>
  <c r="D1679" i="169"/>
  <c r="I1678" i="169"/>
  <c r="G1678" i="169"/>
  <c r="D1678" i="169"/>
  <c r="I1677" i="169"/>
  <c r="G1677" i="169"/>
  <c r="D1677" i="169"/>
  <c r="I1676" i="169"/>
  <c r="G1676" i="169"/>
  <c r="D1676" i="169"/>
  <c r="I1675" i="169"/>
  <c r="G1675" i="169"/>
  <c r="D1675" i="169"/>
  <c r="I1674" i="169"/>
  <c r="G1674" i="169"/>
  <c r="D1674" i="169"/>
  <c r="I1673" i="169"/>
  <c r="G1673" i="169"/>
  <c r="D1673" i="169"/>
  <c r="I1672" i="169"/>
  <c r="G1672" i="169"/>
  <c r="D1672" i="169"/>
  <c r="I1671" i="169"/>
  <c r="G1671" i="169"/>
  <c r="D1671" i="169"/>
  <c r="I1670" i="169"/>
  <c r="G1670" i="169"/>
  <c r="D1670" i="169"/>
  <c r="I1669" i="169"/>
  <c r="G1669" i="169"/>
  <c r="D1669" i="169"/>
  <c r="I1668" i="169"/>
  <c r="G1668" i="169"/>
  <c r="D1668" i="169"/>
  <c r="I1667" i="169"/>
  <c r="G1667" i="169"/>
  <c r="D1667" i="169"/>
  <c r="I1666" i="169"/>
  <c r="G1666" i="169"/>
  <c r="D1666" i="169"/>
  <c r="I1665" i="169"/>
  <c r="G1665" i="169"/>
  <c r="D1665" i="169"/>
  <c r="I1664" i="169"/>
  <c r="G1664" i="169"/>
  <c r="D1664" i="169"/>
  <c r="I1663" i="169"/>
  <c r="G1663" i="169"/>
  <c r="D1663" i="169"/>
  <c r="I1662" i="169"/>
  <c r="G1662" i="169"/>
  <c r="D1662" i="169"/>
  <c r="I1661" i="169"/>
  <c r="G1661" i="169"/>
  <c r="D1661" i="169"/>
  <c r="I1660" i="169"/>
  <c r="G1660" i="169"/>
  <c r="D1660" i="169"/>
  <c r="I1659" i="169"/>
  <c r="G1659" i="169"/>
  <c r="D1659" i="169"/>
  <c r="I1658" i="169"/>
  <c r="G1658" i="169"/>
  <c r="D1658" i="169"/>
  <c r="I1657" i="169"/>
  <c r="G1657" i="169"/>
  <c r="D1657" i="169"/>
  <c r="I1656" i="169"/>
  <c r="G1656" i="169"/>
  <c r="D1656" i="169"/>
  <c r="I1655" i="169"/>
  <c r="G1655" i="169"/>
  <c r="D1655" i="169"/>
  <c r="I1654" i="169"/>
  <c r="G1654" i="169"/>
  <c r="D1654" i="169"/>
  <c r="I1653" i="169"/>
  <c r="G1653" i="169"/>
  <c r="D1653" i="169"/>
  <c r="I1652" i="169"/>
  <c r="G1652" i="169"/>
  <c r="D1652" i="169"/>
  <c r="I1651" i="169"/>
  <c r="G1651" i="169"/>
  <c r="D1651" i="169"/>
  <c r="I1650" i="169"/>
  <c r="G1650" i="169"/>
  <c r="D1650" i="169"/>
  <c r="I1649" i="169"/>
  <c r="G1649" i="169"/>
  <c r="D1649" i="169"/>
  <c r="I1648" i="169"/>
  <c r="G1648" i="169"/>
  <c r="D1648" i="169"/>
  <c r="I1647" i="169"/>
  <c r="G1647" i="169"/>
  <c r="D1647" i="169"/>
  <c r="I1646" i="169"/>
  <c r="G1646" i="169"/>
  <c r="D1646" i="169"/>
  <c r="I1645" i="169"/>
  <c r="G1645" i="169"/>
  <c r="D1645" i="169"/>
  <c r="I1644" i="169"/>
  <c r="G1644" i="169"/>
  <c r="D1644" i="169"/>
  <c r="I1643" i="169"/>
  <c r="G1643" i="169"/>
  <c r="D1643" i="169"/>
  <c r="I1642" i="169"/>
  <c r="G1642" i="169"/>
  <c r="D1642" i="169"/>
  <c r="I1641" i="169"/>
  <c r="G1641" i="169"/>
  <c r="D1641" i="169"/>
  <c r="I1640" i="169"/>
  <c r="G1640" i="169"/>
  <c r="D1640" i="169"/>
  <c r="I1639" i="169"/>
  <c r="G1639" i="169"/>
  <c r="D1639" i="169"/>
  <c r="I1638" i="169"/>
  <c r="G1638" i="169"/>
  <c r="D1638" i="169"/>
  <c r="I1637" i="169"/>
  <c r="G1637" i="169"/>
  <c r="D1637" i="169"/>
  <c r="I1636" i="169"/>
  <c r="G1636" i="169"/>
  <c r="D1636" i="169"/>
  <c r="I1635" i="169"/>
  <c r="G1635" i="169"/>
  <c r="D1635" i="169"/>
  <c r="I1634" i="169"/>
  <c r="G1634" i="169"/>
  <c r="D1634" i="169"/>
  <c r="I1633" i="169"/>
  <c r="G1633" i="169"/>
  <c r="D1633" i="169"/>
  <c r="I1632" i="169"/>
  <c r="G1632" i="169"/>
  <c r="D1632" i="169"/>
  <c r="I1631" i="169"/>
  <c r="G1631" i="169"/>
  <c r="D1631" i="169"/>
  <c r="I1630" i="169"/>
  <c r="G1630" i="169"/>
  <c r="D1630" i="169"/>
  <c r="I1629" i="169"/>
  <c r="G1629" i="169"/>
  <c r="D1629" i="169"/>
  <c r="I1628" i="169"/>
  <c r="G1628" i="169"/>
  <c r="D1628" i="169"/>
  <c r="I1627" i="169"/>
  <c r="G1627" i="169"/>
  <c r="D1627" i="169"/>
  <c r="I1626" i="169"/>
  <c r="G1626" i="169"/>
  <c r="D1626" i="169"/>
  <c r="I1625" i="169"/>
  <c r="G1625" i="169"/>
  <c r="D1625" i="169"/>
  <c r="I1624" i="169"/>
  <c r="G1624" i="169"/>
  <c r="D1624" i="169"/>
  <c r="I1623" i="169"/>
  <c r="G1623" i="169"/>
  <c r="D1623" i="169"/>
  <c r="I1622" i="169"/>
  <c r="G1622" i="169"/>
  <c r="D1622" i="169"/>
  <c r="I1621" i="169"/>
  <c r="G1621" i="169"/>
  <c r="D1621" i="169"/>
  <c r="I1620" i="169"/>
  <c r="G1620" i="169"/>
  <c r="D1620" i="169"/>
  <c r="I1619" i="169"/>
  <c r="G1619" i="169"/>
  <c r="D1619" i="169"/>
  <c r="I1618" i="169"/>
  <c r="G1618" i="169"/>
  <c r="D1618" i="169"/>
  <c r="I1617" i="169"/>
  <c r="G1617" i="169"/>
  <c r="D1617" i="169"/>
  <c r="I1616" i="169"/>
  <c r="G1616" i="169"/>
  <c r="D1616" i="169"/>
  <c r="I1615" i="169"/>
  <c r="G1615" i="169"/>
  <c r="D1615" i="169"/>
  <c r="I1614" i="169"/>
  <c r="G1614" i="169"/>
  <c r="D1614" i="169"/>
  <c r="I1613" i="169"/>
  <c r="G1613" i="169"/>
  <c r="D1613" i="169"/>
  <c r="I1612" i="169"/>
  <c r="G1612" i="169"/>
  <c r="D1612" i="169"/>
  <c r="I1611" i="169"/>
  <c r="G1611" i="169"/>
  <c r="D1611" i="169"/>
  <c r="I1610" i="169"/>
  <c r="G1610" i="169"/>
  <c r="D1610" i="169"/>
  <c r="I1609" i="169"/>
  <c r="G1609" i="169"/>
  <c r="D1609" i="169"/>
  <c r="I1608" i="169"/>
  <c r="G1608" i="169"/>
  <c r="D1608" i="169"/>
  <c r="I1607" i="169"/>
  <c r="G1607" i="169"/>
  <c r="D1607" i="169"/>
  <c r="I1606" i="169"/>
  <c r="G1606" i="169"/>
  <c r="D1606" i="169"/>
  <c r="I1605" i="169"/>
  <c r="G1605" i="169"/>
  <c r="D1605" i="169"/>
  <c r="I1604" i="169"/>
  <c r="G1604" i="169"/>
  <c r="D1604" i="169"/>
  <c r="I1603" i="169"/>
  <c r="G1603" i="169"/>
  <c r="D1603" i="169"/>
  <c r="I1602" i="169"/>
  <c r="G1602" i="169"/>
  <c r="D1602" i="169"/>
  <c r="I1601" i="169"/>
  <c r="G1601" i="169"/>
  <c r="D1601" i="169"/>
  <c r="I1600" i="169"/>
  <c r="G1600" i="169"/>
  <c r="D1600" i="169"/>
  <c r="I1599" i="169"/>
  <c r="G1599" i="169"/>
  <c r="D1599" i="169"/>
  <c r="I1598" i="169"/>
  <c r="G1598" i="169"/>
  <c r="D1598" i="169"/>
  <c r="I1597" i="169"/>
  <c r="G1597" i="169"/>
  <c r="D1597" i="169"/>
  <c r="I1596" i="169"/>
  <c r="G1596" i="169"/>
  <c r="D1596" i="169"/>
  <c r="I1595" i="169"/>
  <c r="G1595" i="169"/>
  <c r="D1595" i="169"/>
  <c r="I1594" i="169"/>
  <c r="G1594" i="169"/>
  <c r="D1594" i="169"/>
  <c r="I1593" i="169"/>
  <c r="G1593" i="169"/>
  <c r="D1593" i="169"/>
  <c r="I1592" i="169"/>
  <c r="G1592" i="169"/>
  <c r="D1592" i="169"/>
  <c r="I1591" i="169"/>
  <c r="G1591" i="169"/>
  <c r="D1591" i="169"/>
  <c r="I1590" i="169"/>
  <c r="G1590" i="169"/>
  <c r="D1590" i="169"/>
  <c r="I1589" i="169"/>
  <c r="G1589" i="169"/>
  <c r="D1589" i="169"/>
  <c r="I1588" i="169"/>
  <c r="G1588" i="169"/>
  <c r="D1588" i="169"/>
  <c r="I1587" i="169"/>
  <c r="G1587" i="169"/>
  <c r="D1587" i="169"/>
  <c r="I1586" i="169"/>
  <c r="G1586" i="169"/>
  <c r="D1586" i="169"/>
  <c r="I1585" i="169"/>
  <c r="G1585" i="169"/>
  <c r="D1585" i="169"/>
  <c r="I1584" i="169"/>
  <c r="G1584" i="169"/>
  <c r="D1584" i="169"/>
  <c r="I1583" i="169"/>
  <c r="G1583" i="169"/>
  <c r="D1583" i="169"/>
  <c r="I1582" i="169"/>
  <c r="G1582" i="169"/>
  <c r="D1582" i="169"/>
  <c r="I1581" i="169"/>
  <c r="G1581" i="169"/>
  <c r="D1581" i="169"/>
  <c r="I1580" i="169"/>
  <c r="G1580" i="169"/>
  <c r="D1580" i="169"/>
  <c r="I1579" i="169"/>
  <c r="G1579" i="169"/>
  <c r="D1579" i="169"/>
  <c r="I1578" i="169"/>
  <c r="G1578" i="169"/>
  <c r="D1578" i="169"/>
  <c r="I1577" i="169"/>
  <c r="G1577" i="169"/>
  <c r="D1577" i="169"/>
  <c r="I1576" i="169"/>
  <c r="G1576" i="169"/>
  <c r="D1576" i="169"/>
  <c r="I1575" i="169"/>
  <c r="G1575" i="169"/>
  <c r="D1575" i="169"/>
  <c r="I1574" i="169"/>
  <c r="G1574" i="169"/>
  <c r="D1574" i="169"/>
  <c r="I1573" i="169"/>
  <c r="G1573" i="169"/>
  <c r="D1573" i="169"/>
  <c r="I1572" i="169"/>
  <c r="G1572" i="169"/>
  <c r="D1572" i="169"/>
  <c r="I1571" i="169"/>
  <c r="G1571" i="169"/>
  <c r="D1571" i="169"/>
  <c r="I1570" i="169"/>
  <c r="G1570" i="169"/>
  <c r="D1570" i="169"/>
  <c r="I1569" i="169"/>
  <c r="G1569" i="169"/>
  <c r="D1569" i="169"/>
  <c r="I1568" i="169"/>
  <c r="G1568" i="169"/>
  <c r="D1568" i="169"/>
  <c r="I1567" i="169"/>
  <c r="G1567" i="169"/>
  <c r="D1567" i="169"/>
  <c r="I1566" i="169"/>
  <c r="G1566" i="169"/>
  <c r="D1566" i="169"/>
  <c r="I1565" i="169"/>
  <c r="G1565" i="169"/>
  <c r="D1565" i="169"/>
  <c r="I1564" i="169"/>
  <c r="G1564" i="169"/>
  <c r="D1564" i="169"/>
  <c r="I1563" i="169"/>
  <c r="G1563" i="169"/>
  <c r="D1563" i="169"/>
  <c r="I1562" i="169"/>
  <c r="G1562" i="169"/>
  <c r="D1562" i="169"/>
  <c r="I1561" i="169"/>
  <c r="G1561" i="169"/>
  <c r="D1561" i="169"/>
  <c r="I1560" i="169"/>
  <c r="G1560" i="169"/>
  <c r="D1560" i="169"/>
  <c r="I1559" i="169"/>
  <c r="G1559" i="169"/>
  <c r="D1559" i="169"/>
  <c r="I1558" i="169"/>
  <c r="G1558" i="169"/>
  <c r="D1558" i="169"/>
  <c r="I1557" i="169"/>
  <c r="G1557" i="169"/>
  <c r="D1557" i="169"/>
  <c r="I1556" i="169"/>
  <c r="G1556" i="169"/>
  <c r="D1556" i="169"/>
  <c r="I1555" i="169"/>
  <c r="G1555" i="169"/>
  <c r="D1555" i="169"/>
  <c r="I1554" i="169"/>
  <c r="G1554" i="169"/>
  <c r="D1554" i="169"/>
  <c r="I1553" i="169"/>
  <c r="G1553" i="169"/>
  <c r="D1553" i="169"/>
  <c r="I1552" i="169"/>
  <c r="G1552" i="169"/>
  <c r="D1552" i="169"/>
  <c r="I1551" i="169"/>
  <c r="G1551" i="169"/>
  <c r="D1551" i="169"/>
  <c r="I1550" i="169"/>
  <c r="G1550" i="169"/>
  <c r="D1550" i="169"/>
  <c r="I1549" i="169"/>
  <c r="G1549" i="169"/>
  <c r="D1549" i="169"/>
  <c r="I1548" i="169"/>
  <c r="G1548" i="169"/>
  <c r="D1548" i="169"/>
  <c r="I1547" i="169"/>
  <c r="G1547" i="169"/>
  <c r="D1547" i="169"/>
  <c r="I1546" i="169"/>
  <c r="G1546" i="169"/>
  <c r="D1546" i="169"/>
  <c r="I1545" i="169"/>
  <c r="G1545" i="169"/>
  <c r="D1545" i="169"/>
  <c r="I1544" i="169"/>
  <c r="G1544" i="169"/>
  <c r="D1544" i="169"/>
  <c r="I1543" i="169"/>
  <c r="G1543" i="169"/>
  <c r="D1543" i="169"/>
  <c r="I1542" i="169"/>
  <c r="G1542" i="169"/>
  <c r="D1542" i="169"/>
  <c r="I1541" i="169"/>
  <c r="G1541" i="169"/>
  <c r="D1541" i="169"/>
  <c r="I1540" i="169"/>
  <c r="G1540" i="169"/>
  <c r="D1540" i="169"/>
  <c r="I1539" i="169"/>
  <c r="G1539" i="169"/>
  <c r="D1539" i="169"/>
  <c r="I1538" i="169"/>
  <c r="G1538" i="169"/>
  <c r="D1538" i="169"/>
  <c r="I1537" i="169"/>
  <c r="G1537" i="169"/>
  <c r="D1537" i="169"/>
  <c r="I1536" i="169"/>
  <c r="G1536" i="169"/>
  <c r="D1536" i="169"/>
  <c r="I1535" i="169"/>
  <c r="G1535" i="169"/>
  <c r="D1535" i="169"/>
  <c r="I1534" i="169"/>
  <c r="G1534" i="169"/>
  <c r="D1534" i="169"/>
  <c r="I1533" i="169"/>
  <c r="G1533" i="169"/>
  <c r="D1533" i="169"/>
  <c r="I1532" i="169"/>
  <c r="G1532" i="169"/>
  <c r="D1532" i="169"/>
  <c r="I1531" i="169"/>
  <c r="G1531" i="169"/>
  <c r="D1531" i="169"/>
  <c r="I1530" i="169"/>
  <c r="G1530" i="169"/>
  <c r="D1530" i="169"/>
  <c r="I1529" i="169"/>
  <c r="G1529" i="169"/>
  <c r="D1529" i="169"/>
  <c r="I1528" i="169"/>
  <c r="G1528" i="169"/>
  <c r="D1528" i="169"/>
  <c r="I1527" i="169"/>
  <c r="G1527" i="169"/>
  <c r="D1527" i="169"/>
  <c r="I1526" i="169"/>
  <c r="G1526" i="169"/>
  <c r="D1526" i="169"/>
  <c r="I1525" i="169"/>
  <c r="G1525" i="169"/>
  <c r="D1525" i="169"/>
  <c r="I1524" i="169"/>
  <c r="G1524" i="169"/>
  <c r="D1524" i="169"/>
  <c r="I1523" i="169"/>
  <c r="G1523" i="169"/>
  <c r="D1523" i="169"/>
  <c r="I1522" i="169"/>
  <c r="G1522" i="169"/>
  <c r="D1522" i="169"/>
  <c r="I1521" i="169"/>
  <c r="G1521" i="169"/>
  <c r="D1521" i="169"/>
  <c r="I1520" i="169"/>
  <c r="G1520" i="169"/>
  <c r="D1520" i="169"/>
  <c r="I201" i="169"/>
  <c r="I202" i="169"/>
  <c r="I203" i="169"/>
  <c r="I204" i="169"/>
  <c r="I205" i="169"/>
  <c r="I206" i="169"/>
  <c r="I207" i="169"/>
  <c r="I208" i="169"/>
  <c r="I209" i="169"/>
  <c r="I210" i="169"/>
  <c r="I211" i="169"/>
  <c r="I212" i="169"/>
  <c r="I213" i="169"/>
  <c r="I214" i="169"/>
  <c r="I215" i="169"/>
  <c r="I216" i="169"/>
  <c r="I217" i="169"/>
  <c r="I218" i="169"/>
  <c r="I219" i="169"/>
  <c r="I220" i="169"/>
  <c r="I221" i="169"/>
  <c r="I222" i="169"/>
  <c r="I223" i="169"/>
  <c r="I224" i="169"/>
  <c r="I225" i="169"/>
  <c r="I226" i="169"/>
  <c r="I227" i="169"/>
  <c r="I228" i="169"/>
  <c r="I229" i="169"/>
  <c r="I230" i="169"/>
  <c r="I231" i="169"/>
  <c r="I232" i="169"/>
  <c r="I233" i="169"/>
  <c r="I234" i="169"/>
  <c r="I235" i="169"/>
  <c r="I236" i="169"/>
  <c r="I237" i="169"/>
  <c r="I238" i="169"/>
  <c r="I239" i="169"/>
  <c r="I240" i="169"/>
  <c r="I241" i="169"/>
  <c r="I242" i="169"/>
  <c r="I243" i="169"/>
  <c r="I244" i="169"/>
  <c r="I245" i="169"/>
  <c r="I246" i="169"/>
  <c r="I247" i="169"/>
  <c r="I248" i="169"/>
  <c r="I249" i="169"/>
  <c r="I250" i="169"/>
  <c r="I251" i="169"/>
  <c r="I252" i="169"/>
  <c r="I253" i="169"/>
  <c r="I254" i="169"/>
  <c r="I255" i="169"/>
  <c r="I256" i="169"/>
  <c r="I257" i="169"/>
  <c r="I258" i="169"/>
  <c r="I259" i="169"/>
  <c r="I260" i="169"/>
  <c r="I261" i="169"/>
  <c r="I262" i="169"/>
  <c r="I263" i="169"/>
  <c r="I264" i="169"/>
  <c r="I265" i="169"/>
  <c r="I266" i="169"/>
  <c r="I267" i="169"/>
  <c r="I268" i="169"/>
  <c r="I269" i="169"/>
  <c r="I270" i="169"/>
  <c r="I271" i="169"/>
  <c r="I272" i="169"/>
  <c r="I273" i="169"/>
  <c r="I274" i="169"/>
  <c r="I275" i="169"/>
  <c r="I276" i="169"/>
  <c r="I277" i="169"/>
  <c r="I278" i="169"/>
  <c r="I279" i="169"/>
  <c r="I280" i="169"/>
  <c r="I281" i="169"/>
  <c r="I282" i="169"/>
  <c r="I283" i="169"/>
  <c r="I284" i="169"/>
  <c r="I285" i="169"/>
  <c r="I286" i="169"/>
  <c r="I287" i="169"/>
  <c r="I288" i="169"/>
  <c r="I289" i="169"/>
  <c r="I290" i="169"/>
  <c r="I291" i="169"/>
  <c r="I292" i="169"/>
  <c r="I293" i="169"/>
  <c r="I294" i="169"/>
  <c r="I295" i="169"/>
  <c r="I296" i="169"/>
  <c r="I297" i="169"/>
  <c r="I298" i="169"/>
  <c r="I299" i="169"/>
  <c r="I300" i="169"/>
  <c r="I301" i="169"/>
  <c r="I302" i="169"/>
  <c r="I303" i="169"/>
  <c r="I304" i="169"/>
  <c r="I305" i="169"/>
  <c r="I306" i="169"/>
  <c r="I307" i="169"/>
  <c r="I308" i="169"/>
  <c r="I309" i="169"/>
  <c r="I310" i="169"/>
  <c r="I311" i="169"/>
  <c r="I312" i="169"/>
  <c r="I313" i="169"/>
  <c r="I314" i="169"/>
  <c r="I315" i="169"/>
  <c r="I316" i="169"/>
  <c r="I317" i="169"/>
  <c r="I318" i="169"/>
  <c r="I319" i="169"/>
  <c r="I320" i="169"/>
  <c r="I321" i="169"/>
  <c r="I322" i="169"/>
  <c r="I323" i="169"/>
  <c r="I324" i="169"/>
  <c r="I325" i="169"/>
  <c r="I326" i="169"/>
  <c r="I327" i="169"/>
  <c r="I328" i="169"/>
  <c r="I329" i="169"/>
  <c r="I330" i="169"/>
  <c r="I331" i="169"/>
  <c r="I332" i="169"/>
  <c r="I333" i="169"/>
  <c r="I334" i="169"/>
  <c r="I335" i="169"/>
  <c r="I336" i="169"/>
  <c r="I337" i="169"/>
  <c r="I338" i="169"/>
  <c r="I339" i="169"/>
  <c r="I340" i="169"/>
  <c r="I341" i="169"/>
  <c r="I342" i="169"/>
  <c r="I343" i="169"/>
  <c r="I344" i="169"/>
  <c r="I345" i="169"/>
  <c r="I346" i="169"/>
  <c r="I347" i="169"/>
  <c r="I348" i="169"/>
  <c r="I349" i="169"/>
  <c r="I350" i="169"/>
  <c r="I351" i="169"/>
  <c r="I352" i="169"/>
  <c r="I353" i="169"/>
  <c r="I354" i="169"/>
  <c r="I355" i="169"/>
  <c r="I356" i="169"/>
  <c r="I357" i="169"/>
  <c r="I358" i="169"/>
  <c r="I359" i="169"/>
  <c r="I360" i="169"/>
  <c r="I361" i="169"/>
  <c r="I362" i="169"/>
  <c r="I363" i="169"/>
  <c r="I364" i="169"/>
  <c r="I365" i="169"/>
  <c r="I366" i="169"/>
  <c r="I367" i="169"/>
  <c r="I368" i="169"/>
  <c r="I369" i="169"/>
  <c r="I370" i="169"/>
  <c r="I371" i="169"/>
  <c r="I372" i="169"/>
  <c r="I373" i="169"/>
  <c r="I374" i="169"/>
  <c r="I375" i="169"/>
  <c r="I376" i="169"/>
  <c r="I377" i="169"/>
  <c r="I378" i="169"/>
  <c r="I379" i="169"/>
  <c r="I380" i="169"/>
  <c r="I381" i="169"/>
  <c r="I382" i="169"/>
  <c r="I383" i="169"/>
  <c r="I384" i="169"/>
  <c r="I385" i="169"/>
  <c r="I386" i="169"/>
  <c r="I387" i="169"/>
  <c r="I388" i="169"/>
  <c r="I389" i="169"/>
  <c r="I390" i="169"/>
  <c r="I391" i="169"/>
  <c r="I392" i="169"/>
  <c r="I394" i="169"/>
  <c r="I395" i="169"/>
  <c r="I396" i="169"/>
  <c r="I397" i="169"/>
  <c r="I398" i="169"/>
  <c r="I399" i="169"/>
  <c r="I400" i="169"/>
  <c r="I401" i="169"/>
  <c r="I402" i="169"/>
  <c r="I403" i="169"/>
  <c r="I404" i="169"/>
  <c r="I405" i="169"/>
  <c r="I406" i="169"/>
  <c r="I407" i="169"/>
  <c r="I408" i="169"/>
  <c r="I409" i="169"/>
  <c r="I410" i="169"/>
  <c r="I411" i="169"/>
  <c r="I412" i="169"/>
  <c r="I413" i="169"/>
  <c r="I414" i="169"/>
  <c r="I415" i="169"/>
  <c r="I416" i="169"/>
  <c r="I417" i="169"/>
  <c r="I418" i="169"/>
  <c r="I419" i="169"/>
  <c r="I420" i="169"/>
  <c r="I421" i="169"/>
  <c r="I422" i="169"/>
  <c r="I423" i="169"/>
  <c r="I424" i="169"/>
  <c r="I425" i="169"/>
  <c r="I426" i="169"/>
  <c r="I427" i="169"/>
  <c r="I428" i="169"/>
  <c r="I429" i="169"/>
  <c r="I430" i="169"/>
  <c r="I431" i="169"/>
  <c r="I432" i="169"/>
  <c r="I433" i="169"/>
  <c r="I434" i="169"/>
  <c r="I435" i="169"/>
  <c r="I436" i="169"/>
  <c r="I437" i="169"/>
  <c r="I438" i="169"/>
  <c r="I439" i="169"/>
  <c r="I440" i="169"/>
  <c r="I441" i="169"/>
  <c r="I442" i="169"/>
  <c r="I443" i="169"/>
  <c r="I444" i="169"/>
  <c r="I445" i="169"/>
  <c r="I446" i="169"/>
  <c r="I447" i="169"/>
  <c r="I448" i="169"/>
  <c r="I449" i="169"/>
  <c r="I450" i="169"/>
  <c r="I451" i="169"/>
  <c r="I452" i="169"/>
  <c r="I453" i="169"/>
  <c r="I454" i="169"/>
  <c r="I455" i="169"/>
  <c r="I456" i="169"/>
  <c r="I457" i="169"/>
  <c r="I458" i="169"/>
  <c r="I459" i="169"/>
  <c r="I460" i="169"/>
  <c r="I461" i="169"/>
  <c r="I462" i="169"/>
  <c r="I463" i="169"/>
  <c r="I464" i="169"/>
  <c r="I465" i="169"/>
  <c r="I466" i="169"/>
  <c r="I467" i="169"/>
  <c r="I468" i="169"/>
  <c r="I469" i="169"/>
  <c r="I470" i="169"/>
  <c r="I471" i="169"/>
  <c r="I472" i="169"/>
  <c r="I473" i="169"/>
  <c r="I474" i="169"/>
  <c r="I475" i="169"/>
  <c r="I476" i="169"/>
  <c r="I477" i="169"/>
  <c r="I478" i="169"/>
  <c r="I479" i="169"/>
  <c r="I480" i="169"/>
  <c r="I481" i="169"/>
  <c r="I482" i="169"/>
  <c r="I483" i="169"/>
  <c r="I484" i="169"/>
  <c r="I485" i="169"/>
  <c r="I486" i="169"/>
  <c r="I487" i="169"/>
  <c r="I488" i="169"/>
  <c r="I489" i="169"/>
  <c r="I490" i="169"/>
  <c r="I491" i="169"/>
  <c r="I492" i="169"/>
  <c r="I493" i="169"/>
  <c r="I494" i="169"/>
  <c r="I495" i="169"/>
  <c r="I496" i="169"/>
  <c r="I497" i="169"/>
  <c r="I498" i="169"/>
  <c r="I499" i="169"/>
  <c r="I500" i="169"/>
  <c r="I501" i="169"/>
  <c r="I502" i="169"/>
  <c r="I503" i="169"/>
  <c r="I504" i="169"/>
  <c r="I505" i="169"/>
  <c r="I506" i="169"/>
  <c r="I507" i="169"/>
  <c r="I508" i="169"/>
  <c r="I509" i="169"/>
  <c r="I510" i="169"/>
  <c r="I511" i="169"/>
  <c r="I512" i="169"/>
  <c r="I513" i="169"/>
  <c r="I514" i="169"/>
  <c r="I515" i="169"/>
  <c r="I516" i="169"/>
  <c r="I517" i="169"/>
  <c r="I518" i="169"/>
  <c r="I519" i="169"/>
  <c r="I520" i="169"/>
  <c r="I521" i="169"/>
  <c r="I522" i="169"/>
  <c r="I523" i="169"/>
  <c r="I524" i="169"/>
  <c r="I525" i="169"/>
  <c r="I526" i="169"/>
  <c r="I527" i="169"/>
  <c r="I528" i="169"/>
  <c r="I529" i="169"/>
  <c r="I530" i="169"/>
  <c r="I531" i="169"/>
  <c r="I532" i="169"/>
  <c r="I533" i="169"/>
  <c r="I534" i="169"/>
  <c r="I535" i="169"/>
  <c r="I536" i="169"/>
  <c r="I537" i="169"/>
  <c r="I538" i="169"/>
  <c r="I539" i="169"/>
  <c r="I540" i="169"/>
  <c r="I541" i="169"/>
  <c r="I542" i="169"/>
  <c r="I543" i="169"/>
  <c r="I544" i="169"/>
  <c r="I545" i="169"/>
  <c r="I546" i="169"/>
  <c r="I547" i="169"/>
  <c r="I548" i="169"/>
  <c r="I549" i="169"/>
  <c r="I550" i="169"/>
  <c r="I551" i="169"/>
  <c r="I552" i="169"/>
  <c r="I553" i="169"/>
  <c r="I554" i="169"/>
  <c r="I555" i="169"/>
  <c r="I556" i="169"/>
  <c r="I557" i="169"/>
  <c r="I558" i="169"/>
  <c r="I559" i="169"/>
  <c r="I560" i="169"/>
  <c r="I561" i="169"/>
  <c r="I562" i="169"/>
  <c r="I563" i="169"/>
  <c r="I564" i="169"/>
  <c r="I565" i="169"/>
  <c r="I566" i="169"/>
  <c r="I567" i="169"/>
  <c r="I568" i="169"/>
  <c r="I569" i="169"/>
  <c r="I570" i="169"/>
  <c r="I571" i="169"/>
  <c r="I572" i="169"/>
  <c r="I573" i="169"/>
  <c r="I574" i="169"/>
  <c r="I575" i="169"/>
  <c r="I576" i="169"/>
  <c r="I577" i="169"/>
  <c r="I578" i="169"/>
  <c r="I579" i="169"/>
  <c r="I580" i="169"/>
  <c r="I581" i="169"/>
  <c r="I582" i="169"/>
  <c r="I583" i="169"/>
  <c r="I584" i="169"/>
  <c r="I585" i="169"/>
  <c r="I586" i="169"/>
  <c r="I587" i="169"/>
  <c r="I588" i="169"/>
  <c r="I589" i="169"/>
  <c r="I590" i="169"/>
  <c r="I591" i="169"/>
  <c r="I592" i="169"/>
  <c r="I593" i="169"/>
  <c r="I594" i="169"/>
  <c r="I595" i="169"/>
  <c r="I596" i="169"/>
  <c r="I597" i="169"/>
  <c r="I598" i="169"/>
  <c r="I599" i="169"/>
  <c r="I600" i="169"/>
  <c r="I601" i="169"/>
  <c r="I602" i="169"/>
  <c r="I603" i="169"/>
  <c r="I604" i="169"/>
  <c r="I605" i="169"/>
  <c r="I606" i="169"/>
  <c r="I607" i="169"/>
  <c r="I608" i="169"/>
  <c r="I609" i="169"/>
  <c r="I610" i="169"/>
  <c r="I611" i="169"/>
  <c r="I612" i="169"/>
  <c r="I613" i="169"/>
  <c r="I614" i="169"/>
  <c r="I615" i="169"/>
  <c r="I616" i="169"/>
  <c r="I617" i="169"/>
  <c r="I618" i="169"/>
  <c r="I619" i="169"/>
  <c r="I620" i="169"/>
  <c r="I621" i="169"/>
  <c r="I622" i="169"/>
  <c r="I623" i="169"/>
  <c r="I624" i="169"/>
  <c r="I625" i="169"/>
  <c r="I626" i="169"/>
  <c r="I627" i="169"/>
  <c r="I628" i="169"/>
  <c r="I629" i="169"/>
  <c r="I630" i="169"/>
  <c r="I631" i="169"/>
  <c r="I632" i="169"/>
  <c r="I633" i="169"/>
  <c r="I634" i="169"/>
  <c r="I635" i="169"/>
  <c r="I636" i="169"/>
  <c r="I637" i="169"/>
  <c r="I638" i="169"/>
  <c r="I639" i="169"/>
  <c r="I640" i="169"/>
  <c r="I641" i="169"/>
  <c r="I642" i="169"/>
  <c r="I643" i="169"/>
  <c r="I644" i="169"/>
  <c r="I645" i="169"/>
  <c r="I646" i="169"/>
  <c r="I647" i="169"/>
  <c r="I648" i="169"/>
  <c r="I649" i="169"/>
  <c r="I650" i="169"/>
  <c r="I651" i="169"/>
  <c r="I652" i="169"/>
  <c r="I653" i="169"/>
  <c r="I654" i="169"/>
  <c r="I655" i="169"/>
  <c r="I656" i="169"/>
  <c r="I657" i="169"/>
  <c r="I658" i="169"/>
  <c r="I659" i="169"/>
  <c r="I660" i="169"/>
  <c r="I661" i="169"/>
  <c r="I662" i="169"/>
  <c r="I663" i="169"/>
  <c r="I664" i="169"/>
  <c r="I665" i="169"/>
  <c r="I666" i="169"/>
  <c r="I667" i="169"/>
  <c r="I668" i="169"/>
  <c r="I669" i="169"/>
  <c r="I670" i="169"/>
  <c r="I671" i="169"/>
  <c r="I672" i="169"/>
  <c r="I673" i="169"/>
  <c r="I674" i="169"/>
  <c r="I675" i="169"/>
  <c r="I676" i="169"/>
  <c r="I677" i="169"/>
  <c r="I678" i="169"/>
  <c r="I679" i="169"/>
  <c r="I680" i="169"/>
  <c r="I681" i="169"/>
  <c r="I682" i="169"/>
  <c r="I683" i="169"/>
  <c r="I684" i="169"/>
  <c r="I685" i="169"/>
  <c r="I686" i="169"/>
  <c r="I687" i="169"/>
  <c r="I688" i="169"/>
  <c r="I689" i="169"/>
  <c r="I690" i="169"/>
  <c r="I691" i="169"/>
  <c r="I692" i="169"/>
  <c r="I693" i="169"/>
  <c r="I694" i="169"/>
  <c r="I695" i="169"/>
  <c r="I696" i="169"/>
  <c r="I697" i="169"/>
  <c r="I698" i="169"/>
  <c r="I699" i="169"/>
  <c r="I700" i="169"/>
  <c r="I701" i="169"/>
  <c r="I702" i="169"/>
  <c r="I703" i="169"/>
  <c r="I704" i="169"/>
  <c r="I705" i="169"/>
  <c r="I706" i="169"/>
  <c r="I707" i="169"/>
  <c r="I708" i="169"/>
  <c r="I709" i="169"/>
  <c r="I710" i="169"/>
  <c r="I711" i="169"/>
  <c r="I712" i="169"/>
  <c r="I713" i="169"/>
  <c r="I714" i="169"/>
  <c r="I715" i="169"/>
  <c r="I716" i="169"/>
  <c r="I717" i="169"/>
  <c r="I718" i="169"/>
  <c r="I719" i="169"/>
  <c r="I720" i="169"/>
  <c r="I721" i="169"/>
  <c r="I722" i="169"/>
  <c r="I723" i="169"/>
  <c r="I724" i="169"/>
  <c r="I725" i="169"/>
  <c r="I726" i="169"/>
  <c r="I727" i="169"/>
  <c r="I728" i="169"/>
  <c r="I729" i="169"/>
  <c r="I730" i="169"/>
  <c r="I731" i="169"/>
  <c r="I732" i="169"/>
  <c r="I733" i="169"/>
  <c r="I734" i="169"/>
  <c r="I735" i="169"/>
  <c r="I736" i="169"/>
  <c r="I737" i="169"/>
  <c r="I738" i="169"/>
  <c r="I739" i="169"/>
  <c r="I740" i="169"/>
  <c r="I741" i="169"/>
  <c r="I742" i="169"/>
  <c r="I743" i="169"/>
  <c r="I744" i="169"/>
  <c r="I745" i="169"/>
  <c r="I746" i="169"/>
  <c r="I747" i="169"/>
  <c r="I748" i="169"/>
  <c r="I749" i="169"/>
  <c r="I750" i="169"/>
  <c r="I751" i="169"/>
  <c r="I752" i="169"/>
  <c r="I753" i="169"/>
  <c r="I754" i="169"/>
  <c r="I755" i="169"/>
  <c r="I756" i="169"/>
  <c r="I757" i="169"/>
  <c r="I758" i="169"/>
  <c r="I759" i="169"/>
  <c r="I760" i="169"/>
  <c r="I761" i="169"/>
  <c r="I762" i="169"/>
  <c r="I763" i="169"/>
  <c r="I764" i="169"/>
  <c r="I765" i="169"/>
  <c r="I766" i="169"/>
  <c r="I767" i="169"/>
  <c r="I768" i="169"/>
  <c r="I769" i="169"/>
  <c r="I770" i="169"/>
  <c r="I771" i="169"/>
  <c r="I772" i="169"/>
  <c r="I773" i="169"/>
  <c r="I774" i="169"/>
  <c r="I775" i="169"/>
  <c r="I776" i="169"/>
  <c r="I777" i="169"/>
  <c r="I778" i="169"/>
  <c r="I779" i="169"/>
  <c r="I780" i="169"/>
  <c r="I781" i="169"/>
  <c r="I782" i="169"/>
  <c r="I783" i="169"/>
  <c r="I784" i="169"/>
  <c r="I785" i="169"/>
  <c r="I786" i="169"/>
  <c r="I787" i="169"/>
  <c r="I788" i="169"/>
  <c r="I789" i="169"/>
  <c r="I790" i="169"/>
  <c r="I791" i="169"/>
  <c r="I792" i="169"/>
  <c r="I793" i="169"/>
  <c r="I794" i="169"/>
  <c r="I795" i="169"/>
  <c r="I796" i="169"/>
  <c r="I797" i="169"/>
  <c r="I798" i="169"/>
  <c r="I799" i="169"/>
  <c r="I800" i="169"/>
  <c r="I801" i="169"/>
  <c r="I802" i="169"/>
  <c r="I803" i="169"/>
  <c r="I804" i="169"/>
  <c r="I805" i="169"/>
  <c r="I806" i="169"/>
  <c r="I807" i="169"/>
  <c r="I808" i="169"/>
  <c r="I809" i="169"/>
  <c r="I810" i="169"/>
  <c r="I811" i="169"/>
  <c r="I812" i="169"/>
  <c r="I813" i="169"/>
  <c r="I814" i="169"/>
  <c r="I815" i="169"/>
  <c r="I816" i="169"/>
  <c r="I817" i="169"/>
  <c r="I818" i="169"/>
  <c r="I819" i="169"/>
  <c r="I820" i="169"/>
  <c r="I821" i="169"/>
  <c r="I822" i="169"/>
  <c r="I823" i="169"/>
  <c r="I824" i="169"/>
  <c r="I825" i="169"/>
  <c r="I826" i="169"/>
  <c r="I827" i="169"/>
  <c r="I828" i="169"/>
  <c r="I829" i="169"/>
  <c r="I830" i="169"/>
  <c r="I831" i="169"/>
  <c r="I832" i="169"/>
  <c r="I833" i="169"/>
  <c r="I834" i="169"/>
  <c r="I835" i="169"/>
  <c r="I836" i="169"/>
  <c r="I837" i="169"/>
  <c r="I838" i="169"/>
  <c r="I839" i="169"/>
  <c r="I840" i="169"/>
  <c r="I841" i="169"/>
  <c r="I842" i="169"/>
  <c r="I843" i="169"/>
  <c r="I844" i="169"/>
  <c r="I845" i="169"/>
  <c r="I846" i="169"/>
  <c r="I847" i="169"/>
  <c r="I848" i="169"/>
  <c r="I849" i="169"/>
  <c r="I850" i="169"/>
  <c r="I851" i="169"/>
  <c r="I852" i="169"/>
  <c r="I853" i="169"/>
  <c r="I854" i="169"/>
  <c r="I855" i="169"/>
  <c r="I856" i="169"/>
  <c r="I857" i="169"/>
  <c r="I858" i="169"/>
  <c r="I859" i="169"/>
  <c r="I860" i="169"/>
  <c r="I861" i="169"/>
  <c r="I862" i="169"/>
  <c r="I863" i="169"/>
  <c r="I864" i="169"/>
  <c r="I865" i="169"/>
  <c r="I866" i="169"/>
  <c r="I867" i="169"/>
  <c r="I868" i="169"/>
  <c r="I869" i="169"/>
  <c r="I870" i="169"/>
  <c r="I871" i="169"/>
  <c r="I872" i="169"/>
  <c r="I873" i="169"/>
  <c r="I874" i="169"/>
  <c r="I875" i="169"/>
  <c r="I876" i="169"/>
  <c r="I877" i="169"/>
  <c r="I878" i="169"/>
  <c r="I879" i="169"/>
  <c r="I880" i="169"/>
  <c r="I881" i="169"/>
  <c r="I882" i="169"/>
  <c r="I883" i="169"/>
  <c r="I884" i="169"/>
  <c r="I885" i="169"/>
  <c r="I886" i="169"/>
  <c r="I887" i="169"/>
  <c r="I888" i="169"/>
  <c r="I889" i="169"/>
  <c r="I890" i="169"/>
  <c r="I891" i="169"/>
  <c r="I892" i="169"/>
  <c r="I893" i="169"/>
  <c r="I894" i="169"/>
  <c r="I895" i="169"/>
  <c r="I896" i="169"/>
  <c r="I897" i="169"/>
  <c r="I898" i="169"/>
  <c r="I899" i="169"/>
  <c r="I900" i="169"/>
  <c r="I901" i="169"/>
  <c r="I902" i="169"/>
  <c r="I903" i="169"/>
  <c r="I904" i="169"/>
  <c r="I905" i="169"/>
  <c r="I906" i="169"/>
  <c r="I907" i="169"/>
  <c r="I908" i="169"/>
  <c r="I909" i="169"/>
  <c r="I910" i="169"/>
  <c r="I911" i="169"/>
  <c r="I912" i="169"/>
  <c r="I913" i="169"/>
  <c r="I914" i="169"/>
  <c r="I915" i="169"/>
  <c r="I916" i="169"/>
  <c r="I917" i="169"/>
  <c r="I918" i="169"/>
  <c r="I919" i="169"/>
  <c r="I920" i="169"/>
  <c r="I921" i="169"/>
  <c r="I922" i="169"/>
  <c r="I923" i="169"/>
  <c r="I924" i="169"/>
  <c r="I925" i="169"/>
  <c r="I926" i="169"/>
  <c r="I927" i="169"/>
  <c r="I928" i="169"/>
  <c r="I929" i="169"/>
  <c r="I930" i="169"/>
  <c r="I931" i="169"/>
  <c r="I932" i="169"/>
  <c r="I933" i="169"/>
  <c r="I934" i="169"/>
  <c r="I935" i="169"/>
  <c r="I936" i="169"/>
  <c r="I937" i="169"/>
  <c r="I938" i="169"/>
  <c r="I939" i="169"/>
  <c r="I940" i="169"/>
  <c r="I941" i="169"/>
  <c r="I942" i="169"/>
  <c r="I943" i="169"/>
  <c r="I944" i="169"/>
  <c r="I945" i="169"/>
  <c r="I946" i="169"/>
  <c r="I947" i="169"/>
  <c r="I948" i="169"/>
  <c r="I949" i="169"/>
  <c r="I950" i="169"/>
  <c r="I951" i="169"/>
  <c r="I952" i="169"/>
  <c r="I953" i="169"/>
  <c r="I954" i="169"/>
  <c r="I955" i="169"/>
  <c r="I956" i="169"/>
  <c r="I957" i="169"/>
  <c r="I958" i="169"/>
  <c r="I959" i="169"/>
  <c r="I960" i="169"/>
  <c r="I961" i="169"/>
  <c r="I962" i="169"/>
  <c r="I963" i="169"/>
  <c r="I964" i="169"/>
  <c r="I965" i="169"/>
  <c r="I966" i="169"/>
  <c r="I967" i="169"/>
  <c r="I968" i="169"/>
  <c r="I969" i="169"/>
  <c r="I970" i="169"/>
  <c r="I971" i="169"/>
  <c r="I972" i="169"/>
  <c r="I973" i="169"/>
  <c r="I974" i="169"/>
  <c r="I975" i="169"/>
  <c r="I976" i="169"/>
  <c r="I977" i="169"/>
  <c r="I978" i="169"/>
  <c r="I979" i="169"/>
  <c r="I980" i="169"/>
  <c r="I981" i="169"/>
  <c r="I982" i="169"/>
  <c r="I983" i="169"/>
  <c r="I984" i="169"/>
  <c r="I985" i="169"/>
  <c r="I986" i="169"/>
  <c r="I987" i="169"/>
  <c r="I988" i="169"/>
  <c r="I989" i="169"/>
  <c r="I990" i="169"/>
  <c r="I991" i="169"/>
  <c r="I992" i="169"/>
  <c r="I993" i="169"/>
  <c r="I994" i="169"/>
  <c r="I995" i="169"/>
  <c r="I996" i="169"/>
  <c r="I997" i="169"/>
  <c r="I998" i="169"/>
  <c r="I999" i="169"/>
  <c r="I1000" i="169"/>
  <c r="I1001" i="169"/>
  <c r="I1002" i="169"/>
  <c r="I1003" i="169"/>
  <c r="I1004" i="169"/>
  <c r="I1005" i="169"/>
  <c r="I1006" i="169"/>
  <c r="I1007" i="169"/>
  <c r="I1008" i="169"/>
  <c r="I1009" i="169"/>
  <c r="I1010" i="169"/>
  <c r="I1011" i="169"/>
  <c r="I1012" i="169"/>
  <c r="I1013" i="169"/>
  <c r="I1014" i="169"/>
  <c r="I1015" i="169"/>
  <c r="I1016" i="169"/>
  <c r="I1017" i="169"/>
  <c r="I1018" i="169"/>
  <c r="I1019" i="169"/>
  <c r="I1020" i="169"/>
  <c r="I1021" i="169"/>
  <c r="I1022" i="169"/>
  <c r="I1023" i="169"/>
  <c r="I1024" i="169"/>
  <c r="I1025" i="169"/>
  <c r="I1026" i="169"/>
  <c r="I1027" i="169"/>
  <c r="I1028" i="169"/>
  <c r="I1029" i="169"/>
  <c r="I1030" i="169"/>
  <c r="I1031" i="169"/>
  <c r="I1032" i="169"/>
  <c r="I1033" i="169"/>
  <c r="I1034" i="169"/>
  <c r="I1035" i="169"/>
  <c r="I1036" i="169"/>
  <c r="I1037" i="169"/>
  <c r="I1038" i="169"/>
  <c r="I1039" i="169"/>
  <c r="I1040" i="169"/>
  <c r="I1041" i="169"/>
  <c r="I1042" i="169"/>
  <c r="I1043" i="169"/>
  <c r="I1044" i="169"/>
  <c r="I1045" i="169"/>
  <c r="I1046" i="169"/>
  <c r="I1047" i="169"/>
  <c r="I1048" i="169"/>
  <c r="I1049" i="169"/>
  <c r="I1050" i="169"/>
  <c r="I1051" i="169"/>
  <c r="I1052" i="169"/>
  <c r="I1053" i="169"/>
  <c r="I1054" i="169"/>
  <c r="I1055" i="169"/>
  <c r="I1056" i="169"/>
  <c r="I1057" i="169"/>
  <c r="I1058" i="169"/>
  <c r="I1059" i="169"/>
  <c r="I1060" i="169"/>
  <c r="I1061" i="169"/>
  <c r="I1062" i="169"/>
  <c r="I1063" i="169"/>
  <c r="I1064" i="169"/>
  <c r="I1065" i="169"/>
  <c r="I1066" i="169"/>
  <c r="I1067" i="169"/>
  <c r="I1068" i="169"/>
  <c r="I1069" i="169"/>
  <c r="I1070" i="169"/>
  <c r="I1071" i="169"/>
  <c r="I1072" i="169"/>
  <c r="I1073" i="169"/>
  <c r="I1074" i="169"/>
  <c r="I1075" i="169"/>
  <c r="I1076" i="169"/>
  <c r="I1077" i="169"/>
  <c r="I1078" i="169"/>
  <c r="I1079" i="169"/>
  <c r="I1080" i="169"/>
  <c r="I1081" i="169"/>
  <c r="I1082" i="169"/>
  <c r="I1083" i="169"/>
  <c r="I1084" i="169"/>
  <c r="I1085" i="169"/>
  <c r="I1086" i="169"/>
  <c r="I1087" i="169"/>
  <c r="I1088" i="169"/>
  <c r="I1089" i="169"/>
  <c r="I1090" i="169"/>
  <c r="I1091" i="169"/>
  <c r="I1092" i="169"/>
  <c r="I1093" i="169"/>
  <c r="I1094" i="169"/>
  <c r="I1095" i="169"/>
  <c r="I1096" i="169"/>
  <c r="I1097" i="169"/>
  <c r="I1098" i="169"/>
  <c r="I1099" i="169"/>
  <c r="I1100" i="169"/>
  <c r="I1101" i="169"/>
  <c r="I1102" i="169"/>
  <c r="I1103" i="169"/>
  <c r="I1104" i="169"/>
  <c r="I1105" i="169"/>
  <c r="I1106" i="169"/>
  <c r="I1107" i="169"/>
  <c r="I1108" i="169"/>
  <c r="I1109" i="169"/>
  <c r="I1110" i="169"/>
  <c r="I1111" i="169"/>
  <c r="I1112" i="169"/>
  <c r="I1113" i="169"/>
  <c r="I1114" i="169"/>
  <c r="I1115" i="169"/>
  <c r="I1116" i="169"/>
  <c r="I1117" i="169"/>
  <c r="I1118" i="169"/>
  <c r="I1119" i="169"/>
  <c r="I1120" i="169"/>
  <c r="I1121" i="169"/>
  <c r="I1122" i="169"/>
  <c r="I1123" i="169"/>
  <c r="I1124" i="169"/>
  <c r="I1125" i="169"/>
  <c r="I1126" i="169"/>
  <c r="I1127" i="169"/>
  <c r="I1128" i="169"/>
  <c r="I1129" i="169"/>
  <c r="I1130" i="169"/>
  <c r="I1131" i="169"/>
  <c r="I1132" i="169"/>
  <c r="I1133" i="169"/>
  <c r="I1134" i="169"/>
  <c r="I1135" i="169"/>
  <c r="I1136" i="169"/>
  <c r="I1137" i="169"/>
  <c r="I1138" i="169"/>
  <c r="I1139" i="169"/>
  <c r="I1140" i="169"/>
  <c r="I1141" i="169"/>
  <c r="I1142" i="169"/>
  <c r="I1143" i="169"/>
  <c r="I1144" i="169"/>
  <c r="I1145" i="169"/>
  <c r="I1146" i="169"/>
  <c r="I1147" i="169"/>
  <c r="I1148" i="169"/>
  <c r="I1149" i="169"/>
  <c r="I1150" i="169"/>
  <c r="I1151" i="169"/>
  <c r="I1152" i="169"/>
  <c r="I1153" i="169"/>
  <c r="I1154" i="169"/>
  <c r="I1155" i="169"/>
  <c r="I1156" i="169"/>
  <c r="I1157" i="169"/>
  <c r="I1158" i="169"/>
  <c r="I1159" i="169"/>
  <c r="I1160" i="169"/>
  <c r="I1161" i="169"/>
  <c r="I1162" i="169"/>
  <c r="I1163" i="169"/>
  <c r="I1164" i="169"/>
  <c r="I1165" i="169"/>
  <c r="I1166" i="169"/>
  <c r="I1167" i="169"/>
  <c r="I1168" i="169"/>
  <c r="I1169" i="169"/>
  <c r="I1170" i="169"/>
  <c r="I1171" i="169"/>
  <c r="I1172" i="169"/>
  <c r="I1173" i="169"/>
  <c r="I1174" i="169"/>
  <c r="I1175" i="169"/>
  <c r="I1176" i="169"/>
  <c r="I1177" i="169"/>
  <c r="I1178" i="169"/>
  <c r="I1179" i="169"/>
  <c r="I1180" i="169"/>
  <c r="I1181" i="169"/>
  <c r="I1182" i="169"/>
  <c r="I1183" i="169"/>
  <c r="I1184" i="169"/>
  <c r="I1185" i="169"/>
  <c r="I1186" i="169"/>
  <c r="I1187" i="169"/>
  <c r="I1188" i="169"/>
  <c r="I1189" i="169"/>
  <c r="I1190" i="169"/>
  <c r="I1191" i="169"/>
  <c r="I1192" i="169"/>
  <c r="I1193" i="169"/>
  <c r="I1194" i="169"/>
  <c r="I1195" i="169"/>
  <c r="I1196" i="169"/>
  <c r="I1197" i="169"/>
  <c r="I1198" i="169"/>
  <c r="I1199" i="169"/>
  <c r="I1200" i="169"/>
  <c r="I1201" i="169"/>
  <c r="I1202" i="169"/>
  <c r="I1203" i="169"/>
  <c r="I1204" i="169"/>
  <c r="I1205" i="169"/>
  <c r="I1206" i="169"/>
  <c r="I1207" i="169"/>
  <c r="I1208" i="169"/>
  <c r="I1209" i="169"/>
  <c r="I1210" i="169"/>
  <c r="I1211" i="169"/>
  <c r="I1212" i="169"/>
  <c r="I1213" i="169"/>
  <c r="I1214" i="169"/>
  <c r="I1215" i="169"/>
  <c r="I1216" i="169"/>
  <c r="I1217" i="169"/>
  <c r="I1218" i="169"/>
  <c r="I1219" i="169"/>
  <c r="I1220" i="169"/>
  <c r="I1221" i="169"/>
  <c r="I1222" i="169"/>
  <c r="I1223" i="169"/>
  <c r="I1224" i="169"/>
  <c r="I1225" i="169"/>
  <c r="I1226" i="169"/>
  <c r="I1227" i="169"/>
  <c r="I1228" i="169"/>
  <c r="I1229" i="169"/>
  <c r="I1230" i="169"/>
  <c r="I1231" i="169"/>
  <c r="I1232" i="169"/>
  <c r="I1233" i="169"/>
  <c r="I1234" i="169"/>
  <c r="I1235" i="169"/>
  <c r="I1236" i="169"/>
  <c r="I1237" i="169"/>
  <c r="I1238" i="169"/>
  <c r="I1239" i="169"/>
  <c r="I1240" i="169"/>
  <c r="I1241" i="169"/>
  <c r="I1242" i="169"/>
  <c r="I1243" i="169"/>
  <c r="I1244" i="169"/>
  <c r="I1245" i="169"/>
  <c r="I1246" i="169"/>
  <c r="I1247" i="169"/>
  <c r="I1248" i="169"/>
  <c r="I1249" i="169"/>
  <c r="I1250" i="169"/>
  <c r="I1251" i="169"/>
  <c r="I1252" i="169"/>
  <c r="I1253" i="169"/>
  <c r="I1254" i="169"/>
  <c r="I1255" i="169"/>
  <c r="I1256" i="169"/>
  <c r="I1257" i="169"/>
  <c r="I1258" i="169"/>
  <c r="I1259" i="169"/>
  <c r="I1260" i="169"/>
  <c r="I1261" i="169"/>
  <c r="I1262" i="169"/>
  <c r="I1263" i="169"/>
  <c r="I1264" i="169"/>
  <c r="I1265" i="169"/>
  <c r="I1266" i="169"/>
  <c r="I1267" i="169"/>
  <c r="I1268" i="169"/>
  <c r="I1269" i="169"/>
  <c r="I1270" i="169"/>
  <c r="I1271" i="169"/>
  <c r="I1272" i="169"/>
  <c r="I1273" i="169"/>
  <c r="I1274" i="169"/>
  <c r="I1275" i="169"/>
  <c r="I1276" i="169"/>
  <c r="I1277" i="169"/>
  <c r="I1278" i="169"/>
  <c r="I1279" i="169"/>
  <c r="I1280" i="169"/>
  <c r="I1281" i="169"/>
  <c r="I1282" i="169"/>
  <c r="I1283" i="169"/>
  <c r="I1284" i="169"/>
  <c r="I1285" i="169"/>
  <c r="I1286" i="169"/>
  <c r="I1287" i="169"/>
  <c r="I1288" i="169"/>
  <c r="I1289" i="169"/>
  <c r="I1290" i="169"/>
  <c r="I1291" i="169"/>
  <c r="I1292" i="169"/>
  <c r="I1293" i="169"/>
  <c r="I1294" i="169"/>
  <c r="I1295" i="169"/>
  <c r="I1296" i="169"/>
  <c r="I1297" i="169"/>
  <c r="I1298" i="169"/>
  <c r="I1299" i="169"/>
  <c r="I1300" i="169"/>
  <c r="I1301" i="169"/>
  <c r="I1302" i="169"/>
  <c r="I1303" i="169"/>
  <c r="I1304" i="169"/>
  <c r="I1305" i="169"/>
  <c r="I1306" i="169"/>
  <c r="I1307" i="169"/>
  <c r="I1308" i="169"/>
  <c r="I1309" i="169"/>
  <c r="I1310" i="169"/>
  <c r="I1311" i="169"/>
  <c r="I1312" i="169"/>
  <c r="I1313" i="169"/>
  <c r="I1314" i="169"/>
  <c r="I1315" i="169"/>
  <c r="I1316" i="169"/>
  <c r="I1317" i="169"/>
  <c r="I1318" i="169"/>
  <c r="I1319" i="169"/>
  <c r="I1320" i="169"/>
  <c r="I1321" i="169"/>
  <c r="I1322" i="169"/>
  <c r="I1323" i="169"/>
  <c r="I1324" i="169"/>
  <c r="I1325" i="169"/>
  <c r="I1326" i="169"/>
  <c r="I1327" i="169"/>
  <c r="I1328" i="169"/>
  <c r="I1329" i="169"/>
  <c r="I1330" i="169"/>
  <c r="I1331" i="169"/>
  <c r="I1332" i="169"/>
  <c r="I1333" i="169"/>
  <c r="I1334" i="169"/>
  <c r="I1335" i="169"/>
  <c r="I1336" i="169"/>
  <c r="I1337" i="169"/>
  <c r="I1338" i="169"/>
  <c r="I1339" i="169"/>
  <c r="I1340" i="169"/>
  <c r="I1341" i="169"/>
  <c r="I1342" i="169"/>
  <c r="I1343" i="169"/>
  <c r="I1344" i="169"/>
  <c r="I1345" i="169"/>
  <c r="I1346" i="169"/>
  <c r="I1347" i="169"/>
  <c r="I1348" i="169"/>
  <c r="I1349" i="169"/>
  <c r="I1350" i="169"/>
  <c r="I1351" i="169"/>
  <c r="I1352" i="169"/>
  <c r="I1353" i="169"/>
  <c r="I1354" i="169"/>
  <c r="I1355" i="169"/>
  <c r="I1356" i="169"/>
  <c r="I1357" i="169"/>
  <c r="I1358" i="169"/>
  <c r="I1359" i="169"/>
  <c r="I1360" i="169"/>
  <c r="I1361" i="169"/>
  <c r="I1362" i="169"/>
  <c r="I1363" i="169"/>
  <c r="I1364" i="169"/>
  <c r="I1365" i="169"/>
  <c r="I1366" i="169"/>
  <c r="I1367" i="169"/>
  <c r="I1368" i="169"/>
  <c r="I1369" i="169"/>
  <c r="I1370" i="169"/>
  <c r="I1371" i="169"/>
  <c r="I1372" i="169"/>
  <c r="I1373" i="169"/>
  <c r="I1374" i="169"/>
  <c r="I1375" i="169"/>
  <c r="I1376" i="169"/>
  <c r="I1377" i="169"/>
  <c r="I1378" i="169"/>
  <c r="I1379" i="169"/>
  <c r="I1380" i="169"/>
  <c r="I1381" i="169"/>
  <c r="I1382" i="169"/>
  <c r="I1383" i="169"/>
  <c r="I1384" i="169"/>
  <c r="I1385" i="169"/>
  <c r="I1386" i="169"/>
  <c r="I1387" i="169"/>
  <c r="I1388" i="169"/>
  <c r="I1389" i="169"/>
  <c r="I1390" i="169"/>
  <c r="I1391" i="169"/>
  <c r="I1392" i="169"/>
  <c r="I1393" i="169"/>
  <c r="I1394" i="169"/>
  <c r="I1395" i="169"/>
  <c r="I1396" i="169"/>
  <c r="I1397" i="169"/>
  <c r="I1398" i="169"/>
  <c r="I1399" i="169"/>
  <c r="I1400" i="169"/>
  <c r="I1401" i="169"/>
  <c r="I1402" i="169"/>
  <c r="I1403" i="169"/>
  <c r="I1404" i="169"/>
  <c r="I1405" i="169"/>
  <c r="I1406" i="169"/>
  <c r="I1407" i="169"/>
  <c r="I1408" i="169"/>
  <c r="I1409" i="169"/>
  <c r="I1410" i="169"/>
  <c r="I1411" i="169"/>
  <c r="I1412" i="169"/>
  <c r="I1413" i="169"/>
  <c r="I1414" i="169"/>
  <c r="I1415" i="169"/>
  <c r="I1416" i="169"/>
  <c r="I1417" i="169"/>
  <c r="I1418" i="169"/>
  <c r="I1419" i="169"/>
  <c r="I1420" i="169"/>
  <c r="I1421" i="169"/>
  <c r="I1422" i="169"/>
  <c r="I1423" i="169"/>
  <c r="I1424" i="169"/>
  <c r="I1425" i="169"/>
  <c r="I1426" i="169"/>
  <c r="I1427" i="169"/>
  <c r="I1428" i="169"/>
  <c r="I1429" i="169"/>
  <c r="I1430" i="169"/>
  <c r="I1431" i="169"/>
  <c r="I1432" i="169"/>
  <c r="I1433" i="169"/>
  <c r="I1434" i="169"/>
  <c r="I1435" i="169"/>
  <c r="I1436" i="169"/>
  <c r="I1437" i="169"/>
  <c r="I1438" i="169"/>
  <c r="I1439" i="169"/>
  <c r="I1440" i="169"/>
  <c r="I1441" i="169"/>
  <c r="I1442" i="169"/>
  <c r="I1443" i="169"/>
  <c r="I1444" i="169"/>
  <c r="I1445" i="169"/>
  <c r="I1446" i="169"/>
  <c r="I1447" i="169"/>
  <c r="I1448" i="169"/>
  <c r="I1449" i="169"/>
  <c r="I1450" i="169"/>
  <c r="I1451" i="169"/>
  <c r="I1452" i="169"/>
  <c r="I1453" i="169"/>
  <c r="I1454" i="169"/>
  <c r="I1455" i="169"/>
  <c r="I1456" i="169"/>
  <c r="I1457" i="169"/>
  <c r="I1458" i="169"/>
  <c r="I1459" i="169"/>
  <c r="I1460" i="169"/>
  <c r="I1461" i="169"/>
  <c r="I1462" i="169"/>
  <c r="I1463" i="169"/>
  <c r="I1464" i="169"/>
  <c r="I1465" i="169"/>
  <c r="I1466" i="169"/>
  <c r="I1467" i="169"/>
  <c r="I1468" i="169"/>
  <c r="I1469" i="169"/>
  <c r="I1470" i="169"/>
  <c r="I1471" i="169"/>
  <c r="I1472" i="169"/>
  <c r="I1473" i="169"/>
  <c r="I1474" i="169"/>
  <c r="I1475" i="169"/>
  <c r="I1476" i="169"/>
  <c r="I1477" i="169"/>
  <c r="I1478" i="169"/>
  <c r="I1479" i="169"/>
  <c r="I1480" i="169"/>
  <c r="I1481" i="169"/>
  <c r="I1482" i="169"/>
  <c r="I1483" i="169"/>
  <c r="I1484" i="169"/>
  <c r="I1485" i="169"/>
  <c r="I1486" i="169"/>
  <c r="I1487" i="169"/>
  <c r="I1488" i="169"/>
  <c r="I1489" i="169"/>
  <c r="I1490" i="169"/>
  <c r="I1491" i="169"/>
  <c r="I1492" i="169"/>
  <c r="I1493" i="169"/>
  <c r="I1494" i="169"/>
  <c r="I1495" i="169"/>
  <c r="I1496" i="169"/>
  <c r="I1497" i="169"/>
  <c r="I1498" i="169"/>
  <c r="I1499" i="169"/>
  <c r="I1500" i="169"/>
  <c r="I1501" i="169"/>
  <c r="I1502" i="169"/>
  <c r="I1503" i="169"/>
  <c r="I1504" i="169"/>
  <c r="I1505" i="169"/>
  <c r="I1506" i="169"/>
  <c r="I1507" i="169"/>
  <c r="I1508" i="169"/>
  <c r="I1509" i="169"/>
  <c r="I1510" i="169"/>
  <c r="I1511" i="169"/>
  <c r="I1512" i="169"/>
  <c r="I1513" i="169"/>
  <c r="I1514" i="169"/>
  <c r="I1515" i="169"/>
  <c r="I1516" i="169"/>
  <c r="I1517" i="169"/>
  <c r="I1518" i="169"/>
  <c r="I1519" i="169"/>
  <c r="G1519" i="169"/>
  <c r="D1519" i="169"/>
  <c r="G1518" i="169"/>
  <c r="D1518" i="169"/>
  <c r="G1517" i="169"/>
  <c r="D1517" i="169"/>
  <c r="G1516" i="169"/>
  <c r="D1516" i="169"/>
  <c r="G1515" i="169"/>
  <c r="D1515" i="169"/>
  <c r="G1514" i="169"/>
  <c r="D1514" i="169"/>
  <c r="G1513" i="169"/>
  <c r="D1513" i="169"/>
  <c r="G1512" i="169"/>
  <c r="D1512" i="169"/>
  <c r="G1511" i="169"/>
  <c r="D1511" i="169"/>
  <c r="G1510" i="169"/>
  <c r="D1510" i="169"/>
  <c r="G1509" i="169"/>
  <c r="D1509" i="169"/>
  <c r="G1508" i="169"/>
  <c r="D1508" i="169"/>
  <c r="G1507" i="169"/>
  <c r="D1507" i="169"/>
  <c r="G1506" i="169"/>
  <c r="D1506" i="169"/>
  <c r="G1505" i="169"/>
  <c r="D1505" i="169"/>
  <c r="G1504" i="169"/>
  <c r="D1504" i="169"/>
  <c r="G1503" i="169"/>
  <c r="D1503" i="169"/>
  <c r="G1502" i="169"/>
  <c r="D1502" i="169"/>
  <c r="G1501" i="169"/>
  <c r="D1501" i="169"/>
  <c r="G1500" i="169"/>
  <c r="D1500" i="169"/>
  <c r="G1499" i="169"/>
  <c r="D1499" i="169"/>
  <c r="G202" i="169"/>
  <c r="G203" i="169"/>
  <c r="G204" i="169"/>
  <c r="G205" i="169"/>
  <c r="G206" i="169"/>
  <c r="G207" i="169"/>
  <c r="G208" i="169"/>
  <c r="G209" i="169"/>
  <c r="G210" i="169"/>
  <c r="G211" i="169"/>
  <c r="G212" i="169"/>
  <c r="G213" i="169"/>
  <c r="G214" i="169"/>
  <c r="G215" i="169"/>
  <c r="G216" i="169"/>
  <c r="G217" i="169"/>
  <c r="G218" i="169"/>
  <c r="G219" i="169"/>
  <c r="G220" i="169"/>
  <c r="G221" i="169"/>
  <c r="G222" i="169"/>
  <c r="G223" i="169"/>
  <c r="G224" i="169"/>
  <c r="G225" i="169"/>
  <c r="G226" i="169"/>
  <c r="G227" i="169"/>
  <c r="G228" i="169"/>
  <c r="G229" i="169"/>
  <c r="G230" i="169"/>
  <c r="G231" i="169"/>
  <c r="G232" i="169"/>
  <c r="G233" i="169"/>
  <c r="G234" i="169"/>
  <c r="G235" i="169"/>
  <c r="G236" i="169"/>
  <c r="G237" i="169"/>
  <c r="G238" i="169"/>
  <c r="G239" i="169"/>
  <c r="G240" i="169"/>
  <c r="G241" i="169"/>
  <c r="G242" i="169"/>
  <c r="G243" i="169"/>
  <c r="G244" i="169"/>
  <c r="G245" i="169"/>
  <c r="G246" i="169"/>
  <c r="G247" i="169"/>
  <c r="G248" i="169"/>
  <c r="G249" i="169"/>
  <c r="G250" i="169"/>
  <c r="G251" i="169"/>
  <c r="G252" i="169"/>
  <c r="G253" i="169"/>
  <c r="G254" i="169"/>
  <c r="G255" i="169"/>
  <c r="G256" i="169"/>
  <c r="G257" i="169"/>
  <c r="G258" i="169"/>
  <c r="G259" i="169"/>
  <c r="G260" i="169"/>
  <c r="G261" i="169"/>
  <c r="G262" i="169"/>
  <c r="G263" i="169"/>
  <c r="G264" i="169"/>
  <c r="G265" i="169"/>
  <c r="G266" i="169"/>
  <c r="G267" i="169"/>
  <c r="G268" i="169"/>
  <c r="G269" i="169"/>
  <c r="G270" i="169"/>
  <c r="G271" i="169"/>
  <c r="G272" i="169"/>
  <c r="G273" i="169"/>
  <c r="G274" i="169"/>
  <c r="G275" i="169"/>
  <c r="G276" i="169"/>
  <c r="G277" i="169"/>
  <c r="G278" i="169"/>
  <c r="G279" i="169"/>
  <c r="G280" i="169"/>
  <c r="G281" i="169"/>
  <c r="G282" i="169"/>
  <c r="G283" i="169"/>
  <c r="G284" i="169"/>
  <c r="G285" i="169"/>
  <c r="G286" i="169"/>
  <c r="G287" i="169"/>
  <c r="G288" i="169"/>
  <c r="G289" i="169"/>
  <c r="G290" i="169"/>
  <c r="G291" i="169"/>
  <c r="G292" i="169"/>
  <c r="G293" i="169"/>
  <c r="G294" i="169"/>
  <c r="G295" i="169"/>
  <c r="G296" i="169"/>
  <c r="G297" i="169"/>
  <c r="G298" i="169"/>
  <c r="G299" i="169"/>
  <c r="G300" i="169"/>
  <c r="G301" i="169"/>
  <c r="G302" i="169"/>
  <c r="G303" i="169"/>
  <c r="G304" i="169"/>
  <c r="G305" i="169"/>
  <c r="G306" i="169"/>
  <c r="G307" i="169"/>
  <c r="G308" i="169"/>
  <c r="G309" i="169"/>
  <c r="G310" i="169"/>
  <c r="G311" i="169"/>
  <c r="G312" i="169"/>
  <c r="G313" i="169"/>
  <c r="G314" i="169"/>
  <c r="G315" i="169"/>
  <c r="G316" i="169"/>
  <c r="G317" i="169"/>
  <c r="G318" i="169"/>
  <c r="G319" i="169"/>
  <c r="G320" i="169"/>
  <c r="G321" i="169"/>
  <c r="G322" i="169"/>
  <c r="G323" i="169"/>
  <c r="G324" i="169"/>
  <c r="G325" i="169"/>
  <c r="G326" i="169"/>
  <c r="G327" i="169"/>
  <c r="G328" i="169"/>
  <c r="G329" i="169"/>
  <c r="G330" i="169"/>
  <c r="G331" i="169"/>
  <c r="G332" i="169"/>
  <c r="G333" i="169"/>
  <c r="G334" i="169"/>
  <c r="G335" i="169"/>
  <c r="G336" i="169"/>
  <c r="G337" i="169"/>
  <c r="G338" i="169"/>
  <c r="G339" i="169"/>
  <c r="G340" i="169"/>
  <c r="G341" i="169"/>
  <c r="G342" i="169"/>
  <c r="G343" i="169"/>
  <c r="G344" i="169"/>
  <c r="G345" i="169"/>
  <c r="G346" i="169"/>
  <c r="G347" i="169"/>
  <c r="G348" i="169"/>
  <c r="G349" i="169"/>
  <c r="G350" i="169"/>
  <c r="G351" i="169"/>
  <c r="G352" i="169"/>
  <c r="G353" i="169"/>
  <c r="G354" i="169"/>
  <c r="G355" i="169"/>
  <c r="G356" i="169"/>
  <c r="G357" i="169"/>
  <c r="G358" i="169"/>
  <c r="G359" i="169"/>
  <c r="G360" i="169"/>
  <c r="G361" i="169"/>
  <c r="G362" i="169"/>
  <c r="G363" i="169"/>
  <c r="G364" i="169"/>
  <c r="G365" i="169"/>
  <c r="G366" i="169"/>
  <c r="G367" i="169"/>
  <c r="G368" i="169"/>
  <c r="G369" i="169"/>
  <c r="G370" i="169"/>
  <c r="G371" i="169"/>
  <c r="G372" i="169"/>
  <c r="G373" i="169"/>
  <c r="G374" i="169"/>
  <c r="G375" i="169"/>
  <c r="G376" i="169"/>
  <c r="G377" i="169"/>
  <c r="G378" i="169"/>
  <c r="G379" i="169"/>
  <c r="G380" i="169"/>
  <c r="G381" i="169"/>
  <c r="G382" i="169"/>
  <c r="G383" i="169"/>
  <c r="G384" i="169"/>
  <c r="G385" i="169"/>
  <c r="G386" i="169"/>
  <c r="G387" i="169"/>
  <c r="G388" i="169"/>
  <c r="G389" i="169"/>
  <c r="G390" i="169"/>
  <c r="G391" i="169"/>
  <c r="G392" i="169"/>
  <c r="G393" i="169"/>
  <c r="G394" i="169"/>
  <c r="G395" i="169"/>
  <c r="G396" i="169"/>
  <c r="G397" i="169"/>
  <c r="G398" i="169"/>
  <c r="G399" i="169"/>
  <c r="G400" i="169"/>
  <c r="G401" i="169"/>
  <c r="G402" i="169"/>
  <c r="G403" i="169"/>
  <c r="G404" i="169"/>
  <c r="G405" i="169"/>
  <c r="G406" i="169"/>
  <c r="G407" i="169"/>
  <c r="G408" i="169"/>
  <c r="G409" i="169"/>
  <c r="G410" i="169"/>
  <c r="G411" i="169"/>
  <c r="G412" i="169"/>
  <c r="G413" i="169"/>
  <c r="G414" i="169"/>
  <c r="G415" i="169"/>
  <c r="G416" i="169"/>
  <c r="G417" i="169"/>
  <c r="G418" i="169"/>
  <c r="G419" i="169"/>
  <c r="G420" i="169"/>
  <c r="G421" i="169"/>
  <c r="G422" i="169"/>
  <c r="G423" i="169"/>
  <c r="G424" i="169"/>
  <c r="G425" i="169"/>
  <c r="G426" i="169"/>
  <c r="G427" i="169"/>
  <c r="G428" i="169"/>
  <c r="G429" i="169"/>
  <c r="G430" i="169"/>
  <c r="G431" i="169"/>
  <c r="G432" i="169"/>
  <c r="G433" i="169"/>
  <c r="G434" i="169"/>
  <c r="G435" i="169"/>
  <c r="G436" i="169"/>
  <c r="G437" i="169"/>
  <c r="G438" i="169"/>
  <c r="G439" i="169"/>
  <c r="G440" i="169"/>
  <c r="G441" i="169"/>
  <c r="G442" i="169"/>
  <c r="G443" i="169"/>
  <c r="G444" i="169"/>
  <c r="G445" i="169"/>
  <c r="G446" i="169"/>
  <c r="G447" i="169"/>
  <c r="G448" i="169"/>
  <c r="G449" i="169"/>
  <c r="G450" i="169"/>
  <c r="G451" i="169"/>
  <c r="G452" i="169"/>
  <c r="G453" i="169"/>
  <c r="G454" i="169"/>
  <c r="G455" i="169"/>
  <c r="G456" i="169"/>
  <c r="G457" i="169"/>
  <c r="G458" i="169"/>
  <c r="G459" i="169"/>
  <c r="G460" i="169"/>
  <c r="G461" i="169"/>
  <c r="G462" i="169"/>
  <c r="G463" i="169"/>
  <c r="G464" i="169"/>
  <c r="G465" i="169"/>
  <c r="G466" i="169"/>
  <c r="G467" i="169"/>
  <c r="G468" i="169"/>
  <c r="G469" i="169"/>
  <c r="G470" i="169"/>
  <c r="G471" i="169"/>
  <c r="G472" i="169"/>
  <c r="G473" i="169"/>
  <c r="G474" i="169"/>
  <c r="G475" i="169"/>
  <c r="G476" i="169"/>
  <c r="G477" i="169"/>
  <c r="G478" i="169"/>
  <c r="G479" i="169"/>
  <c r="G480" i="169"/>
  <c r="G481" i="169"/>
  <c r="G482" i="169"/>
  <c r="G483" i="169"/>
  <c r="G484" i="169"/>
  <c r="G485" i="169"/>
  <c r="G486" i="169"/>
  <c r="G487" i="169"/>
  <c r="G488" i="169"/>
  <c r="G489" i="169"/>
  <c r="G490" i="169"/>
  <c r="G491" i="169"/>
  <c r="G492" i="169"/>
  <c r="G493" i="169"/>
  <c r="G494" i="169"/>
  <c r="G495" i="169"/>
  <c r="G496" i="169"/>
  <c r="G497" i="169"/>
  <c r="G498" i="169"/>
  <c r="G499" i="169"/>
  <c r="G500" i="169"/>
  <c r="G501" i="169"/>
  <c r="G502" i="169"/>
  <c r="G503" i="169"/>
  <c r="G504" i="169"/>
  <c r="G505" i="169"/>
  <c r="G506" i="169"/>
  <c r="G507" i="169"/>
  <c r="G508" i="169"/>
  <c r="G509" i="169"/>
  <c r="G510" i="169"/>
  <c r="G511" i="169"/>
  <c r="G512" i="169"/>
  <c r="G513" i="169"/>
  <c r="G514" i="169"/>
  <c r="G515" i="169"/>
  <c r="G516" i="169"/>
  <c r="G517" i="169"/>
  <c r="G518" i="169"/>
  <c r="G519" i="169"/>
  <c r="G520" i="169"/>
  <c r="G521" i="169"/>
  <c r="G522" i="169"/>
  <c r="G523" i="169"/>
  <c r="G524" i="169"/>
  <c r="G525" i="169"/>
  <c r="G526" i="169"/>
  <c r="G527" i="169"/>
  <c r="G528" i="169"/>
  <c r="G529" i="169"/>
  <c r="G530" i="169"/>
  <c r="G531" i="169"/>
  <c r="G532" i="169"/>
  <c r="G533" i="169"/>
  <c r="G534" i="169"/>
  <c r="G535" i="169"/>
  <c r="G536" i="169"/>
  <c r="G537" i="169"/>
  <c r="G538" i="169"/>
  <c r="G539" i="169"/>
  <c r="G540" i="169"/>
  <c r="G541" i="169"/>
  <c r="G542" i="169"/>
  <c r="G543" i="169"/>
  <c r="G544" i="169"/>
  <c r="G545" i="169"/>
  <c r="G546" i="169"/>
  <c r="G547" i="169"/>
  <c r="G548" i="169"/>
  <c r="G549" i="169"/>
  <c r="G550" i="169"/>
  <c r="G551" i="169"/>
  <c r="G552" i="169"/>
  <c r="G553" i="169"/>
  <c r="G554" i="169"/>
  <c r="G555" i="169"/>
  <c r="G556" i="169"/>
  <c r="G557" i="169"/>
  <c r="G558" i="169"/>
  <c r="G559" i="169"/>
  <c r="G560" i="169"/>
  <c r="G561" i="169"/>
  <c r="G562" i="169"/>
  <c r="G563" i="169"/>
  <c r="G564" i="169"/>
  <c r="G565" i="169"/>
  <c r="G566" i="169"/>
  <c r="G567" i="169"/>
  <c r="G568" i="169"/>
  <c r="G569" i="169"/>
  <c r="G570" i="169"/>
  <c r="G571" i="169"/>
  <c r="G572" i="169"/>
  <c r="G573" i="169"/>
  <c r="G574" i="169"/>
  <c r="G575" i="169"/>
  <c r="G576" i="169"/>
  <c r="G577" i="169"/>
  <c r="G578" i="169"/>
  <c r="G579" i="169"/>
  <c r="G580" i="169"/>
  <c r="G581" i="169"/>
  <c r="G582" i="169"/>
  <c r="G583" i="169"/>
  <c r="G584" i="169"/>
  <c r="G585" i="169"/>
  <c r="G586" i="169"/>
  <c r="G587" i="169"/>
  <c r="G588" i="169"/>
  <c r="G589" i="169"/>
  <c r="G590" i="169"/>
  <c r="G591" i="169"/>
  <c r="G592" i="169"/>
  <c r="G593" i="169"/>
  <c r="G594" i="169"/>
  <c r="G595" i="169"/>
  <c r="G596" i="169"/>
  <c r="G597" i="169"/>
  <c r="G598" i="169"/>
  <c r="G599" i="169"/>
  <c r="G600" i="169"/>
  <c r="G601" i="169"/>
  <c r="G602" i="169"/>
  <c r="G603" i="169"/>
  <c r="G604" i="169"/>
  <c r="G605" i="169"/>
  <c r="G606" i="169"/>
  <c r="G607" i="169"/>
  <c r="G608" i="169"/>
  <c r="G609" i="169"/>
  <c r="G610" i="169"/>
  <c r="G611" i="169"/>
  <c r="G612" i="169"/>
  <c r="G613" i="169"/>
  <c r="G614" i="169"/>
  <c r="G615" i="169"/>
  <c r="G616" i="169"/>
  <c r="G617" i="169"/>
  <c r="G618" i="169"/>
  <c r="G619" i="169"/>
  <c r="G620" i="169"/>
  <c r="G621" i="169"/>
  <c r="G622" i="169"/>
  <c r="G623" i="169"/>
  <c r="G624" i="169"/>
  <c r="G625" i="169"/>
  <c r="G626" i="169"/>
  <c r="G627" i="169"/>
  <c r="G628" i="169"/>
  <c r="G629" i="169"/>
  <c r="G630" i="169"/>
  <c r="G631" i="169"/>
  <c r="G632" i="169"/>
  <c r="G633" i="169"/>
  <c r="G634" i="169"/>
  <c r="G635" i="169"/>
  <c r="G636" i="169"/>
  <c r="G637" i="169"/>
  <c r="G638" i="169"/>
  <c r="G639" i="169"/>
  <c r="G640" i="169"/>
  <c r="G641" i="169"/>
  <c r="G642" i="169"/>
  <c r="G643" i="169"/>
  <c r="G644" i="169"/>
  <c r="G645" i="169"/>
  <c r="G646" i="169"/>
  <c r="G647" i="169"/>
  <c r="G648" i="169"/>
  <c r="G649" i="169"/>
  <c r="G650" i="169"/>
  <c r="G651" i="169"/>
  <c r="G652" i="169"/>
  <c r="G653" i="169"/>
  <c r="G654" i="169"/>
  <c r="G655" i="169"/>
  <c r="G656" i="169"/>
  <c r="G657" i="169"/>
  <c r="G658" i="169"/>
  <c r="G659" i="169"/>
  <c r="G660" i="169"/>
  <c r="G661" i="169"/>
  <c r="G662" i="169"/>
  <c r="G663" i="169"/>
  <c r="G664" i="169"/>
  <c r="G665" i="169"/>
  <c r="G666" i="169"/>
  <c r="G667" i="169"/>
  <c r="G668" i="169"/>
  <c r="G669" i="169"/>
  <c r="G670" i="169"/>
  <c r="G671" i="169"/>
  <c r="G672" i="169"/>
  <c r="G673" i="169"/>
  <c r="G674" i="169"/>
  <c r="G675" i="169"/>
  <c r="G676" i="169"/>
  <c r="G677" i="169"/>
  <c r="G678" i="169"/>
  <c r="G679" i="169"/>
  <c r="G680" i="169"/>
  <c r="G681" i="169"/>
  <c r="G682" i="169"/>
  <c r="G683" i="169"/>
  <c r="G684" i="169"/>
  <c r="G685" i="169"/>
  <c r="G686" i="169"/>
  <c r="G687" i="169"/>
  <c r="G688" i="169"/>
  <c r="G689" i="169"/>
  <c r="G690" i="169"/>
  <c r="G691" i="169"/>
  <c r="G692" i="169"/>
  <c r="G693" i="169"/>
  <c r="G694" i="169"/>
  <c r="G695" i="169"/>
  <c r="G696" i="169"/>
  <c r="G697" i="169"/>
  <c r="G698" i="169"/>
  <c r="G699" i="169"/>
  <c r="G700" i="169"/>
  <c r="G701" i="169"/>
  <c r="G702" i="169"/>
  <c r="G703" i="169"/>
  <c r="G704" i="169"/>
  <c r="G705" i="169"/>
  <c r="G706" i="169"/>
  <c r="G707" i="169"/>
  <c r="G708" i="169"/>
  <c r="G709" i="169"/>
  <c r="G710" i="169"/>
  <c r="G711" i="169"/>
  <c r="G712" i="169"/>
  <c r="G713" i="169"/>
  <c r="G714" i="169"/>
  <c r="G715" i="169"/>
  <c r="G716" i="169"/>
  <c r="G717" i="169"/>
  <c r="G718" i="169"/>
  <c r="G719" i="169"/>
  <c r="G720" i="169"/>
  <c r="G721" i="169"/>
  <c r="G722" i="169"/>
  <c r="G723" i="169"/>
  <c r="G724" i="169"/>
  <c r="G725" i="169"/>
  <c r="G726" i="169"/>
  <c r="G727" i="169"/>
  <c r="G728" i="169"/>
  <c r="G729" i="169"/>
  <c r="G730" i="169"/>
  <c r="G731" i="169"/>
  <c r="G732" i="169"/>
  <c r="G733" i="169"/>
  <c r="G734" i="169"/>
  <c r="G735" i="169"/>
  <c r="G736" i="169"/>
  <c r="G737" i="169"/>
  <c r="G738" i="169"/>
  <c r="G739" i="169"/>
  <c r="G740" i="169"/>
  <c r="G741" i="169"/>
  <c r="G742" i="169"/>
  <c r="G743" i="169"/>
  <c r="G744" i="169"/>
  <c r="G745" i="169"/>
  <c r="G746" i="169"/>
  <c r="G747" i="169"/>
  <c r="G748" i="169"/>
  <c r="G749" i="169"/>
  <c r="G750" i="169"/>
  <c r="G751" i="169"/>
  <c r="G752" i="169"/>
  <c r="G753" i="169"/>
  <c r="G754" i="169"/>
  <c r="G755" i="169"/>
  <c r="G756" i="169"/>
  <c r="G757" i="169"/>
  <c r="G758" i="169"/>
  <c r="G759" i="169"/>
  <c r="G760" i="169"/>
  <c r="G761" i="169"/>
  <c r="G762" i="169"/>
  <c r="G763" i="169"/>
  <c r="G764" i="169"/>
  <c r="G765" i="169"/>
  <c r="G766" i="169"/>
  <c r="G767" i="169"/>
  <c r="G768" i="169"/>
  <c r="G769" i="169"/>
  <c r="G770" i="169"/>
  <c r="G771" i="169"/>
  <c r="G772" i="169"/>
  <c r="G773" i="169"/>
  <c r="G774" i="169"/>
  <c r="G775" i="169"/>
  <c r="G776" i="169"/>
  <c r="G777" i="169"/>
  <c r="G778" i="169"/>
  <c r="G779" i="169"/>
  <c r="G780" i="169"/>
  <c r="G781" i="169"/>
  <c r="G782" i="169"/>
  <c r="G783" i="169"/>
  <c r="G784" i="169"/>
  <c r="G785" i="169"/>
  <c r="G786" i="169"/>
  <c r="G787" i="169"/>
  <c r="G788" i="169"/>
  <c r="G789" i="169"/>
  <c r="G790" i="169"/>
  <c r="G791" i="169"/>
  <c r="G792" i="169"/>
  <c r="G793" i="169"/>
  <c r="G794" i="169"/>
  <c r="G795" i="169"/>
  <c r="G796" i="169"/>
  <c r="G797" i="169"/>
  <c r="G798" i="169"/>
  <c r="G799" i="169"/>
  <c r="G800" i="169"/>
  <c r="G801" i="169"/>
  <c r="G802" i="169"/>
  <c r="G803" i="169"/>
  <c r="G804" i="169"/>
  <c r="G805" i="169"/>
  <c r="G806" i="169"/>
  <c r="G807" i="169"/>
  <c r="G808" i="169"/>
  <c r="G809" i="169"/>
  <c r="G810" i="169"/>
  <c r="G811" i="169"/>
  <c r="G812" i="169"/>
  <c r="G813" i="169"/>
  <c r="G814" i="169"/>
  <c r="G815" i="169"/>
  <c r="G816" i="169"/>
  <c r="G817" i="169"/>
  <c r="G818" i="169"/>
  <c r="G819" i="169"/>
  <c r="G820" i="169"/>
  <c r="G821" i="169"/>
  <c r="G822" i="169"/>
  <c r="G823" i="169"/>
  <c r="G824" i="169"/>
  <c r="G825" i="169"/>
  <c r="G826" i="169"/>
  <c r="G827" i="169"/>
  <c r="G828" i="169"/>
  <c r="G829" i="169"/>
  <c r="G830" i="169"/>
  <c r="G831" i="169"/>
  <c r="G832" i="169"/>
  <c r="G833" i="169"/>
  <c r="G834" i="169"/>
  <c r="G835" i="169"/>
  <c r="G836" i="169"/>
  <c r="G837" i="169"/>
  <c r="G838" i="169"/>
  <c r="G839" i="169"/>
  <c r="G840" i="169"/>
  <c r="G841" i="169"/>
  <c r="G842" i="169"/>
  <c r="G843" i="169"/>
  <c r="G844" i="169"/>
  <c r="G845" i="169"/>
  <c r="G846" i="169"/>
  <c r="G847" i="169"/>
  <c r="G848" i="169"/>
  <c r="G849" i="169"/>
  <c r="G850" i="169"/>
  <c r="G851" i="169"/>
  <c r="G852" i="169"/>
  <c r="G853" i="169"/>
  <c r="G854" i="169"/>
  <c r="G855" i="169"/>
  <c r="G856" i="169"/>
  <c r="G857" i="169"/>
  <c r="G858" i="169"/>
  <c r="G859" i="169"/>
  <c r="G860" i="169"/>
  <c r="G861" i="169"/>
  <c r="G862" i="169"/>
  <c r="G863" i="169"/>
  <c r="G864" i="169"/>
  <c r="G865" i="169"/>
  <c r="G866" i="169"/>
  <c r="G867" i="169"/>
  <c r="G868" i="169"/>
  <c r="G869" i="169"/>
  <c r="G870" i="169"/>
  <c r="G871" i="169"/>
  <c r="G872" i="169"/>
  <c r="G873" i="169"/>
  <c r="G874" i="169"/>
  <c r="G875" i="169"/>
  <c r="G876" i="169"/>
  <c r="G877" i="169"/>
  <c r="G878" i="169"/>
  <c r="G879" i="169"/>
  <c r="G880" i="169"/>
  <c r="G881" i="169"/>
  <c r="G882" i="169"/>
  <c r="G883" i="169"/>
  <c r="G884" i="169"/>
  <c r="G885" i="169"/>
  <c r="G886" i="169"/>
  <c r="G887" i="169"/>
  <c r="G888" i="169"/>
  <c r="G889" i="169"/>
  <c r="G890" i="169"/>
  <c r="G891" i="169"/>
  <c r="G892" i="169"/>
  <c r="G893" i="169"/>
  <c r="G894" i="169"/>
  <c r="G895" i="169"/>
  <c r="G896" i="169"/>
  <c r="G897" i="169"/>
  <c r="G898" i="169"/>
  <c r="G899" i="169"/>
  <c r="G900" i="169"/>
  <c r="G901" i="169"/>
  <c r="G902" i="169"/>
  <c r="G903" i="169"/>
  <c r="G904" i="169"/>
  <c r="G905" i="169"/>
  <c r="G906" i="169"/>
  <c r="G907" i="169"/>
  <c r="G908" i="169"/>
  <c r="G909" i="169"/>
  <c r="G910" i="169"/>
  <c r="G911" i="169"/>
  <c r="G912" i="169"/>
  <c r="G913" i="169"/>
  <c r="G914" i="169"/>
  <c r="G915" i="169"/>
  <c r="G916" i="169"/>
  <c r="G917" i="169"/>
  <c r="G918" i="169"/>
  <c r="G919" i="169"/>
  <c r="G920" i="169"/>
  <c r="G921" i="169"/>
  <c r="G922" i="169"/>
  <c r="G923" i="169"/>
  <c r="G924" i="169"/>
  <c r="G925" i="169"/>
  <c r="G926" i="169"/>
  <c r="G927" i="169"/>
  <c r="G928" i="169"/>
  <c r="G929" i="169"/>
  <c r="G930" i="169"/>
  <c r="G931" i="169"/>
  <c r="G932" i="169"/>
  <c r="G933" i="169"/>
  <c r="G934" i="169"/>
  <c r="G935" i="169"/>
  <c r="G936" i="169"/>
  <c r="G937" i="169"/>
  <c r="G938" i="169"/>
  <c r="G939" i="169"/>
  <c r="G940" i="169"/>
  <c r="G941" i="169"/>
  <c r="G942" i="169"/>
  <c r="G943" i="169"/>
  <c r="G944" i="169"/>
  <c r="G945" i="169"/>
  <c r="G946" i="169"/>
  <c r="G947" i="169"/>
  <c r="G948" i="169"/>
  <c r="G949" i="169"/>
  <c r="G950" i="169"/>
  <c r="G951" i="169"/>
  <c r="G952" i="169"/>
  <c r="G953" i="169"/>
  <c r="G954" i="169"/>
  <c r="G955" i="169"/>
  <c r="G956" i="169"/>
  <c r="G957" i="169"/>
  <c r="G958" i="169"/>
  <c r="G959" i="169"/>
  <c r="G960" i="169"/>
  <c r="G961" i="169"/>
  <c r="G962" i="169"/>
  <c r="G963" i="169"/>
  <c r="G964" i="169"/>
  <c r="G965" i="169"/>
  <c r="G966" i="169"/>
  <c r="G967" i="169"/>
  <c r="G968" i="169"/>
  <c r="G969" i="169"/>
  <c r="G970" i="169"/>
  <c r="G971" i="169"/>
  <c r="G972" i="169"/>
  <c r="G973" i="169"/>
  <c r="G974" i="169"/>
  <c r="G975" i="169"/>
  <c r="G976" i="169"/>
  <c r="G977" i="169"/>
  <c r="G978" i="169"/>
  <c r="G979" i="169"/>
  <c r="G980" i="169"/>
  <c r="G981" i="169"/>
  <c r="G982" i="169"/>
  <c r="G983" i="169"/>
  <c r="G984" i="169"/>
  <c r="G985" i="169"/>
  <c r="G986" i="169"/>
  <c r="G987" i="169"/>
  <c r="G988" i="169"/>
  <c r="G989" i="169"/>
  <c r="G990" i="169"/>
  <c r="G991" i="169"/>
  <c r="G992" i="169"/>
  <c r="G993" i="169"/>
  <c r="G994" i="169"/>
  <c r="G995" i="169"/>
  <c r="G996" i="169"/>
  <c r="G997" i="169"/>
  <c r="G998" i="169"/>
  <c r="G999" i="169"/>
  <c r="G1000" i="169"/>
  <c r="G1001" i="169"/>
  <c r="G1002" i="169"/>
  <c r="G1003" i="169"/>
  <c r="G1004" i="169"/>
  <c r="G1005" i="169"/>
  <c r="G1006" i="169"/>
  <c r="G1007" i="169"/>
  <c r="G1008" i="169"/>
  <c r="G1009" i="169"/>
  <c r="G1010" i="169"/>
  <c r="G1011" i="169"/>
  <c r="G1012" i="169"/>
  <c r="G1013" i="169"/>
  <c r="G1014" i="169"/>
  <c r="G1015" i="169"/>
  <c r="G1016" i="169"/>
  <c r="G1017" i="169"/>
  <c r="G1018" i="169"/>
  <c r="G1019" i="169"/>
  <c r="G1020" i="169"/>
  <c r="G1021" i="169"/>
  <c r="G1022" i="169"/>
  <c r="G1023" i="169"/>
  <c r="G1024" i="169"/>
  <c r="G1025" i="169"/>
  <c r="G1026" i="169"/>
  <c r="G1027" i="169"/>
  <c r="G1028" i="169"/>
  <c r="G1029" i="169"/>
  <c r="G1030" i="169"/>
  <c r="G1031" i="169"/>
  <c r="G1032" i="169"/>
  <c r="G1033" i="169"/>
  <c r="G1034" i="169"/>
  <c r="G1035" i="169"/>
  <c r="G1036" i="169"/>
  <c r="G1037" i="169"/>
  <c r="G1038" i="169"/>
  <c r="G1039" i="169"/>
  <c r="G1040" i="169"/>
  <c r="G1041" i="169"/>
  <c r="G1042" i="169"/>
  <c r="G1043" i="169"/>
  <c r="G1044" i="169"/>
  <c r="G1045" i="169"/>
  <c r="G1046" i="169"/>
  <c r="G1047" i="169"/>
  <c r="G1048" i="169"/>
  <c r="G1049" i="169"/>
  <c r="G1050" i="169"/>
  <c r="G1051" i="169"/>
  <c r="G1052" i="169"/>
  <c r="G1053" i="169"/>
  <c r="G1054" i="169"/>
  <c r="G1055" i="169"/>
  <c r="G1056" i="169"/>
  <c r="G1057" i="169"/>
  <c r="G1058" i="169"/>
  <c r="G1059" i="169"/>
  <c r="G1060" i="169"/>
  <c r="G1061" i="169"/>
  <c r="G1062" i="169"/>
  <c r="G1063" i="169"/>
  <c r="G1064" i="169"/>
  <c r="G1065" i="169"/>
  <c r="G1066" i="169"/>
  <c r="G1067" i="169"/>
  <c r="G1068" i="169"/>
  <c r="G1069" i="169"/>
  <c r="G1070" i="169"/>
  <c r="G1071" i="169"/>
  <c r="G1072" i="169"/>
  <c r="G1073" i="169"/>
  <c r="G1074" i="169"/>
  <c r="G1075" i="169"/>
  <c r="G1076" i="169"/>
  <c r="G1077" i="169"/>
  <c r="G1078" i="169"/>
  <c r="G1079" i="169"/>
  <c r="G1080" i="169"/>
  <c r="G1081" i="169"/>
  <c r="G1082" i="169"/>
  <c r="G1083" i="169"/>
  <c r="G1084" i="169"/>
  <c r="G1085" i="169"/>
  <c r="G1086" i="169"/>
  <c r="G1087" i="169"/>
  <c r="G1088" i="169"/>
  <c r="G1089" i="169"/>
  <c r="G1090" i="169"/>
  <c r="G1091" i="169"/>
  <c r="G1092" i="169"/>
  <c r="G1093" i="169"/>
  <c r="G1094" i="169"/>
  <c r="G1095" i="169"/>
  <c r="G1096" i="169"/>
  <c r="G1097" i="169"/>
  <c r="G1098" i="169"/>
  <c r="G1099" i="169"/>
  <c r="G1100" i="169"/>
  <c r="G1101" i="169"/>
  <c r="G1102" i="169"/>
  <c r="G1103" i="169"/>
  <c r="G1104" i="169"/>
  <c r="G1105" i="169"/>
  <c r="G1106" i="169"/>
  <c r="G1107" i="169"/>
  <c r="G1108" i="169"/>
  <c r="G1109" i="169"/>
  <c r="G1110" i="169"/>
  <c r="G1111" i="169"/>
  <c r="G1112" i="169"/>
  <c r="G1113" i="169"/>
  <c r="G1114" i="169"/>
  <c r="G1115" i="169"/>
  <c r="G1116" i="169"/>
  <c r="G1117" i="169"/>
  <c r="G1118" i="169"/>
  <c r="G1119" i="169"/>
  <c r="G1120" i="169"/>
  <c r="G1121" i="169"/>
  <c r="G1122" i="169"/>
  <c r="G1123" i="169"/>
  <c r="G1124" i="169"/>
  <c r="G1125" i="169"/>
  <c r="G1126" i="169"/>
  <c r="G1127" i="169"/>
  <c r="G1128" i="169"/>
  <c r="G1129" i="169"/>
  <c r="G1130" i="169"/>
  <c r="G1131" i="169"/>
  <c r="G1132" i="169"/>
  <c r="G1133" i="169"/>
  <c r="G1134" i="169"/>
  <c r="G1135" i="169"/>
  <c r="G1136" i="169"/>
  <c r="G1137" i="169"/>
  <c r="G1138" i="169"/>
  <c r="G1139" i="169"/>
  <c r="G1140" i="169"/>
  <c r="G1141" i="169"/>
  <c r="G1142" i="169"/>
  <c r="G1143" i="169"/>
  <c r="G1144" i="169"/>
  <c r="G1145" i="169"/>
  <c r="G1146" i="169"/>
  <c r="G1147" i="169"/>
  <c r="G1148" i="169"/>
  <c r="G1149" i="169"/>
  <c r="G1150" i="169"/>
  <c r="G1151" i="169"/>
  <c r="G1152" i="169"/>
  <c r="G1153" i="169"/>
  <c r="G1154" i="169"/>
  <c r="G1155" i="169"/>
  <c r="G1156" i="169"/>
  <c r="G1157" i="169"/>
  <c r="G1158" i="169"/>
  <c r="G1159" i="169"/>
  <c r="G1160" i="169"/>
  <c r="G1161" i="169"/>
  <c r="G1162" i="169"/>
  <c r="G1163" i="169"/>
  <c r="G1164" i="169"/>
  <c r="G1165" i="169"/>
  <c r="G1166" i="169"/>
  <c r="G1167" i="169"/>
  <c r="G1168" i="169"/>
  <c r="G1169" i="169"/>
  <c r="G1170" i="169"/>
  <c r="G1171" i="169"/>
  <c r="G1172" i="169"/>
  <c r="G1173" i="169"/>
  <c r="G1174" i="169"/>
  <c r="G1175" i="169"/>
  <c r="G1176" i="169"/>
  <c r="G1177" i="169"/>
  <c r="G1178" i="169"/>
  <c r="G1179" i="169"/>
  <c r="G1180" i="169"/>
  <c r="G1181" i="169"/>
  <c r="G1182" i="169"/>
  <c r="G1183" i="169"/>
  <c r="G1184" i="169"/>
  <c r="G1185" i="169"/>
  <c r="G1186" i="169"/>
  <c r="G1187" i="169"/>
  <c r="G1188" i="169"/>
  <c r="G1189" i="169"/>
  <c r="G1190" i="169"/>
  <c r="G1191" i="169"/>
  <c r="G1192" i="169"/>
  <c r="G1193" i="169"/>
  <c r="G1194" i="169"/>
  <c r="G1195" i="169"/>
  <c r="G1196" i="169"/>
  <c r="G1197" i="169"/>
  <c r="G1198" i="169"/>
  <c r="G1199" i="169"/>
  <c r="G1200" i="169"/>
  <c r="G1201" i="169"/>
  <c r="G1202" i="169"/>
  <c r="G1203" i="169"/>
  <c r="G1204" i="169"/>
  <c r="G1205" i="169"/>
  <c r="G1206" i="169"/>
  <c r="G1207" i="169"/>
  <c r="G1208" i="169"/>
  <c r="G1209" i="169"/>
  <c r="G1210" i="169"/>
  <c r="G1211" i="169"/>
  <c r="G1212" i="169"/>
  <c r="G1213" i="169"/>
  <c r="G1214" i="169"/>
  <c r="G1215" i="169"/>
  <c r="G1216" i="169"/>
  <c r="G1217" i="169"/>
  <c r="G1218" i="169"/>
  <c r="G1219" i="169"/>
  <c r="G1220" i="169"/>
  <c r="G1221" i="169"/>
  <c r="G1222" i="169"/>
  <c r="G1223" i="169"/>
  <c r="G1224" i="169"/>
  <c r="G1225" i="169"/>
  <c r="G1226" i="169"/>
  <c r="G1227" i="169"/>
  <c r="G1228" i="169"/>
  <c r="G1229" i="169"/>
  <c r="G1230" i="169"/>
  <c r="G1231" i="169"/>
  <c r="G1232" i="169"/>
  <c r="G1233" i="169"/>
  <c r="G1234" i="169"/>
  <c r="G1235" i="169"/>
  <c r="G1236" i="169"/>
  <c r="G1237" i="169"/>
  <c r="G1238" i="169"/>
  <c r="G1239" i="169"/>
  <c r="G1240" i="169"/>
  <c r="G1241" i="169"/>
  <c r="G1242" i="169"/>
  <c r="G1243" i="169"/>
  <c r="G1244" i="169"/>
  <c r="G1245" i="169"/>
  <c r="G1246" i="169"/>
  <c r="G1247" i="169"/>
  <c r="G1248" i="169"/>
  <c r="G1249" i="169"/>
  <c r="G1250" i="169"/>
  <c r="G1251" i="169"/>
  <c r="G1252" i="169"/>
  <c r="G1253" i="169"/>
  <c r="G1254" i="169"/>
  <c r="G1255" i="169"/>
  <c r="G1256" i="169"/>
  <c r="G1257" i="169"/>
  <c r="G1258" i="169"/>
  <c r="G1259" i="169"/>
  <c r="G1260" i="169"/>
  <c r="G1261" i="169"/>
  <c r="G1262" i="169"/>
  <c r="G1263" i="169"/>
  <c r="G1264" i="169"/>
  <c r="G1265" i="169"/>
  <c r="G1266" i="169"/>
  <c r="G1267" i="169"/>
  <c r="G1268" i="169"/>
  <c r="G1269" i="169"/>
  <c r="G1270" i="169"/>
  <c r="G1271" i="169"/>
  <c r="G1272" i="169"/>
  <c r="G1273" i="169"/>
  <c r="G1274" i="169"/>
  <c r="G1275" i="169"/>
  <c r="G1276" i="169"/>
  <c r="G1277" i="169"/>
  <c r="G1278" i="169"/>
  <c r="G1279" i="169"/>
  <c r="G1280" i="169"/>
  <c r="G1281" i="169"/>
  <c r="G1282" i="169"/>
  <c r="G1283" i="169"/>
  <c r="G1284" i="169"/>
  <c r="G1285" i="169"/>
  <c r="G1286" i="169"/>
  <c r="G1287" i="169"/>
  <c r="G1288" i="169"/>
  <c r="G1289" i="169"/>
  <c r="G1290" i="169"/>
  <c r="G1291" i="169"/>
  <c r="G1292" i="169"/>
  <c r="G1293" i="169"/>
  <c r="G1294" i="169"/>
  <c r="G1295" i="169"/>
  <c r="G1296" i="169"/>
  <c r="G1297" i="169"/>
  <c r="G1298" i="169"/>
  <c r="G1299" i="169"/>
  <c r="G1300" i="169"/>
  <c r="G1301" i="169"/>
  <c r="G1302" i="169"/>
  <c r="G1303" i="169"/>
  <c r="G1304" i="169"/>
  <c r="G1305" i="169"/>
  <c r="G1306" i="169"/>
  <c r="G1307" i="169"/>
  <c r="G1308" i="169"/>
  <c r="G1309" i="169"/>
  <c r="G1310" i="169"/>
  <c r="G1311" i="169"/>
  <c r="G1312" i="169"/>
  <c r="G1313" i="169"/>
  <c r="G1314" i="169"/>
  <c r="G1315" i="169"/>
  <c r="G1316" i="169"/>
  <c r="G1317" i="169"/>
  <c r="G1318" i="169"/>
  <c r="G1319" i="169"/>
  <c r="G1320" i="169"/>
  <c r="G1321" i="169"/>
  <c r="G1322" i="169"/>
  <c r="G1323" i="169"/>
  <c r="G1324" i="169"/>
  <c r="G1325" i="169"/>
  <c r="G1326" i="169"/>
  <c r="G1327" i="169"/>
  <c r="G1328" i="169"/>
  <c r="G1329" i="169"/>
  <c r="G1330" i="169"/>
  <c r="G1331" i="169"/>
  <c r="G1332" i="169"/>
  <c r="G1333" i="169"/>
  <c r="G1334" i="169"/>
  <c r="G1335" i="169"/>
  <c r="G1336" i="169"/>
  <c r="G1337" i="169"/>
  <c r="G1338" i="169"/>
  <c r="G1339" i="169"/>
  <c r="G1340" i="169"/>
  <c r="G1341" i="169"/>
  <c r="G1342" i="169"/>
  <c r="G1343" i="169"/>
  <c r="G1344" i="169"/>
  <c r="G1345" i="169"/>
  <c r="G1346" i="169"/>
  <c r="G1347" i="169"/>
  <c r="G1348" i="169"/>
  <c r="G1349" i="169"/>
  <c r="G1350" i="169"/>
  <c r="G1351" i="169"/>
  <c r="G1352" i="169"/>
  <c r="G1353" i="169"/>
  <c r="G1354" i="169"/>
  <c r="G1355" i="169"/>
  <c r="G1356" i="169"/>
  <c r="G1357" i="169"/>
  <c r="G1358" i="169"/>
  <c r="G1359" i="169"/>
  <c r="G1360" i="169"/>
  <c r="G1361" i="169"/>
  <c r="G1362" i="169"/>
  <c r="G1363" i="169"/>
  <c r="G1364" i="169"/>
  <c r="G1365" i="169"/>
  <c r="G1366" i="169"/>
  <c r="G1367" i="169"/>
  <c r="G1368" i="169"/>
  <c r="G1369" i="169"/>
  <c r="G1370" i="169"/>
  <c r="G1371" i="169"/>
  <c r="G1372" i="169"/>
  <c r="G1373" i="169"/>
  <c r="G1374" i="169"/>
  <c r="G1375" i="169"/>
  <c r="G1376" i="169"/>
  <c r="G1377" i="169"/>
  <c r="G1378" i="169"/>
  <c r="G1379" i="169"/>
  <c r="G1380" i="169"/>
  <c r="G1381" i="169"/>
  <c r="G1382" i="169"/>
  <c r="G1383" i="169"/>
  <c r="G1384" i="169"/>
  <c r="G1385" i="169"/>
  <c r="G1386" i="169"/>
  <c r="G1387" i="169"/>
  <c r="G1388" i="169"/>
  <c r="G1389" i="169"/>
  <c r="G1390" i="169"/>
  <c r="G1391" i="169"/>
  <c r="G1392" i="169"/>
  <c r="G1393" i="169"/>
  <c r="G1394" i="169"/>
  <c r="G1395" i="169"/>
  <c r="G1396" i="169"/>
  <c r="G1397" i="169"/>
  <c r="G1398" i="169"/>
  <c r="G1399" i="169"/>
  <c r="G1400" i="169"/>
  <c r="G1401" i="169"/>
  <c r="G1402" i="169"/>
  <c r="G1403" i="169"/>
  <c r="G1404" i="169"/>
  <c r="G1405" i="169"/>
  <c r="G1406" i="169"/>
  <c r="G1407" i="169"/>
  <c r="G1408" i="169"/>
  <c r="G1409" i="169"/>
  <c r="G1410" i="169"/>
  <c r="G1411" i="169"/>
  <c r="G1412" i="169"/>
  <c r="G1413" i="169"/>
  <c r="G1414" i="169"/>
  <c r="G1415" i="169"/>
  <c r="G1416" i="169"/>
  <c r="G1417" i="169"/>
  <c r="G1418" i="169"/>
  <c r="G1419" i="169"/>
  <c r="G1420" i="169"/>
  <c r="G1421" i="169"/>
  <c r="G1422" i="169"/>
  <c r="G1423" i="169"/>
  <c r="G1424" i="169"/>
  <c r="G1425" i="169"/>
  <c r="G1426" i="169"/>
  <c r="G1427" i="169"/>
  <c r="G1428" i="169"/>
  <c r="G1429" i="169"/>
  <c r="G1430" i="169"/>
  <c r="G1431" i="169"/>
  <c r="G1432" i="169"/>
  <c r="G1433" i="169"/>
  <c r="G1434" i="169"/>
  <c r="G1435" i="169"/>
  <c r="G1436" i="169"/>
  <c r="G1437" i="169"/>
  <c r="G1438" i="169"/>
  <c r="G1439" i="169"/>
  <c r="G1440" i="169"/>
  <c r="G1441" i="169"/>
  <c r="G1442" i="169"/>
  <c r="G1443" i="169"/>
  <c r="G1444" i="169"/>
  <c r="G1445" i="169"/>
  <c r="G1446" i="169"/>
  <c r="G1447" i="169"/>
  <c r="G1448" i="169"/>
  <c r="G1449" i="169"/>
  <c r="G1450" i="169"/>
  <c r="G1451" i="169"/>
  <c r="G1452" i="169"/>
  <c r="G1453" i="169"/>
  <c r="G1454" i="169"/>
  <c r="G1455" i="169"/>
  <c r="G1456" i="169"/>
  <c r="G1457" i="169"/>
  <c r="G1458" i="169"/>
  <c r="G1459" i="169"/>
  <c r="G1460" i="169"/>
  <c r="G1461" i="169"/>
  <c r="G1462" i="169"/>
  <c r="G1463" i="169"/>
  <c r="G1464" i="169"/>
  <c r="G1465" i="169"/>
  <c r="G1466" i="169"/>
  <c r="G1467" i="169"/>
  <c r="G1468" i="169"/>
  <c r="G1469" i="169"/>
  <c r="G1470" i="169"/>
  <c r="G1471" i="169"/>
  <c r="G1472" i="169"/>
  <c r="G1473" i="169"/>
  <c r="G1474" i="169"/>
  <c r="G1475" i="169"/>
  <c r="G1476" i="169"/>
  <c r="G1477" i="169"/>
  <c r="G1478" i="169"/>
  <c r="G1479" i="169"/>
  <c r="G1480" i="169"/>
  <c r="G1481" i="169"/>
  <c r="G1482" i="169"/>
  <c r="G1483" i="169"/>
  <c r="G1484" i="169"/>
  <c r="G1485" i="169"/>
  <c r="G1486" i="169"/>
  <c r="G1487" i="169"/>
  <c r="G1488" i="169"/>
  <c r="G1489" i="169"/>
  <c r="G1490" i="169"/>
  <c r="G1491" i="169"/>
  <c r="G1492" i="169"/>
  <c r="G1493" i="169"/>
  <c r="G1494" i="169"/>
  <c r="G1495" i="169"/>
  <c r="G1496" i="169"/>
  <c r="G1497" i="169"/>
  <c r="G1498" i="169"/>
  <c r="G201" i="169"/>
  <c r="D1498" i="169"/>
  <c r="D1497" i="169"/>
  <c r="D1496" i="169"/>
  <c r="D1495" i="169"/>
  <c r="D1494" i="169"/>
  <c r="D1493" i="169"/>
  <c r="D1492" i="169"/>
  <c r="D1491" i="169"/>
  <c r="D1490" i="169"/>
  <c r="D1489" i="169"/>
  <c r="D1488" i="169"/>
  <c r="D1487" i="169"/>
  <c r="D1486" i="169"/>
  <c r="D1485" i="169"/>
  <c r="D1484" i="169"/>
  <c r="D1483" i="169"/>
  <c r="D1482" i="169"/>
  <c r="D1481" i="169"/>
  <c r="D1480" i="169"/>
  <c r="D1479" i="169"/>
  <c r="D1478" i="169"/>
  <c r="D1477" i="169"/>
  <c r="D1476" i="169"/>
  <c r="D1475" i="169"/>
  <c r="D1474" i="169"/>
  <c r="D1473" i="169"/>
  <c r="D1472" i="169"/>
  <c r="D1471" i="169"/>
  <c r="D1470" i="169"/>
  <c r="D1469" i="169"/>
  <c r="D1468" i="169"/>
  <c r="D1467" i="169"/>
  <c r="D1466" i="169"/>
  <c r="D1465" i="169"/>
  <c r="D1464" i="169"/>
  <c r="D1463" i="169"/>
  <c r="D1462" i="169"/>
  <c r="D1461" i="169"/>
  <c r="D1460" i="169"/>
  <c r="D1459" i="169"/>
  <c r="D1458" i="169"/>
  <c r="D1457" i="169"/>
  <c r="D1456" i="169"/>
  <c r="D1455" i="169"/>
  <c r="D1454" i="169"/>
  <c r="D1453" i="169"/>
  <c r="D1452" i="169"/>
  <c r="D1451" i="169"/>
  <c r="D1450" i="169"/>
  <c r="D1449" i="169"/>
  <c r="D1448" i="169"/>
  <c r="D1447" i="169"/>
  <c r="D1446" i="169"/>
  <c r="D1445" i="169"/>
  <c r="D1444" i="169"/>
  <c r="D1443" i="169"/>
  <c r="D1442" i="169"/>
  <c r="D1441" i="169"/>
  <c r="D1440" i="169"/>
  <c r="D1439" i="169"/>
  <c r="D1438" i="169"/>
  <c r="D1437" i="169"/>
  <c r="D1436" i="169"/>
  <c r="D1435" i="169"/>
  <c r="D1434" i="169"/>
  <c r="D1433" i="169"/>
  <c r="D1432" i="169"/>
  <c r="D1431" i="169"/>
  <c r="D1430" i="169"/>
  <c r="D1429" i="169"/>
  <c r="D1428" i="169"/>
  <c r="D1427" i="169"/>
  <c r="D1426" i="169"/>
  <c r="D1425" i="169"/>
  <c r="D1424" i="169"/>
  <c r="D1423" i="169"/>
  <c r="D1422" i="169"/>
  <c r="D1421" i="169"/>
  <c r="D1420" i="169"/>
  <c r="D1419" i="169"/>
  <c r="D1418" i="169"/>
  <c r="D1417" i="169"/>
  <c r="D1416" i="169"/>
  <c r="D1415" i="169"/>
  <c r="D1414" i="169"/>
  <c r="D1413" i="169"/>
  <c r="D1412" i="169"/>
  <c r="D1411" i="169"/>
  <c r="D1410" i="169"/>
  <c r="D1409" i="169"/>
  <c r="D1408" i="169"/>
  <c r="D1407" i="169"/>
  <c r="D1406" i="169"/>
  <c r="D1405" i="169"/>
  <c r="D1404" i="169"/>
  <c r="D1403" i="169"/>
  <c r="D1402" i="169"/>
  <c r="D1401" i="169"/>
  <c r="D1400" i="169"/>
  <c r="D1399" i="169"/>
  <c r="D1398" i="169"/>
  <c r="D1397" i="169"/>
  <c r="D1396" i="169"/>
  <c r="D1395" i="169"/>
  <c r="D1394" i="169"/>
  <c r="D1393" i="169"/>
  <c r="D1392" i="169"/>
  <c r="D1391" i="169"/>
  <c r="D1390" i="169"/>
  <c r="D1389" i="169"/>
  <c r="D1388" i="169"/>
  <c r="D1387" i="169"/>
  <c r="D1386" i="169"/>
  <c r="D1385" i="169"/>
  <c r="D1384" i="169"/>
  <c r="D1383" i="169"/>
  <c r="D1382" i="169"/>
  <c r="D1381" i="169"/>
  <c r="D1380" i="169"/>
  <c r="D1379" i="169"/>
  <c r="D1378" i="169"/>
  <c r="D1377" i="169"/>
  <c r="D1376" i="169"/>
  <c r="D1375" i="169"/>
  <c r="D1374" i="169"/>
  <c r="D1373" i="169"/>
  <c r="D1372" i="169"/>
  <c r="D1371" i="169"/>
  <c r="D1370" i="169"/>
  <c r="D1369" i="169"/>
  <c r="D1368" i="169"/>
  <c r="D1367" i="169"/>
  <c r="D1366" i="169"/>
  <c r="D1365" i="169"/>
  <c r="D1364" i="169"/>
  <c r="D1363" i="169"/>
  <c r="D1362" i="169"/>
  <c r="D1361" i="169"/>
  <c r="D1360" i="169"/>
  <c r="D1359" i="169"/>
  <c r="D1358" i="169"/>
  <c r="D1357" i="169"/>
  <c r="D1356" i="169"/>
  <c r="D1355" i="169"/>
  <c r="D1354" i="169"/>
  <c r="D1353" i="169"/>
  <c r="D1352" i="169"/>
  <c r="D1351" i="169"/>
  <c r="D1350" i="169"/>
  <c r="D1349" i="169"/>
  <c r="D1348" i="169"/>
  <c r="D1347" i="169"/>
  <c r="D1346" i="169"/>
  <c r="D1345" i="169"/>
  <c r="D1344" i="169"/>
  <c r="D1343" i="169"/>
  <c r="D1342" i="169"/>
  <c r="D1341" i="169"/>
  <c r="D1340" i="169"/>
  <c r="D1339" i="169"/>
  <c r="D1338" i="169"/>
  <c r="D1337" i="169"/>
  <c r="D1336" i="169"/>
  <c r="D1335" i="169"/>
  <c r="D1334" i="169"/>
  <c r="D1333" i="169"/>
  <c r="D1332" i="169"/>
  <c r="D1331" i="169"/>
  <c r="D1330" i="169"/>
  <c r="D1329" i="169"/>
  <c r="D1328" i="169"/>
  <c r="D1327" i="169"/>
  <c r="D1326" i="169"/>
  <c r="D1325" i="169"/>
  <c r="D1324" i="169"/>
  <c r="D1323" i="169"/>
  <c r="D1322" i="169"/>
  <c r="D1321" i="169"/>
  <c r="D1320" i="169"/>
  <c r="D1319" i="169"/>
  <c r="D1318" i="169"/>
  <c r="D1317" i="169"/>
  <c r="D1316" i="169"/>
  <c r="D1315" i="169"/>
  <c r="D1314" i="169"/>
  <c r="D1313" i="169"/>
  <c r="D1312" i="169"/>
  <c r="D1311" i="169"/>
  <c r="D1310" i="169"/>
  <c r="D1309" i="169"/>
  <c r="D1308" i="169"/>
  <c r="D1307" i="169"/>
  <c r="D1306" i="169"/>
  <c r="D1305" i="169"/>
  <c r="D1304" i="169"/>
  <c r="D1303" i="169"/>
  <c r="D1302" i="169"/>
  <c r="D1301" i="169"/>
  <c r="D1300" i="169"/>
  <c r="D1299" i="169"/>
  <c r="D1298" i="169"/>
  <c r="D1297" i="169"/>
  <c r="D1296" i="169"/>
  <c r="D1295" i="169"/>
  <c r="D1294" i="169"/>
  <c r="D1293" i="169"/>
  <c r="D1292" i="169"/>
  <c r="D1291" i="169"/>
  <c r="D1290" i="169"/>
  <c r="D1289" i="169"/>
  <c r="D1288" i="169"/>
  <c r="D1287" i="169"/>
  <c r="D1286" i="169"/>
  <c r="D1285" i="169"/>
  <c r="D1284" i="169"/>
  <c r="D1283" i="169"/>
  <c r="D1282" i="169"/>
  <c r="D1281" i="169"/>
  <c r="D1280" i="169"/>
  <c r="D1279" i="169"/>
  <c r="D1278" i="169"/>
  <c r="D1277" i="169"/>
  <c r="D1276" i="169"/>
  <c r="D1275" i="169"/>
  <c r="D1274" i="169"/>
  <c r="D1273" i="169"/>
  <c r="D1272" i="169"/>
  <c r="D1271" i="169"/>
  <c r="D1270" i="169"/>
  <c r="D1269" i="169"/>
  <c r="D1268" i="169"/>
  <c r="D1267" i="169"/>
  <c r="D1266" i="169"/>
  <c r="D1265" i="169"/>
  <c r="D1264" i="169"/>
  <c r="D1263" i="169"/>
  <c r="D1262" i="169"/>
  <c r="D1261" i="169"/>
  <c r="D1260" i="169"/>
  <c r="D1259" i="169"/>
  <c r="D1258" i="169"/>
  <c r="D1257" i="169"/>
  <c r="D1256" i="169"/>
  <c r="D1255" i="169"/>
  <c r="D1254" i="169"/>
  <c r="D1253" i="169"/>
  <c r="D1252" i="169"/>
  <c r="D1251" i="169"/>
  <c r="D1250" i="169"/>
  <c r="D1249" i="169"/>
  <c r="D1248" i="169"/>
  <c r="D1247" i="169"/>
  <c r="D1246" i="169"/>
  <c r="D1245" i="169"/>
  <c r="D1244" i="169"/>
  <c r="D1243" i="169"/>
  <c r="D1242" i="169"/>
  <c r="D1241" i="169"/>
  <c r="D1240" i="169"/>
  <c r="D1239" i="169"/>
  <c r="D1238" i="169"/>
  <c r="D1237" i="169"/>
  <c r="D1236" i="169"/>
  <c r="D1235" i="169"/>
  <c r="D1234" i="169"/>
  <c r="D1233" i="169"/>
  <c r="D1232" i="169"/>
  <c r="D1231" i="169"/>
  <c r="D1230" i="169"/>
  <c r="D1229" i="169"/>
  <c r="D1228" i="169"/>
  <c r="D1227" i="169"/>
  <c r="D1226" i="169"/>
  <c r="D1225" i="169"/>
  <c r="D1224" i="169"/>
  <c r="D1223" i="169"/>
  <c r="D1222" i="169"/>
  <c r="D1221" i="169"/>
  <c r="D1220" i="169"/>
  <c r="D1219" i="169"/>
  <c r="D1218" i="169"/>
  <c r="D1217" i="169"/>
  <c r="D1216" i="169"/>
  <c r="D1215" i="169"/>
  <c r="D1214" i="169"/>
  <c r="D1213" i="169"/>
  <c r="D1212" i="169"/>
  <c r="D1211" i="169"/>
  <c r="D1210" i="169"/>
  <c r="D1209" i="169"/>
  <c r="D1208" i="169"/>
  <c r="D1207" i="169"/>
  <c r="D1206" i="169"/>
  <c r="D1205" i="169"/>
  <c r="D1204" i="169"/>
  <c r="D1203" i="169"/>
  <c r="D1202" i="169"/>
  <c r="D1201" i="169"/>
  <c r="D1200" i="169"/>
  <c r="D1199" i="169"/>
  <c r="D1198" i="169"/>
  <c r="D1197" i="169"/>
  <c r="D1196" i="169"/>
  <c r="D1195" i="169"/>
  <c r="D1194" i="169"/>
  <c r="D1193" i="169"/>
  <c r="D1192" i="169"/>
  <c r="D1191" i="169"/>
  <c r="D1190" i="169"/>
  <c r="D1189" i="169"/>
  <c r="D1188" i="169"/>
  <c r="D1187" i="169"/>
  <c r="D1186" i="169"/>
  <c r="D1185" i="169"/>
  <c r="D1184" i="169"/>
  <c r="D1183" i="169"/>
  <c r="D1182" i="169"/>
  <c r="D1181" i="169"/>
  <c r="D1180" i="169"/>
  <c r="D1179" i="169"/>
  <c r="D1178" i="169"/>
  <c r="D1177" i="169"/>
  <c r="D1176" i="169"/>
  <c r="D1175" i="169"/>
  <c r="D1174" i="169"/>
  <c r="D1173" i="169"/>
  <c r="D1172" i="169"/>
  <c r="D1171" i="169"/>
  <c r="D1170" i="169"/>
  <c r="D1169" i="169"/>
  <c r="D1168" i="169"/>
  <c r="D1167" i="169"/>
  <c r="D1166" i="169"/>
  <c r="D1165" i="169"/>
  <c r="D1164" i="169"/>
  <c r="D1163" i="169"/>
  <c r="D1162" i="169"/>
  <c r="D1161" i="169"/>
  <c r="D1160" i="169"/>
  <c r="D1159" i="169"/>
  <c r="D1158" i="169"/>
  <c r="D1157" i="169"/>
  <c r="D1156" i="169"/>
  <c r="D1155" i="169"/>
  <c r="D1154" i="169"/>
  <c r="D1153" i="169"/>
  <c r="D1152" i="169"/>
  <c r="D1151" i="169"/>
  <c r="D1150" i="169"/>
  <c r="D1149" i="169"/>
  <c r="D1148" i="169"/>
  <c r="D1147" i="169"/>
  <c r="D1146" i="169"/>
  <c r="D1145" i="169"/>
  <c r="D1144" i="169"/>
  <c r="D1143" i="169"/>
  <c r="D1142" i="169"/>
  <c r="D1141" i="169"/>
  <c r="D1140" i="169"/>
  <c r="D1139" i="169"/>
  <c r="D1138" i="169"/>
  <c r="D1137" i="169"/>
  <c r="D1136" i="169"/>
  <c r="D1135" i="169"/>
  <c r="D1134" i="169"/>
  <c r="D1133" i="169"/>
  <c r="D1132" i="169"/>
  <c r="D1131" i="169"/>
  <c r="D1130" i="169"/>
  <c r="D1129" i="169"/>
  <c r="D1128" i="169"/>
  <c r="D1127" i="169"/>
  <c r="D1126" i="169"/>
  <c r="D1125" i="169"/>
  <c r="D1124" i="169"/>
  <c r="D1123" i="169"/>
  <c r="D1122" i="169"/>
  <c r="D1121" i="169"/>
  <c r="D1120" i="169"/>
  <c r="D1119" i="169"/>
  <c r="D1118" i="169"/>
  <c r="D1117" i="169"/>
  <c r="D1116" i="169"/>
  <c r="D1115" i="169"/>
  <c r="D1114" i="169"/>
  <c r="D1113" i="169"/>
  <c r="D1112" i="169"/>
  <c r="D1111" i="169"/>
  <c r="D1110" i="169"/>
  <c r="D1109" i="169"/>
  <c r="D1108" i="169"/>
  <c r="D1107" i="169"/>
  <c r="D1106" i="169"/>
  <c r="D1105" i="169"/>
  <c r="D1104" i="169"/>
  <c r="D1103" i="169"/>
  <c r="D1102" i="169"/>
  <c r="D1101" i="169"/>
  <c r="D1100" i="169"/>
  <c r="D1099" i="169"/>
  <c r="D1098" i="169"/>
  <c r="D1097" i="169"/>
  <c r="D1096" i="169"/>
  <c r="D1095" i="169"/>
  <c r="D1094" i="169"/>
  <c r="D1093" i="169"/>
  <c r="D1092" i="169"/>
  <c r="D1091" i="169"/>
  <c r="D1090" i="169"/>
  <c r="D1089" i="169"/>
  <c r="D1088" i="169"/>
  <c r="D1087" i="169"/>
  <c r="D1086" i="169"/>
  <c r="D1085" i="169"/>
  <c r="D1084" i="169"/>
  <c r="D1083" i="169"/>
  <c r="D1082" i="169"/>
  <c r="D1081" i="169"/>
  <c r="D1080" i="169"/>
  <c r="D1079" i="169"/>
  <c r="D1078" i="169"/>
  <c r="D1077" i="169"/>
  <c r="D1076" i="169"/>
  <c r="D1075" i="169"/>
  <c r="D1074" i="169"/>
  <c r="D1073" i="169"/>
  <c r="D1072" i="169"/>
  <c r="D1071" i="169"/>
  <c r="D1070" i="169"/>
  <c r="D1069" i="169"/>
  <c r="D1068" i="169"/>
  <c r="D1067" i="169"/>
  <c r="D1066" i="169"/>
  <c r="D1065" i="169"/>
  <c r="D1064" i="169"/>
  <c r="D1063" i="169"/>
  <c r="D1062" i="169"/>
  <c r="D1061" i="169"/>
  <c r="D1060" i="169"/>
  <c r="D1059" i="169"/>
  <c r="D1058" i="169"/>
  <c r="D1057" i="169"/>
  <c r="D1056" i="169"/>
  <c r="D1055" i="169"/>
  <c r="D1054" i="169"/>
  <c r="D1053" i="169"/>
  <c r="D1052" i="169"/>
  <c r="D1051" i="169"/>
  <c r="D1050" i="169"/>
  <c r="D1049" i="169"/>
  <c r="D1048" i="169"/>
  <c r="D1047" i="169"/>
  <c r="D1046" i="169"/>
  <c r="D1045" i="169"/>
  <c r="D1044" i="169"/>
  <c r="D1043" i="169"/>
  <c r="D1042" i="169"/>
  <c r="D1041" i="169"/>
  <c r="D1040" i="169"/>
  <c r="D1039" i="169"/>
  <c r="D1038" i="169"/>
  <c r="D1037" i="169"/>
  <c r="D1036" i="169"/>
  <c r="D1035" i="169"/>
  <c r="D1034" i="169"/>
  <c r="D1033" i="169"/>
  <c r="D1032" i="169"/>
  <c r="D1031" i="169"/>
  <c r="D1030" i="169"/>
  <c r="D1029" i="169"/>
  <c r="D1028" i="169"/>
  <c r="D1027" i="169"/>
  <c r="D1026" i="169"/>
  <c r="D1025" i="169"/>
  <c r="D1024" i="169"/>
  <c r="D1023" i="169"/>
  <c r="D1022" i="169"/>
  <c r="D1021" i="169"/>
  <c r="D1020" i="169"/>
  <c r="D1019" i="169"/>
  <c r="D1018" i="169"/>
  <c r="D1017" i="169"/>
  <c r="D1016" i="169"/>
  <c r="D1015" i="169"/>
  <c r="D1014" i="169"/>
  <c r="D1013" i="169"/>
  <c r="D1012" i="169"/>
  <c r="D1011" i="169"/>
  <c r="D1010" i="169"/>
  <c r="D1009" i="169"/>
  <c r="D1008" i="169"/>
  <c r="D1007" i="169"/>
  <c r="D1006" i="169"/>
  <c r="D1005" i="169"/>
  <c r="D1004" i="169"/>
  <c r="D1003" i="169"/>
  <c r="D1002" i="169"/>
  <c r="D1001" i="169"/>
  <c r="D1000" i="169"/>
  <c r="D999" i="169"/>
  <c r="D998" i="169"/>
  <c r="D997" i="169"/>
  <c r="D996" i="169"/>
  <c r="D995" i="169"/>
  <c r="D994" i="169"/>
  <c r="D993" i="169"/>
  <c r="D992" i="169"/>
  <c r="D991" i="169"/>
  <c r="D990" i="169"/>
  <c r="D989" i="169"/>
  <c r="D988" i="169"/>
  <c r="D987" i="169"/>
  <c r="D986" i="169"/>
  <c r="D985" i="169"/>
  <c r="D984" i="169"/>
  <c r="D983" i="169"/>
  <c r="D982" i="169"/>
  <c r="D981" i="169"/>
  <c r="D980" i="169"/>
  <c r="D979" i="169"/>
  <c r="D978" i="169"/>
  <c r="D977" i="169"/>
  <c r="D976" i="169"/>
  <c r="D975" i="169"/>
  <c r="D974" i="169"/>
  <c r="D973" i="169"/>
  <c r="D972" i="169"/>
  <c r="D971" i="169"/>
  <c r="D970" i="169"/>
  <c r="D969" i="169"/>
  <c r="D968" i="169"/>
  <c r="D967" i="169"/>
  <c r="D966" i="169"/>
  <c r="D965" i="169"/>
  <c r="D964" i="169"/>
  <c r="D963" i="169"/>
  <c r="D962" i="169"/>
  <c r="D961" i="169"/>
  <c r="D960" i="169"/>
  <c r="D959" i="169"/>
  <c r="D958" i="169"/>
  <c r="D957" i="169"/>
  <c r="D956" i="169"/>
  <c r="D955" i="169"/>
  <c r="D954" i="169"/>
  <c r="D953" i="169"/>
  <c r="D952" i="169"/>
  <c r="D951" i="169"/>
  <c r="D950" i="169"/>
  <c r="D949" i="169"/>
  <c r="D948" i="169"/>
  <c r="D947" i="169"/>
  <c r="D946" i="169"/>
  <c r="D945" i="169"/>
  <c r="D944" i="169"/>
  <c r="D943" i="169"/>
  <c r="D942" i="169"/>
  <c r="D941" i="169"/>
  <c r="D940" i="169"/>
  <c r="D939" i="169"/>
  <c r="D938" i="169"/>
  <c r="D937" i="169"/>
  <c r="D936" i="169"/>
  <c r="D935" i="169"/>
  <c r="D934" i="169"/>
  <c r="D933" i="169"/>
  <c r="D932" i="169"/>
  <c r="D931" i="169"/>
  <c r="D930" i="169"/>
  <c r="D929" i="169"/>
  <c r="D928" i="169"/>
  <c r="D927" i="169"/>
  <c r="D926" i="169"/>
  <c r="D925" i="169"/>
  <c r="D924" i="169"/>
  <c r="D923" i="169"/>
  <c r="D922" i="169"/>
  <c r="D921" i="169"/>
  <c r="D920" i="169"/>
  <c r="D919" i="169"/>
  <c r="D918" i="169"/>
  <c r="D917" i="169"/>
  <c r="D916" i="169"/>
  <c r="D915" i="169"/>
  <c r="D914" i="169"/>
  <c r="D913" i="169"/>
  <c r="D912" i="169"/>
  <c r="D911" i="169"/>
  <c r="D910" i="169"/>
  <c r="D909" i="169"/>
  <c r="D908" i="169"/>
  <c r="D907" i="169"/>
  <c r="D906" i="169"/>
  <c r="D905" i="169"/>
  <c r="D904" i="169"/>
  <c r="D903" i="169"/>
  <c r="D902" i="169"/>
  <c r="D901" i="169"/>
  <c r="D900" i="169"/>
  <c r="D899" i="169"/>
  <c r="D898" i="169"/>
  <c r="D897" i="169"/>
  <c r="D896" i="169"/>
  <c r="D895" i="169"/>
  <c r="D894" i="169"/>
  <c r="D893" i="169"/>
  <c r="D892" i="169"/>
  <c r="D891" i="169"/>
  <c r="D890" i="169"/>
  <c r="D889" i="169"/>
  <c r="D888" i="169"/>
  <c r="D887" i="169"/>
  <c r="D886" i="169"/>
  <c r="D885" i="169"/>
  <c r="D884" i="169"/>
  <c r="D883" i="169"/>
  <c r="D882" i="169"/>
  <c r="D881" i="169"/>
  <c r="D880" i="169"/>
  <c r="D879" i="169"/>
  <c r="D878" i="169"/>
  <c r="D877" i="169"/>
  <c r="D876" i="169"/>
  <c r="D875" i="169"/>
  <c r="D874" i="169"/>
  <c r="D873" i="169"/>
  <c r="D872" i="169"/>
  <c r="D871" i="169"/>
  <c r="D870" i="169"/>
  <c r="D869" i="169"/>
  <c r="D868" i="169"/>
  <c r="D867" i="169"/>
  <c r="D866" i="169"/>
  <c r="D865" i="169"/>
  <c r="D864" i="169"/>
  <c r="D863" i="169"/>
  <c r="D862" i="169"/>
  <c r="D861" i="169"/>
  <c r="D860" i="169"/>
  <c r="D859" i="169"/>
  <c r="D858" i="169"/>
  <c r="D857" i="169"/>
  <c r="D856" i="169"/>
  <c r="D855" i="169"/>
  <c r="D854" i="169"/>
  <c r="D853" i="169"/>
  <c r="D852" i="169"/>
  <c r="D851" i="169"/>
  <c r="D850" i="169"/>
  <c r="D849" i="169"/>
  <c r="D848" i="169"/>
  <c r="D847" i="169"/>
  <c r="D846" i="169"/>
  <c r="D845" i="169"/>
  <c r="D844" i="169"/>
  <c r="D843" i="169"/>
  <c r="D842" i="169"/>
  <c r="D841" i="169"/>
  <c r="D840" i="169"/>
  <c r="D839" i="169"/>
  <c r="D838" i="169"/>
  <c r="D837" i="169"/>
  <c r="D836" i="169"/>
  <c r="D835" i="169"/>
  <c r="D834" i="169"/>
  <c r="D833" i="169"/>
  <c r="D832" i="169"/>
  <c r="D831" i="169"/>
  <c r="D830" i="169"/>
  <c r="D829" i="169"/>
  <c r="D828" i="169"/>
  <c r="D827" i="169"/>
  <c r="D826" i="169"/>
  <c r="D825" i="169"/>
  <c r="D824" i="169"/>
  <c r="D823" i="169"/>
  <c r="D822" i="169"/>
  <c r="D821" i="169"/>
  <c r="D820" i="169"/>
  <c r="D819" i="169"/>
  <c r="D818" i="169"/>
  <c r="D817" i="169"/>
  <c r="D816" i="169"/>
  <c r="D815" i="169"/>
  <c r="D814" i="169"/>
  <c r="D813" i="169"/>
  <c r="D812" i="169"/>
  <c r="D811" i="169"/>
  <c r="D810" i="169"/>
  <c r="D809" i="169"/>
  <c r="D808" i="169"/>
  <c r="D807" i="169"/>
  <c r="D806" i="169"/>
  <c r="D805" i="169"/>
  <c r="D804" i="169"/>
  <c r="D803" i="169"/>
  <c r="D802" i="169"/>
  <c r="D801" i="169"/>
  <c r="D800" i="169"/>
  <c r="D799" i="169"/>
  <c r="D798" i="169"/>
  <c r="D797" i="169"/>
  <c r="D796" i="169"/>
  <c r="D795" i="169"/>
  <c r="D794" i="169"/>
  <c r="D793" i="169"/>
  <c r="D792" i="169"/>
  <c r="D791" i="169"/>
  <c r="D790" i="169"/>
  <c r="D789" i="169"/>
  <c r="D788" i="169"/>
  <c r="D787" i="169"/>
  <c r="D786" i="169"/>
  <c r="D785" i="169"/>
  <c r="D784" i="169"/>
  <c r="D783" i="169"/>
  <c r="D782" i="169"/>
  <c r="D781" i="169"/>
  <c r="D780" i="169"/>
  <c r="D779" i="169"/>
  <c r="D778" i="169"/>
  <c r="D777" i="169"/>
  <c r="D776" i="169"/>
  <c r="D775" i="169"/>
  <c r="D774" i="169"/>
  <c r="D773" i="169"/>
  <c r="D772" i="169"/>
  <c r="D771" i="169"/>
  <c r="D770" i="169"/>
  <c r="D769" i="169"/>
  <c r="D768" i="169"/>
  <c r="D767" i="169"/>
  <c r="D766" i="169"/>
  <c r="D765" i="169"/>
  <c r="D764" i="169"/>
  <c r="D763" i="169"/>
  <c r="D762" i="169"/>
  <c r="D761" i="169"/>
  <c r="D760" i="169"/>
  <c r="D759" i="169"/>
  <c r="D758" i="169"/>
  <c r="D757" i="169"/>
  <c r="D756" i="169"/>
  <c r="D755" i="169"/>
  <c r="D754" i="169"/>
  <c r="D753" i="169"/>
  <c r="D752" i="169"/>
  <c r="D751" i="169"/>
  <c r="D750" i="169"/>
  <c r="D749" i="169"/>
  <c r="D748" i="169"/>
  <c r="D747" i="169"/>
  <c r="D746" i="169"/>
  <c r="D745" i="169"/>
  <c r="D744" i="169"/>
  <c r="D743" i="169"/>
  <c r="D742" i="169"/>
  <c r="D741" i="169"/>
  <c r="D740" i="169"/>
  <c r="D739" i="169"/>
  <c r="D738" i="169"/>
  <c r="D737" i="169"/>
  <c r="D736" i="169"/>
  <c r="D735" i="169"/>
  <c r="D734" i="169"/>
  <c r="D733" i="169"/>
  <c r="D732" i="169"/>
  <c r="D731" i="169"/>
  <c r="D730" i="169"/>
  <c r="D729" i="169"/>
  <c r="D728" i="169"/>
  <c r="D727" i="169"/>
  <c r="D726" i="169"/>
  <c r="D725" i="169"/>
  <c r="D724" i="169"/>
  <c r="D723" i="169"/>
  <c r="D722" i="169"/>
  <c r="D721" i="169"/>
  <c r="D720" i="169"/>
  <c r="D719" i="169"/>
  <c r="D718" i="169"/>
  <c r="D717" i="169"/>
  <c r="D716" i="169"/>
  <c r="D715" i="169"/>
  <c r="D714" i="169"/>
  <c r="D713" i="169"/>
  <c r="D712" i="169"/>
  <c r="D711" i="169"/>
  <c r="D710" i="169"/>
  <c r="D709" i="169"/>
  <c r="D708" i="169"/>
  <c r="D707" i="169"/>
  <c r="D706" i="169"/>
  <c r="D705" i="169"/>
  <c r="D704" i="169"/>
  <c r="D703" i="169"/>
  <c r="D702" i="169"/>
  <c r="D701" i="169"/>
  <c r="D700" i="169"/>
  <c r="D699" i="169"/>
  <c r="D698" i="169"/>
  <c r="D697" i="169"/>
  <c r="D696" i="169"/>
  <c r="D695" i="169"/>
  <c r="D694" i="169"/>
  <c r="D693" i="169"/>
  <c r="D692" i="169"/>
  <c r="D691" i="169"/>
  <c r="D690" i="169"/>
  <c r="D689" i="169"/>
  <c r="D688" i="169"/>
  <c r="D687" i="169"/>
  <c r="D686" i="169"/>
  <c r="D685" i="169"/>
  <c r="D684" i="169"/>
  <c r="D683" i="169"/>
  <c r="D682" i="169"/>
  <c r="D681" i="169"/>
  <c r="D680" i="169"/>
  <c r="D679" i="169"/>
  <c r="D678" i="169"/>
  <c r="D677" i="169"/>
  <c r="D676" i="169"/>
  <c r="D675" i="169"/>
  <c r="D674" i="169"/>
  <c r="D673" i="169"/>
  <c r="D672" i="169"/>
  <c r="D671" i="169"/>
  <c r="D670" i="169"/>
  <c r="D669" i="169"/>
  <c r="D668" i="169"/>
  <c r="D667" i="169"/>
  <c r="D666" i="169"/>
  <c r="D665" i="169"/>
  <c r="D664" i="169"/>
  <c r="D663" i="169"/>
  <c r="D662" i="169"/>
  <c r="D661" i="169"/>
  <c r="D660" i="169"/>
  <c r="D659" i="169"/>
  <c r="D658" i="169"/>
  <c r="D657" i="169"/>
  <c r="D656" i="169"/>
  <c r="D655" i="169"/>
  <c r="D654" i="169"/>
  <c r="D653" i="169"/>
  <c r="D652" i="169"/>
  <c r="D651" i="169"/>
  <c r="D650" i="169"/>
  <c r="D649" i="169"/>
  <c r="D648" i="169"/>
  <c r="D647" i="169"/>
  <c r="D646" i="169"/>
  <c r="D645" i="169"/>
  <c r="D644" i="169"/>
  <c r="D643" i="169"/>
  <c r="D642" i="169"/>
  <c r="D641" i="169"/>
  <c r="D640" i="169"/>
  <c r="D639" i="169"/>
  <c r="D638" i="169"/>
  <c r="D637" i="169"/>
  <c r="D636" i="169"/>
  <c r="D635" i="169"/>
  <c r="D634" i="169"/>
  <c r="D633" i="169"/>
  <c r="D632" i="169"/>
  <c r="D631" i="169"/>
  <c r="D630" i="169"/>
  <c r="D629" i="169"/>
  <c r="D628" i="169"/>
  <c r="D627" i="169"/>
  <c r="D626" i="169"/>
  <c r="D625" i="169"/>
  <c r="D624" i="169"/>
  <c r="D623" i="169"/>
  <c r="D622" i="169"/>
  <c r="D621" i="169"/>
  <c r="D620" i="169"/>
  <c r="D619" i="169"/>
  <c r="D618" i="169"/>
  <c r="D617" i="169"/>
  <c r="D616" i="169"/>
  <c r="D615" i="169"/>
  <c r="D614" i="169"/>
  <c r="D613" i="169"/>
  <c r="D612" i="169"/>
  <c r="D611" i="169"/>
  <c r="D610" i="169"/>
  <c r="D609" i="169"/>
  <c r="D608" i="169"/>
  <c r="D607" i="169"/>
  <c r="D606" i="169"/>
  <c r="D605" i="169"/>
  <c r="D604" i="169"/>
  <c r="D603" i="169"/>
  <c r="D602" i="169"/>
  <c r="D601" i="169"/>
  <c r="D600" i="169"/>
  <c r="D599" i="169"/>
  <c r="D598" i="169"/>
  <c r="D597" i="169"/>
  <c r="D596" i="169"/>
  <c r="D595" i="169"/>
  <c r="D594" i="169"/>
  <c r="D593" i="169"/>
  <c r="D592" i="169"/>
  <c r="D591" i="169"/>
  <c r="D590" i="169"/>
  <c r="D589" i="169"/>
  <c r="D588" i="169"/>
  <c r="D587" i="169"/>
  <c r="D586" i="169"/>
  <c r="D585" i="169"/>
  <c r="D584" i="169"/>
  <c r="D583" i="169"/>
  <c r="D582" i="169"/>
  <c r="D581" i="169"/>
  <c r="D580" i="169"/>
  <c r="D579" i="169"/>
  <c r="D578" i="169"/>
  <c r="D577" i="169"/>
  <c r="D576" i="169"/>
  <c r="D575" i="169"/>
  <c r="D574" i="169"/>
  <c r="D573" i="169"/>
  <c r="D572" i="169"/>
  <c r="D571" i="169"/>
  <c r="D570" i="169"/>
  <c r="D569" i="169"/>
  <c r="D568" i="169"/>
  <c r="D567" i="169"/>
  <c r="D566" i="169"/>
  <c r="D565" i="169"/>
  <c r="D564" i="169"/>
  <c r="D563" i="169"/>
  <c r="D562" i="169"/>
  <c r="D561" i="169"/>
  <c r="D560" i="169"/>
  <c r="D559" i="169"/>
  <c r="D558" i="169"/>
  <c r="D557" i="169"/>
  <c r="D556" i="169"/>
  <c r="D555" i="169"/>
  <c r="D554" i="169"/>
  <c r="D553" i="169"/>
  <c r="D552" i="169"/>
  <c r="D551" i="169"/>
  <c r="D550" i="169"/>
  <c r="D549" i="169"/>
  <c r="D548" i="169"/>
  <c r="D547" i="169"/>
  <c r="D546" i="169"/>
  <c r="D545" i="169"/>
  <c r="D544" i="169"/>
  <c r="D543" i="169"/>
  <c r="D542" i="169"/>
  <c r="D541" i="169"/>
  <c r="D540" i="169"/>
  <c r="D539" i="169"/>
  <c r="D538" i="169"/>
  <c r="D537" i="169"/>
  <c r="D536" i="169"/>
  <c r="D535" i="169"/>
  <c r="D534" i="169"/>
  <c r="D533" i="169"/>
  <c r="D532" i="169"/>
  <c r="D531" i="169"/>
  <c r="D530" i="169"/>
  <c r="D529" i="169"/>
  <c r="D528" i="169"/>
  <c r="D527" i="169"/>
  <c r="D526" i="169"/>
  <c r="D525" i="169"/>
  <c r="D524" i="169"/>
  <c r="D523" i="169"/>
  <c r="D522" i="169"/>
  <c r="D521" i="169"/>
  <c r="D520" i="169"/>
  <c r="D519" i="169"/>
  <c r="D518" i="169"/>
  <c r="D517" i="169"/>
  <c r="D516" i="169"/>
  <c r="D515" i="169"/>
  <c r="D514" i="169"/>
  <c r="D513" i="169"/>
  <c r="E11" i="184"/>
  <c r="D11" i="184"/>
  <c r="C11" i="184"/>
  <c r="C16" i="184"/>
  <c r="C39" i="184" s="1"/>
  <c r="D16" i="184"/>
  <c r="E16" i="184"/>
  <c r="C20" i="184"/>
  <c r="D20" i="184"/>
  <c r="E20" i="184"/>
  <c r="C24" i="184"/>
  <c r="D24" i="184"/>
  <c r="E24" i="184"/>
  <c r="C30" i="184"/>
  <c r="D30" i="184"/>
  <c r="E30" i="184"/>
  <c r="C35" i="184"/>
  <c r="D35" i="184"/>
  <c r="E35" i="184"/>
  <c r="C37" i="184"/>
  <c r="C38" i="184"/>
  <c r="D41" i="184"/>
  <c r="C53" i="184"/>
  <c r="D53" i="184"/>
  <c r="D68" i="184" s="1"/>
  <c r="E53" i="184"/>
  <c r="C61" i="184"/>
  <c r="D61" i="184"/>
  <c r="E61" i="184"/>
  <c r="C65" i="184"/>
  <c r="C66" i="184"/>
  <c r="C69" i="184"/>
  <c r="D69" i="184"/>
  <c r="E69" i="184"/>
  <c r="I30" i="183"/>
  <c r="I31" i="183"/>
  <c r="C35" i="183"/>
  <c r="D35" i="183"/>
  <c r="C36" i="183"/>
  <c r="D36" i="183"/>
  <c r="C37" i="183"/>
  <c r="D37" i="183"/>
  <c r="C40" i="183"/>
  <c r="B42" i="183"/>
  <c r="L24" i="182"/>
  <c r="L25" i="182"/>
  <c r="L26" i="182"/>
  <c r="A27" i="182"/>
  <c r="L27" i="182"/>
  <c r="L28" i="182"/>
  <c r="L29" i="182"/>
  <c r="A30" i="182"/>
  <c r="L30" i="182"/>
  <c r="L31" i="182"/>
  <c r="L32" i="182"/>
  <c r="A33" i="182"/>
  <c r="L33" i="182"/>
  <c r="L34" i="182"/>
  <c r="L35" i="182"/>
  <c r="B30" i="173"/>
  <c r="B29" i="173"/>
  <c r="B28" i="173"/>
  <c r="D48" i="142"/>
  <c r="D512" i="169"/>
  <c r="D511" i="169"/>
  <c r="D510" i="169"/>
  <c r="D509" i="169"/>
  <c r="D508" i="169"/>
  <c r="D507" i="169"/>
  <c r="D506" i="169"/>
  <c r="D505" i="169"/>
  <c r="D504" i="169"/>
  <c r="D503" i="169"/>
  <c r="D502" i="169"/>
  <c r="D501" i="169"/>
  <c r="D500" i="169"/>
  <c r="D499" i="169"/>
  <c r="D498" i="169"/>
  <c r="D497" i="169"/>
  <c r="D496" i="169"/>
  <c r="D495" i="169"/>
  <c r="D494" i="169"/>
  <c r="D493" i="169"/>
  <c r="D492" i="169"/>
  <c r="D491" i="169"/>
  <c r="D490" i="169"/>
  <c r="D489" i="169"/>
  <c r="D488" i="169"/>
  <c r="D487" i="169"/>
  <c r="D486" i="169"/>
  <c r="D485" i="169"/>
  <c r="D484" i="169"/>
  <c r="D483" i="169"/>
  <c r="D482" i="169"/>
  <c r="D481" i="169"/>
  <c r="D480" i="169"/>
  <c r="D479" i="169"/>
  <c r="D478" i="169"/>
  <c r="D477" i="169"/>
  <c r="D476" i="169"/>
  <c r="D475" i="169"/>
  <c r="D474" i="169"/>
  <c r="D473" i="169"/>
  <c r="D472" i="169"/>
  <c r="D471" i="169"/>
  <c r="D470" i="169"/>
  <c r="D469" i="169"/>
  <c r="D468" i="169"/>
  <c r="D467" i="169"/>
  <c r="D466" i="169"/>
  <c r="D465" i="169"/>
  <c r="D464" i="169"/>
  <c r="D463" i="169"/>
  <c r="D462" i="169"/>
  <c r="D461" i="169"/>
  <c r="D460" i="169"/>
  <c r="D459" i="169"/>
  <c r="D458" i="169"/>
  <c r="D457" i="169"/>
  <c r="D456" i="169"/>
  <c r="D455" i="169"/>
  <c r="D454" i="169"/>
  <c r="D453" i="169"/>
  <c r="D452" i="169"/>
  <c r="D451" i="169"/>
  <c r="D450" i="169"/>
  <c r="D449" i="169"/>
  <c r="D448" i="169"/>
  <c r="D447" i="169"/>
  <c r="D446" i="169"/>
  <c r="D445" i="169"/>
  <c r="D444" i="169"/>
  <c r="D443" i="169"/>
  <c r="D442" i="169"/>
  <c r="D441" i="169"/>
  <c r="D440" i="169"/>
  <c r="D439" i="169"/>
  <c r="D438" i="169"/>
  <c r="D437" i="169"/>
  <c r="D436" i="169"/>
  <c r="D435" i="169"/>
  <c r="D434" i="169"/>
  <c r="D433" i="169"/>
  <c r="D432" i="169"/>
  <c r="D431" i="169"/>
  <c r="D430" i="169"/>
  <c r="D429" i="169"/>
  <c r="D428" i="169"/>
  <c r="D427" i="169"/>
  <c r="D426" i="169"/>
  <c r="D425" i="169"/>
  <c r="D424" i="169"/>
  <c r="D423" i="169"/>
  <c r="D422" i="169"/>
  <c r="D421" i="169"/>
  <c r="D420" i="169"/>
  <c r="D419" i="169"/>
  <c r="D418" i="169"/>
  <c r="D417" i="169"/>
  <c r="D416" i="169"/>
  <c r="D415" i="169"/>
  <c r="D414" i="169"/>
  <c r="D413" i="169"/>
  <c r="D412" i="169"/>
  <c r="D411" i="169"/>
  <c r="D410" i="169"/>
  <c r="D409" i="169"/>
  <c r="D408" i="169"/>
  <c r="D407" i="169"/>
  <c r="D406" i="169"/>
  <c r="D405" i="169"/>
  <c r="D404" i="169"/>
  <c r="D403" i="169"/>
  <c r="D402" i="169"/>
  <c r="D401" i="169"/>
  <c r="D400" i="169"/>
  <c r="D399" i="169"/>
  <c r="D398" i="169"/>
  <c r="D397" i="169"/>
  <c r="D396" i="169"/>
  <c r="D395" i="169"/>
  <c r="D394" i="169"/>
  <c r="D393" i="169"/>
  <c r="D392" i="169"/>
  <c r="D391" i="169"/>
  <c r="D390" i="169"/>
  <c r="D389" i="169"/>
  <c r="D388" i="169"/>
  <c r="D387" i="169"/>
  <c r="D386" i="169"/>
  <c r="D385" i="169"/>
  <c r="D384" i="169"/>
  <c r="D383" i="169"/>
  <c r="D382" i="169"/>
  <c r="D381" i="169"/>
  <c r="D380" i="169"/>
  <c r="D379" i="169"/>
  <c r="D378" i="169"/>
  <c r="D377" i="169"/>
  <c r="D376" i="169"/>
  <c r="D375" i="169"/>
  <c r="D374" i="169"/>
  <c r="D373" i="169"/>
  <c r="D372" i="169"/>
  <c r="D371" i="169"/>
  <c r="D370" i="169"/>
  <c r="D369" i="169"/>
  <c r="D368" i="169"/>
  <c r="D367" i="169"/>
  <c r="D366" i="169"/>
  <c r="D365" i="169"/>
  <c r="D364" i="169"/>
  <c r="D363" i="169"/>
  <c r="D362" i="169"/>
  <c r="D361" i="169"/>
  <c r="D360" i="169"/>
  <c r="D359" i="169"/>
  <c r="D358" i="169"/>
  <c r="D357" i="169"/>
  <c r="D356" i="169"/>
  <c r="D355" i="169"/>
  <c r="D354" i="169"/>
  <c r="D353" i="169"/>
  <c r="D352" i="169"/>
  <c r="D351" i="169"/>
  <c r="D350" i="169"/>
  <c r="D349" i="169"/>
  <c r="D348" i="169"/>
  <c r="D347" i="169"/>
  <c r="D346" i="169"/>
  <c r="D345" i="169"/>
  <c r="D344" i="169"/>
  <c r="D343" i="169"/>
  <c r="D342" i="169"/>
  <c r="D341" i="169"/>
  <c r="D340" i="169"/>
  <c r="D339" i="169"/>
  <c r="D338" i="169"/>
  <c r="D337" i="169"/>
  <c r="D336" i="169"/>
  <c r="D335" i="169"/>
  <c r="D334" i="169"/>
  <c r="D333" i="169"/>
  <c r="D332" i="169"/>
  <c r="D331" i="169"/>
  <c r="D330" i="169"/>
  <c r="D329" i="169"/>
  <c r="D328" i="169"/>
  <c r="D327" i="169"/>
  <c r="D326" i="169"/>
  <c r="D325" i="169"/>
  <c r="D324" i="169"/>
  <c r="D323" i="169"/>
  <c r="D322" i="169"/>
  <c r="D321" i="169"/>
  <c r="D320" i="169"/>
  <c r="D319" i="169"/>
  <c r="D318" i="169"/>
  <c r="D317" i="169"/>
  <c r="D316" i="169"/>
  <c r="D315" i="169"/>
  <c r="D314" i="169"/>
  <c r="D313" i="169"/>
  <c r="D312" i="169"/>
  <c r="D311" i="169"/>
  <c r="D310" i="169"/>
  <c r="D309" i="169"/>
  <c r="D308" i="169"/>
  <c r="D307" i="169"/>
  <c r="D306" i="169"/>
  <c r="D305" i="169"/>
  <c r="D304" i="169"/>
  <c r="D303" i="169"/>
  <c r="D302" i="169"/>
  <c r="D301" i="169"/>
  <c r="D300" i="169"/>
  <c r="D299" i="169"/>
  <c r="D298" i="169"/>
  <c r="D297" i="169"/>
  <c r="D296" i="169"/>
  <c r="D295" i="169"/>
  <c r="D294" i="169"/>
  <c r="D293" i="169"/>
  <c r="D292" i="169"/>
  <c r="D291" i="169"/>
  <c r="D290" i="169"/>
  <c r="D289" i="169"/>
  <c r="D288" i="169"/>
  <c r="D287" i="169"/>
  <c r="D286" i="169"/>
  <c r="D285" i="169"/>
  <c r="D284" i="169"/>
  <c r="D283" i="169"/>
  <c r="D282" i="169"/>
  <c r="D281" i="169"/>
  <c r="D280" i="169"/>
  <c r="D279" i="169"/>
  <c r="D278" i="169"/>
  <c r="D277" i="169"/>
  <c r="D276" i="169"/>
  <c r="D275" i="169"/>
  <c r="D274" i="169"/>
  <c r="D273" i="169"/>
  <c r="D272" i="169"/>
  <c r="D271" i="169"/>
  <c r="D270" i="169"/>
  <c r="D269" i="169"/>
  <c r="D268" i="169"/>
  <c r="D267" i="169"/>
  <c r="D266" i="169"/>
  <c r="D265" i="169"/>
  <c r="D264" i="169"/>
  <c r="D263" i="169"/>
  <c r="D262" i="169"/>
  <c r="D261" i="169"/>
  <c r="D260" i="169"/>
  <c r="D259" i="169"/>
  <c r="D258" i="169"/>
  <c r="D257" i="169"/>
  <c r="D256" i="169"/>
  <c r="D255" i="169"/>
  <c r="D254" i="169"/>
  <c r="D253" i="169"/>
  <c r="D252" i="169"/>
  <c r="D251" i="169"/>
  <c r="D250" i="169"/>
  <c r="D249" i="169"/>
  <c r="D248" i="169"/>
  <c r="D247" i="169"/>
  <c r="D246" i="169"/>
  <c r="D245" i="169"/>
  <c r="D244" i="169"/>
  <c r="D243" i="169"/>
  <c r="D242" i="169"/>
  <c r="D241" i="169"/>
  <c r="D240" i="169"/>
  <c r="D239" i="169"/>
  <c r="D238" i="169"/>
  <c r="D237" i="169"/>
  <c r="D236" i="169"/>
  <c r="D235" i="169"/>
  <c r="D234" i="169"/>
  <c r="D233" i="169"/>
  <c r="D232" i="169"/>
  <c r="D231" i="169"/>
  <c r="D230" i="169"/>
  <c r="D229" i="169"/>
  <c r="D228" i="169"/>
  <c r="D227" i="169"/>
  <c r="D226" i="169"/>
  <c r="D225" i="169"/>
  <c r="D224" i="169"/>
  <c r="D223" i="169"/>
  <c r="D222" i="169"/>
  <c r="D221" i="169"/>
  <c r="D220" i="169"/>
  <c r="D219" i="169"/>
  <c r="D218" i="169"/>
  <c r="D217" i="169"/>
  <c r="D216" i="169"/>
  <c r="D215" i="169"/>
  <c r="D214" i="169"/>
  <c r="D213" i="169"/>
  <c r="D212" i="169"/>
  <c r="D211" i="169"/>
  <c r="D210" i="169"/>
  <c r="D209" i="169"/>
  <c r="D208" i="169"/>
  <c r="D207" i="169"/>
  <c r="D206" i="169"/>
  <c r="D205" i="169"/>
  <c r="D204" i="169"/>
  <c r="D203" i="169"/>
  <c r="D202" i="169"/>
  <c r="D201" i="169"/>
  <c r="D200" i="169"/>
  <c r="D199" i="169"/>
  <c r="D198" i="169"/>
  <c r="D197" i="169"/>
  <c r="D196" i="169"/>
  <c r="D195" i="169"/>
  <c r="D194" i="169"/>
  <c r="D193" i="169"/>
  <c r="D192" i="169"/>
  <c r="D191" i="169"/>
  <c r="D190" i="169"/>
  <c r="D189" i="169"/>
  <c r="D188" i="169"/>
  <c r="D187" i="169"/>
  <c r="D186" i="169"/>
  <c r="D185" i="169"/>
  <c r="D184" i="169"/>
  <c r="D183" i="169"/>
  <c r="D182" i="169"/>
  <c r="D181" i="169"/>
  <c r="D180" i="169"/>
  <c r="D179" i="169"/>
  <c r="D178" i="169"/>
  <c r="D177" i="169"/>
  <c r="D176" i="169"/>
  <c r="D175" i="169"/>
  <c r="D174" i="169"/>
  <c r="D173" i="169"/>
  <c r="D172" i="169"/>
  <c r="D171" i="169"/>
  <c r="D170" i="169"/>
  <c r="D169" i="169"/>
  <c r="D168" i="169"/>
  <c r="D167" i="169"/>
  <c r="D166" i="169"/>
  <c r="D165" i="169"/>
  <c r="D164" i="169"/>
  <c r="D163" i="169"/>
  <c r="D162" i="169"/>
  <c r="D161" i="169"/>
  <c r="D160" i="169"/>
  <c r="D159" i="169"/>
  <c r="D158" i="169"/>
  <c r="D157" i="169"/>
  <c r="D156" i="169"/>
  <c r="D155" i="169"/>
  <c r="D154" i="169"/>
  <c r="D153" i="169"/>
  <c r="D152" i="169"/>
  <c r="D151" i="169"/>
  <c r="D150" i="169"/>
  <c r="D149" i="169"/>
  <c r="D148" i="169"/>
  <c r="D147" i="169"/>
  <c r="D146" i="169"/>
  <c r="D145" i="169"/>
  <c r="D144" i="169"/>
  <c r="D143" i="169"/>
  <c r="D142" i="169"/>
  <c r="D141" i="169"/>
  <c r="D140" i="169"/>
  <c r="D139" i="169"/>
  <c r="D138" i="169"/>
  <c r="D137" i="169"/>
  <c r="D136" i="169"/>
  <c r="D135" i="169"/>
  <c r="D134" i="169"/>
  <c r="D133" i="169"/>
  <c r="D132" i="169"/>
  <c r="D131" i="169"/>
  <c r="D130" i="169"/>
  <c r="D129" i="169"/>
  <c r="D128" i="169"/>
  <c r="D127" i="169"/>
  <c r="D126" i="169"/>
  <c r="D125" i="169"/>
  <c r="D124" i="169"/>
  <c r="D123" i="169"/>
  <c r="D122" i="169"/>
  <c r="D121" i="169"/>
  <c r="D120" i="169"/>
  <c r="D119" i="169"/>
  <c r="D118" i="169"/>
  <c r="D117" i="169"/>
  <c r="D116" i="169"/>
  <c r="D115" i="169"/>
  <c r="D114" i="169"/>
  <c r="D113" i="169"/>
  <c r="D112" i="169"/>
  <c r="D111" i="169"/>
  <c r="D110" i="169"/>
  <c r="D109" i="169"/>
  <c r="D108" i="169"/>
  <c r="D107" i="169"/>
  <c r="D106" i="169"/>
  <c r="D105" i="169"/>
  <c r="D104" i="169"/>
  <c r="D103" i="169"/>
  <c r="D102" i="169"/>
  <c r="D101" i="169"/>
  <c r="D100" i="169"/>
  <c r="D99" i="169"/>
  <c r="D98" i="169"/>
  <c r="D97" i="169"/>
  <c r="D96" i="169"/>
  <c r="D95" i="169"/>
  <c r="D94" i="169"/>
  <c r="D93" i="169"/>
  <c r="D92" i="169"/>
  <c r="D91" i="169"/>
  <c r="D90" i="169"/>
  <c r="D89" i="169"/>
  <c r="D88" i="169"/>
  <c r="D87" i="169"/>
  <c r="D86" i="169"/>
  <c r="D85" i="169"/>
  <c r="D84" i="169"/>
  <c r="D83" i="169"/>
  <c r="D82" i="169"/>
  <c r="D81" i="169"/>
  <c r="D80" i="169"/>
  <c r="D79" i="169"/>
  <c r="D78" i="169"/>
  <c r="D77" i="169"/>
  <c r="D76" i="169"/>
  <c r="D75" i="169"/>
  <c r="D74" i="169"/>
  <c r="D73" i="169"/>
  <c r="D72" i="169"/>
  <c r="D71" i="169"/>
  <c r="D70" i="169"/>
  <c r="D69" i="169"/>
  <c r="D68" i="169"/>
  <c r="D67" i="169"/>
  <c r="D66" i="169"/>
  <c r="D65" i="169"/>
  <c r="D64" i="169"/>
  <c r="D63" i="169"/>
  <c r="D62" i="169"/>
  <c r="D61" i="169"/>
  <c r="D60" i="169"/>
  <c r="D59" i="169"/>
  <c r="D58" i="169"/>
  <c r="D57" i="169"/>
  <c r="D56" i="169"/>
  <c r="D55" i="169"/>
  <c r="D54" i="169"/>
  <c r="D53" i="169"/>
  <c r="D52" i="169"/>
  <c r="D51" i="169"/>
  <c r="D50" i="169"/>
  <c r="D49" i="169"/>
  <c r="D48" i="169"/>
  <c r="D47" i="169"/>
  <c r="D46" i="169"/>
  <c r="D45" i="169"/>
  <c r="D44" i="169"/>
  <c r="D43" i="169"/>
  <c r="D42" i="169"/>
  <c r="D41" i="169"/>
  <c r="D40" i="169"/>
  <c r="D39" i="169"/>
  <c r="D38" i="169"/>
  <c r="D37" i="169"/>
  <c r="D36" i="169"/>
  <c r="D35" i="169"/>
  <c r="D34" i="169"/>
  <c r="D33" i="169"/>
  <c r="D32" i="169"/>
  <c r="D31" i="169"/>
  <c r="D30" i="169"/>
  <c r="D29" i="169"/>
  <c r="D28" i="169"/>
  <c r="D27" i="169"/>
  <c r="D26" i="169"/>
  <c r="D25" i="169"/>
  <c r="D24" i="169"/>
  <c r="D23" i="169"/>
  <c r="D22" i="169"/>
  <c r="D21" i="169"/>
  <c r="D20" i="169"/>
  <c r="D19" i="169"/>
  <c r="D18" i="169"/>
  <c r="D17" i="169"/>
  <c r="D16" i="169"/>
  <c r="D15" i="169"/>
  <c r="D14" i="169"/>
  <c r="D13" i="169"/>
  <c r="G34" i="180"/>
  <c r="L54" i="177"/>
  <c r="E25" i="173"/>
  <c r="E28" i="173"/>
  <c r="E31" i="173"/>
  <c r="E29" i="173"/>
  <c r="E30" i="173"/>
  <c r="K17" i="143"/>
  <c r="I200" i="169"/>
  <c r="G200" i="169"/>
  <c r="I199" i="169"/>
  <c r="G199" i="169"/>
  <c r="I198" i="169"/>
  <c r="G198" i="169"/>
  <c r="I197" i="169"/>
  <c r="G197" i="169"/>
  <c r="I196" i="169"/>
  <c r="G196" i="169"/>
  <c r="I195" i="169"/>
  <c r="G195" i="169"/>
  <c r="I194" i="169"/>
  <c r="G194" i="169"/>
  <c r="I193" i="169"/>
  <c r="G193" i="169"/>
  <c r="I192" i="169"/>
  <c r="G192" i="169"/>
  <c r="I191" i="169"/>
  <c r="G191" i="169"/>
  <c r="I190" i="169"/>
  <c r="G190" i="169"/>
  <c r="I189" i="169"/>
  <c r="G189" i="169"/>
  <c r="I188" i="169"/>
  <c r="G188" i="169"/>
  <c r="I187" i="169"/>
  <c r="G187" i="169"/>
  <c r="I186" i="169"/>
  <c r="G186" i="169"/>
  <c r="I185" i="169"/>
  <c r="G185" i="169"/>
  <c r="I184" i="169"/>
  <c r="G184" i="169"/>
  <c r="I183" i="169"/>
  <c r="G183" i="169"/>
  <c r="I182" i="169"/>
  <c r="G182" i="169"/>
  <c r="I181" i="169"/>
  <c r="G181" i="169"/>
  <c r="I180" i="169"/>
  <c r="G180" i="169"/>
  <c r="I179" i="169"/>
  <c r="G179" i="169"/>
  <c r="I178" i="169"/>
  <c r="G178" i="169"/>
  <c r="I177" i="169"/>
  <c r="G177" i="169"/>
  <c r="I176" i="169"/>
  <c r="G176" i="169"/>
  <c r="I175" i="169"/>
  <c r="G175" i="169"/>
  <c r="I174" i="169"/>
  <c r="G174" i="169"/>
  <c r="I173" i="169"/>
  <c r="G173" i="169"/>
  <c r="I172" i="169"/>
  <c r="G172" i="169"/>
  <c r="I171" i="169"/>
  <c r="G171" i="169"/>
  <c r="I170" i="169"/>
  <c r="G170" i="169"/>
  <c r="I169" i="169"/>
  <c r="G169" i="169"/>
  <c r="I168" i="169"/>
  <c r="G168" i="169"/>
  <c r="I167" i="169"/>
  <c r="G167" i="169"/>
  <c r="I166" i="169"/>
  <c r="G166" i="169"/>
  <c r="I165" i="169"/>
  <c r="G165" i="169"/>
  <c r="I164" i="169"/>
  <c r="G164" i="169"/>
  <c r="I163" i="169"/>
  <c r="G163" i="169"/>
  <c r="I162" i="169"/>
  <c r="G162" i="169"/>
  <c r="I161" i="169"/>
  <c r="G161" i="169"/>
  <c r="I160" i="169"/>
  <c r="G160" i="169"/>
  <c r="I159" i="169"/>
  <c r="G159" i="169"/>
  <c r="I158" i="169"/>
  <c r="G158" i="169"/>
  <c r="I157" i="169"/>
  <c r="G157" i="169"/>
  <c r="I156" i="169"/>
  <c r="G156" i="169"/>
  <c r="I155" i="169"/>
  <c r="G155" i="169"/>
  <c r="I154" i="169"/>
  <c r="G154" i="169"/>
  <c r="I153" i="169"/>
  <c r="G153" i="169"/>
  <c r="I152" i="169"/>
  <c r="G152" i="169"/>
  <c r="I151" i="169"/>
  <c r="G151" i="169"/>
  <c r="I150" i="169"/>
  <c r="G150" i="169"/>
  <c r="I149" i="169"/>
  <c r="G149" i="169"/>
  <c r="I148" i="169"/>
  <c r="G148" i="169"/>
  <c r="I147" i="169"/>
  <c r="G147" i="169"/>
  <c r="I146" i="169"/>
  <c r="G146" i="169"/>
  <c r="I145" i="169"/>
  <c r="G145" i="169"/>
  <c r="I144" i="169"/>
  <c r="G144" i="169"/>
  <c r="I143" i="169"/>
  <c r="G143" i="169"/>
  <c r="I142" i="169"/>
  <c r="G142" i="169"/>
  <c r="I141" i="169"/>
  <c r="G141" i="169"/>
  <c r="I140" i="169"/>
  <c r="G140" i="169"/>
  <c r="I139" i="169"/>
  <c r="G139" i="169"/>
  <c r="I138" i="169"/>
  <c r="G138" i="169"/>
  <c r="I137" i="169"/>
  <c r="G137" i="169"/>
  <c r="I136" i="169"/>
  <c r="G136" i="169"/>
  <c r="I135" i="169"/>
  <c r="G135" i="169"/>
  <c r="I134" i="169"/>
  <c r="G134" i="169"/>
  <c r="I133" i="169"/>
  <c r="G133" i="169"/>
  <c r="I132" i="169"/>
  <c r="G132" i="169"/>
  <c r="I131" i="169"/>
  <c r="G131" i="169"/>
  <c r="I130" i="169"/>
  <c r="G130" i="169"/>
  <c r="I129" i="169"/>
  <c r="G129" i="169"/>
  <c r="I128" i="169"/>
  <c r="G128" i="169"/>
  <c r="I127" i="169"/>
  <c r="G127" i="169"/>
  <c r="I126" i="169"/>
  <c r="G126" i="169"/>
  <c r="I125" i="169"/>
  <c r="G125" i="169"/>
  <c r="I124" i="169"/>
  <c r="G124" i="169"/>
  <c r="I123" i="169"/>
  <c r="G123" i="169"/>
  <c r="I122" i="169"/>
  <c r="G122" i="169"/>
  <c r="I121" i="169"/>
  <c r="G121" i="169"/>
  <c r="I120" i="169"/>
  <c r="G120" i="169"/>
  <c r="I119" i="169"/>
  <c r="G119" i="169"/>
  <c r="I118" i="169"/>
  <c r="G118" i="169"/>
  <c r="I117" i="169"/>
  <c r="G117" i="169"/>
  <c r="I116" i="169"/>
  <c r="G116" i="169"/>
  <c r="I115" i="169"/>
  <c r="G115" i="169"/>
  <c r="I114" i="169"/>
  <c r="G114" i="169"/>
  <c r="I113" i="169"/>
  <c r="G113" i="169"/>
  <c r="I112" i="169"/>
  <c r="G112" i="169"/>
  <c r="I111" i="169"/>
  <c r="G111" i="169"/>
  <c r="I110" i="169"/>
  <c r="G110" i="169"/>
  <c r="I109" i="169"/>
  <c r="G109" i="169"/>
  <c r="I108" i="169"/>
  <c r="G108" i="169"/>
  <c r="I107" i="169"/>
  <c r="G107" i="169"/>
  <c r="I106" i="169"/>
  <c r="G106" i="169"/>
  <c r="I105" i="169"/>
  <c r="G105" i="169"/>
  <c r="I104" i="169"/>
  <c r="G104" i="169"/>
  <c r="I103" i="169"/>
  <c r="G103" i="169"/>
  <c r="I102" i="169"/>
  <c r="G102" i="169"/>
  <c r="I101" i="169"/>
  <c r="G101" i="169"/>
  <c r="I100" i="169"/>
  <c r="G100" i="169"/>
  <c r="I99" i="169"/>
  <c r="G99" i="169"/>
  <c r="I98" i="169"/>
  <c r="G98" i="169"/>
  <c r="I97" i="169"/>
  <c r="G97" i="169"/>
  <c r="I96" i="169"/>
  <c r="G96" i="169"/>
  <c r="I95" i="169"/>
  <c r="G95" i="169"/>
  <c r="I94" i="169"/>
  <c r="G94" i="169"/>
  <c r="I93" i="169"/>
  <c r="G93" i="169"/>
  <c r="I92" i="169"/>
  <c r="G92" i="169"/>
  <c r="I91" i="169"/>
  <c r="G91" i="169"/>
  <c r="I90" i="169"/>
  <c r="G90" i="169"/>
  <c r="I89" i="169"/>
  <c r="G89" i="169"/>
  <c r="I88" i="169"/>
  <c r="G88" i="169"/>
  <c r="I87" i="169"/>
  <c r="G87" i="169"/>
  <c r="I86" i="169"/>
  <c r="G86" i="169"/>
  <c r="I85" i="169"/>
  <c r="G85" i="169"/>
  <c r="I84" i="169"/>
  <c r="G84" i="169"/>
  <c r="I83" i="169"/>
  <c r="G83" i="169"/>
  <c r="I82" i="169"/>
  <c r="G82" i="169"/>
  <c r="I81" i="169"/>
  <c r="G81" i="169"/>
  <c r="I80" i="169"/>
  <c r="G80" i="169"/>
  <c r="I79" i="169"/>
  <c r="G79" i="169"/>
  <c r="I78" i="169"/>
  <c r="G78" i="169"/>
  <c r="I77" i="169"/>
  <c r="G77" i="169"/>
  <c r="I76" i="169"/>
  <c r="G76" i="169"/>
  <c r="I75" i="169"/>
  <c r="G75" i="169"/>
  <c r="I74" i="169"/>
  <c r="G74" i="169"/>
  <c r="I73" i="169"/>
  <c r="G73" i="169"/>
  <c r="I72" i="169"/>
  <c r="G72" i="169"/>
  <c r="I71" i="169"/>
  <c r="G71" i="169"/>
  <c r="I70" i="169"/>
  <c r="G70" i="169"/>
  <c r="I69" i="169"/>
  <c r="G69" i="169"/>
  <c r="I68" i="169"/>
  <c r="G68" i="169"/>
  <c r="I67" i="169"/>
  <c r="G67" i="169"/>
  <c r="I66" i="169"/>
  <c r="G66" i="169"/>
  <c r="I65" i="169"/>
  <c r="G65" i="169"/>
  <c r="I64" i="169"/>
  <c r="G64" i="169"/>
  <c r="I63" i="169"/>
  <c r="G63" i="169"/>
  <c r="I62" i="169"/>
  <c r="G62" i="169"/>
  <c r="I61" i="169"/>
  <c r="G61" i="169"/>
  <c r="I60" i="169"/>
  <c r="G60" i="169"/>
  <c r="I59" i="169"/>
  <c r="G59" i="169"/>
  <c r="I58" i="169"/>
  <c r="G58" i="169"/>
  <c r="I57" i="169"/>
  <c r="G57" i="169"/>
  <c r="I56" i="169"/>
  <c r="G56" i="169"/>
  <c r="I55" i="169"/>
  <c r="G55" i="169"/>
  <c r="I54" i="169"/>
  <c r="G54" i="169"/>
  <c r="I53" i="169"/>
  <c r="G53" i="169"/>
  <c r="I52" i="169"/>
  <c r="G52" i="169"/>
  <c r="I51" i="169"/>
  <c r="G51" i="169"/>
  <c r="I50" i="169"/>
  <c r="G50" i="169"/>
  <c r="I49" i="169"/>
  <c r="G49" i="169"/>
  <c r="I48" i="169"/>
  <c r="G48" i="169"/>
  <c r="I47" i="169"/>
  <c r="G47" i="169"/>
  <c r="I46" i="169"/>
  <c r="G46" i="169"/>
  <c r="I45" i="169"/>
  <c r="G45" i="169"/>
  <c r="I44" i="169"/>
  <c r="G44" i="169"/>
  <c r="I43" i="169"/>
  <c r="G43" i="169"/>
  <c r="I42" i="169"/>
  <c r="G42" i="169"/>
  <c r="I41" i="169"/>
  <c r="G41" i="169"/>
  <c r="I40" i="169"/>
  <c r="G40" i="169"/>
  <c r="I39" i="169"/>
  <c r="G39" i="169"/>
  <c r="I38" i="169"/>
  <c r="G38" i="169"/>
  <c r="I37" i="169"/>
  <c r="G37" i="169"/>
  <c r="I36" i="169"/>
  <c r="G36" i="169"/>
  <c r="I35" i="169"/>
  <c r="G35" i="169"/>
  <c r="I34" i="169"/>
  <c r="G34" i="169"/>
  <c r="I33" i="169"/>
  <c r="G33" i="169"/>
  <c r="I32" i="169"/>
  <c r="G32" i="169"/>
  <c r="I31" i="169"/>
  <c r="G31" i="169"/>
  <c r="I30" i="169"/>
  <c r="G30" i="169"/>
  <c r="I29" i="169"/>
  <c r="G29" i="169"/>
  <c r="I28" i="169"/>
  <c r="G28" i="169"/>
  <c r="I27" i="169"/>
  <c r="G27" i="169"/>
  <c r="I26" i="169"/>
  <c r="G26" i="169"/>
  <c r="I25" i="169"/>
  <c r="G25" i="169"/>
  <c r="I24" i="169"/>
  <c r="G24" i="169"/>
  <c r="I23" i="169"/>
  <c r="G23" i="169"/>
  <c r="I22" i="169"/>
  <c r="G22" i="169"/>
  <c r="I21" i="169"/>
  <c r="G21" i="169"/>
  <c r="I20" i="169"/>
  <c r="G20" i="169"/>
  <c r="I19" i="169"/>
  <c r="G19" i="169"/>
  <c r="I18" i="169"/>
  <c r="G18" i="169"/>
  <c r="I17" i="169"/>
  <c r="G17" i="169"/>
  <c r="G16" i="169"/>
  <c r="I15" i="169"/>
  <c r="G15" i="169"/>
  <c r="I14" i="169"/>
  <c r="G14" i="169"/>
  <c r="D74" i="94"/>
  <c r="C74" i="94"/>
  <c r="E74" i="94" s="1"/>
  <c r="K15" i="143"/>
  <c r="K16" i="143"/>
  <c r="K18" i="143"/>
  <c r="K19" i="143"/>
  <c r="K20" i="143"/>
  <c r="K21" i="143"/>
  <c r="K22" i="143"/>
  <c r="K23" i="143"/>
  <c r="K24" i="143"/>
  <c r="E25" i="143"/>
  <c r="G25" i="143" s="1"/>
  <c r="F25" i="143"/>
  <c r="I25" i="143"/>
  <c r="J25" i="143"/>
  <c r="L25" i="143"/>
  <c r="N30" i="149"/>
  <c r="N38" i="149"/>
  <c r="C20" i="90"/>
  <c r="D20" i="90"/>
  <c r="C26" i="90"/>
  <c r="D26" i="90"/>
  <c r="C33" i="90"/>
  <c r="D33" i="90"/>
  <c r="C39" i="90"/>
  <c r="C41" i="90" s="1"/>
  <c r="D39" i="90"/>
  <c r="D41" i="90" s="1"/>
  <c r="C46" i="90"/>
  <c r="D46" i="90"/>
  <c r="C52" i="90"/>
  <c r="D52" i="90"/>
  <c r="C56" i="90"/>
  <c r="C57" i="90" s="1"/>
  <c r="D56" i="90"/>
  <c r="D59" i="90" s="1"/>
  <c r="C59" i="90"/>
  <c r="I15" i="139"/>
  <c r="J15" i="139"/>
  <c r="J29" i="139" s="1"/>
  <c r="I16" i="139"/>
  <c r="K16" i="139" s="1"/>
  <c r="J16" i="139"/>
  <c r="I17" i="139"/>
  <c r="K17" i="139" s="1"/>
  <c r="J17" i="139"/>
  <c r="I18" i="139"/>
  <c r="K18" i="139" s="1"/>
  <c r="J18" i="139"/>
  <c r="I19" i="139"/>
  <c r="K19" i="139" s="1"/>
  <c r="J19" i="139"/>
  <c r="I20" i="139"/>
  <c r="K20" i="139" s="1"/>
  <c r="J20" i="139"/>
  <c r="I21" i="139"/>
  <c r="K21" i="139" s="1"/>
  <c r="J21" i="139"/>
  <c r="I22" i="139"/>
  <c r="K22" i="139" s="1"/>
  <c r="J22" i="139"/>
  <c r="I23" i="139"/>
  <c r="K23" i="139" s="1"/>
  <c r="J23" i="139"/>
  <c r="I24" i="139"/>
  <c r="K24" i="139" s="1"/>
  <c r="J24" i="139"/>
  <c r="I25" i="139"/>
  <c r="K25" i="139" s="1"/>
  <c r="J25" i="139"/>
  <c r="I26" i="139"/>
  <c r="K26" i="139" s="1"/>
  <c r="J26" i="139"/>
  <c r="I27" i="139"/>
  <c r="K27" i="139" s="1"/>
  <c r="J27" i="139"/>
  <c r="I28" i="139"/>
  <c r="K28" i="139" s="1"/>
  <c r="J28" i="139"/>
  <c r="E29" i="139"/>
  <c r="F29" i="139"/>
  <c r="L29" i="139"/>
  <c r="C23" i="94"/>
  <c r="D23" i="94"/>
  <c r="E23" i="94" s="1"/>
  <c r="C27" i="94"/>
  <c r="D27" i="94"/>
  <c r="E27" i="94" s="1"/>
  <c r="C31" i="94"/>
  <c r="D31" i="94"/>
  <c r="E31" i="94" s="1"/>
  <c r="C40" i="94"/>
  <c r="D40" i="94"/>
  <c r="D72" i="94" s="1"/>
  <c r="C46" i="94"/>
  <c r="D46" i="94"/>
  <c r="E46" i="94" s="1"/>
  <c r="C56" i="94"/>
  <c r="C63" i="94"/>
  <c r="C73" i="94" s="1"/>
  <c r="D56" i="94"/>
  <c r="D63" i="94"/>
  <c r="D73" i="94" s="1"/>
  <c r="C33" i="142"/>
  <c r="D50" i="142"/>
  <c r="E50" i="142" s="1"/>
  <c r="D52" i="142"/>
  <c r="D35" i="142"/>
  <c r="D26" i="142"/>
  <c r="D100" i="142"/>
  <c r="C133" i="142"/>
  <c r="D116" i="142"/>
  <c r="D129" i="142"/>
  <c r="C132" i="142"/>
  <c r="E132" i="142" s="1"/>
  <c r="D133" i="142"/>
  <c r="E131" i="142"/>
  <c r="E133" i="142"/>
  <c r="D124" i="142"/>
  <c r="C164" i="94"/>
  <c r="E56" i="94"/>
  <c r="C72" i="94"/>
  <c r="E113" i="94"/>
  <c r="I14" i="140"/>
  <c r="I31" i="140" s="1"/>
  <c r="J14" i="140"/>
  <c r="J31" i="140" s="1"/>
  <c r="D19" i="142"/>
  <c r="C138" i="142"/>
  <c r="G29" i="139"/>
  <c r="K31" i="141"/>
  <c r="K34" i="141"/>
  <c r="D28" i="90"/>
  <c r="D44" i="90"/>
  <c r="D48" i="90" s="1"/>
  <c r="D54" i="90" s="1"/>
  <c r="D22" i="90"/>
  <c r="E49" i="142"/>
  <c r="E130" i="142"/>
  <c r="C51" i="142"/>
  <c r="E51" i="142" s="1"/>
  <c r="E44" i="142"/>
  <c r="E138" i="142" s="1"/>
  <c r="E140" i="142" s="1"/>
  <c r="E33" i="141"/>
  <c r="C43" i="142"/>
  <c r="C19" i="142"/>
  <c r="C26" i="142"/>
  <c r="C48" i="142"/>
  <c r="C28" i="90"/>
  <c r="C22" i="90"/>
  <c r="C35" i="90"/>
  <c r="C44" i="90"/>
  <c r="C48" i="90" s="1"/>
  <c r="C54" i="90" s="1"/>
  <c r="C100" i="142"/>
  <c r="C116" i="142"/>
  <c r="C129" i="142"/>
  <c r="C124" i="142"/>
  <c r="E52" i="142"/>
  <c r="C33" i="94" l="1"/>
  <c r="D161" i="94"/>
  <c r="E161" i="94" s="1"/>
  <c r="C161" i="94"/>
  <c r="D162" i="94"/>
  <c r="E136" i="94"/>
  <c r="C162" i="94"/>
  <c r="E162" i="94" s="1"/>
  <c r="E146" i="94"/>
  <c r="E153" i="94"/>
  <c r="E130" i="94"/>
  <c r="D163" i="94"/>
  <c r="E163" i="94" s="1"/>
  <c r="E164" i="94"/>
  <c r="E169" i="94"/>
  <c r="E170" i="94" s="1"/>
  <c r="C8" i="169"/>
  <c r="C70" i="94"/>
  <c r="C25" i="94"/>
  <c r="C49" i="94"/>
  <c r="D38" i="183"/>
  <c r="E141" i="142"/>
  <c r="E73" i="94"/>
  <c r="E63" i="94"/>
  <c r="E72" i="94"/>
  <c r="K25" i="143"/>
  <c r="E46" i="142"/>
  <c r="D138" i="142" s="1"/>
  <c r="D71" i="94"/>
  <c r="C71" i="94"/>
  <c r="K15" i="139"/>
  <c r="E68" i="184"/>
  <c r="C68" i="184"/>
  <c r="E41" i="184"/>
  <c r="C54" i="184" s="1"/>
  <c r="C41" i="184"/>
  <c r="D39" i="184"/>
  <c r="C139" i="142"/>
  <c r="C140" i="142" s="1"/>
  <c r="C141" i="142" s="1"/>
  <c r="G29" i="140"/>
  <c r="K29" i="140"/>
  <c r="K32" i="140" s="1"/>
  <c r="C169" i="94"/>
  <c r="C170" i="94" s="1"/>
  <c r="E158" i="94"/>
  <c r="D42" i="94"/>
  <c r="D29" i="94"/>
  <c r="D70" i="94"/>
  <c r="D58" i="94"/>
  <c r="D49" i="94"/>
  <c r="D25" i="94"/>
  <c r="D65" i="94"/>
  <c r="D33" i="94"/>
  <c r="C65" i="94"/>
  <c r="C58" i="94"/>
  <c r="C29" i="94"/>
  <c r="F33" i="141"/>
  <c r="K29" i="139"/>
  <c r="C132" i="94"/>
  <c r="C119" i="94"/>
  <c r="C115" i="94"/>
  <c r="C139" i="94"/>
  <c r="C148" i="94"/>
  <c r="C123" i="94"/>
  <c r="C160" i="94"/>
  <c r="C155" i="94"/>
  <c r="I34" i="141"/>
  <c r="D140" i="142"/>
  <c r="D141" i="142" s="1"/>
  <c r="D123" i="94"/>
  <c r="D148" i="94"/>
  <c r="D119" i="94"/>
  <c r="D115" i="94"/>
  <c r="D155" i="94"/>
  <c r="D160" i="94"/>
  <c r="D139" i="94"/>
  <c r="D132" i="94"/>
  <c r="J34" i="141"/>
  <c r="E39" i="184"/>
  <c r="I29" i="139"/>
  <c r="E40" i="94"/>
  <c r="E156" i="94"/>
  <c r="D168" i="94" s="1"/>
  <c r="D169" i="94" s="1"/>
  <c r="D170" i="94" s="1"/>
  <c r="E71" i="94" l="1"/>
</calcChain>
</file>

<file path=xl/comments1.xml><?xml version="1.0" encoding="utf-8"?>
<comments xmlns="http://schemas.openxmlformats.org/spreadsheetml/2006/main">
  <authors>
    <author>Schilling, Andreas Michael</author>
  </authors>
  <commentList>
    <comment ref="A2" authorId="0" shapeId="0">
      <text>
        <r>
          <rPr>
            <sz val="8"/>
            <color indexed="81"/>
            <rFont val="Segoe UI"/>
            <family val="2"/>
          </rPr>
          <t>mailto:
AndreasMichael.Schilling@bafza.bund.de</t>
        </r>
        <r>
          <rPr>
            <b/>
            <sz val="9"/>
            <color indexed="81"/>
            <rFont val="Segoe UI"/>
            <family val="2"/>
          </rPr>
          <t xml:space="preserve">
</t>
        </r>
      </text>
    </comment>
  </commentList>
</comments>
</file>

<file path=xl/comments10.xml><?xml version="1.0" encoding="utf-8"?>
<comments xmlns="http://schemas.openxmlformats.org/spreadsheetml/2006/main">
  <authors>
    <author>Schilling, Andreas Michael</author>
    <author>Reif-Fuhrmann, Monika</author>
  </authors>
  <commentList>
    <comment ref="C8" authorId="0" shapeId="0">
      <text>
        <r>
          <rPr>
            <sz val="9"/>
            <color indexed="81"/>
            <rFont val="Tahoma"/>
            <family val="2"/>
          </rPr>
          <t>Die Anzahl der Teilnehmendenmonate wird automatisch berechnet</t>
        </r>
      </text>
    </comment>
    <comment ref="H12" authorId="1" shapeId="0">
      <text>
        <r>
          <rPr>
            <sz val="8"/>
            <color indexed="81"/>
            <rFont val="Tahoma"/>
            <family val="2"/>
          </rPr>
          <t>nur für gesamten Dienstzeitraum auszufüllen, sofern das Dienstende im Förderzeitraum liegt</t>
        </r>
      </text>
    </comment>
  </commentList>
</comments>
</file>

<file path=xl/comments11.xml><?xml version="1.0" encoding="utf-8"?>
<comments xmlns="http://schemas.openxmlformats.org/spreadsheetml/2006/main">
  <authors>
    <author>Nicole</author>
    <author>Thieme, Nicole</author>
  </authors>
  <commentList>
    <comment ref="D11" authorId="0" shapeId="0">
      <text>
        <r>
          <rPr>
            <sz val="8"/>
            <color indexed="81"/>
            <rFont val="Tahoma"/>
            <family val="2"/>
          </rPr>
          <t>bitte die Seminarzeiträume taggenau angeben, bitte nur eine Zelle auch bei mehren Zeiträume nutzen (Zeilenumschaltung durch Alt + Enter)</t>
        </r>
      </text>
    </comment>
    <comment ref="E11" authorId="1" shapeId="0">
      <text>
        <r>
          <rPr>
            <sz val="8"/>
            <color indexed="81"/>
            <rFont val="Tahoma"/>
            <family val="2"/>
          </rPr>
          <t>bitte die Seminarzeiträume taggenau angeben, bitte nur eine Zelle auch bei mehren Zeiträume nutzen (Zeilenumschaltung durch Alt + Enter)</t>
        </r>
      </text>
    </comment>
    <comment ref="J11" authorId="0" shapeId="0">
      <text>
        <r>
          <rPr>
            <sz val="9"/>
            <color indexed="81"/>
            <rFont val="Tahoma"/>
            <family val="2"/>
          </rPr>
          <t xml:space="preserve">13-stellige Nummer - siehe Zulassungsbescheid
</t>
        </r>
      </text>
    </comment>
  </commentList>
</comments>
</file>

<file path=xl/comments12.xml><?xml version="1.0" encoding="utf-8"?>
<comments xmlns="http://schemas.openxmlformats.org/spreadsheetml/2006/main">
  <authors>
    <author>Nicole</author>
  </authors>
  <commentList>
    <comment ref="C56" authorId="0" shapeId="0">
      <text>
        <r>
          <rPr>
            <sz val="9"/>
            <color indexed="81"/>
            <rFont val="Tahoma"/>
            <family val="2"/>
          </rPr>
          <t>Terminüberweisungen sind möglich und könnten bei "werden am" terminiert werden</t>
        </r>
      </text>
    </comment>
  </commentList>
</comments>
</file>

<file path=xl/comments2.xml><?xml version="1.0" encoding="utf-8"?>
<comments xmlns="http://schemas.openxmlformats.org/spreadsheetml/2006/main">
  <authors>
    <author>Thieme, Nicole</author>
    <author>Schilling, Andreas Michael</author>
  </authors>
  <commentList>
    <comment ref="K4" authorId="0" shapeId="0">
      <text>
        <r>
          <rPr>
            <b/>
            <sz val="9"/>
            <color indexed="81"/>
            <rFont val="Tahoma"/>
            <family val="2"/>
          </rPr>
          <t>BMFSFJ, Ref. 124:</t>
        </r>
        <r>
          <rPr>
            <sz val="9"/>
            <color indexed="81"/>
            <rFont val="Tahoma"/>
            <family val="2"/>
          </rPr>
          <t xml:space="preserve">
Datum entsprechend dem Datum bei Formblatt A1</t>
        </r>
      </text>
    </comment>
    <comment ref="K16" authorId="0" shapeId="0">
      <text>
        <r>
          <rPr>
            <sz val="9"/>
            <color indexed="81"/>
            <rFont val="Tahoma"/>
            <family val="2"/>
          </rPr>
          <t>mit Vorwahl</t>
        </r>
      </text>
    </comment>
    <comment ref="T16" authorId="0" shapeId="0">
      <text>
        <r>
          <rPr>
            <sz val="9"/>
            <color indexed="81"/>
            <rFont val="Tahoma"/>
            <family val="2"/>
          </rPr>
          <t>mit Vorwahl</t>
        </r>
      </text>
    </comment>
    <comment ref="N20" authorId="0" shapeId="0">
      <text>
        <r>
          <rPr>
            <sz val="9"/>
            <color indexed="81"/>
            <rFont val="Tahoma"/>
            <family val="2"/>
          </rPr>
          <t>deutsche IBAN mit max. 22-alphanummerischen Zeichen</t>
        </r>
      </text>
    </comment>
    <comment ref="X20" authorId="0" shapeId="0">
      <text>
        <r>
          <rPr>
            <sz val="9"/>
            <color indexed="81"/>
            <rFont val="Tahoma"/>
            <family val="2"/>
          </rPr>
          <t xml:space="preserve">acht oder elf alphanummerischen Zeichen </t>
        </r>
      </text>
    </comment>
    <comment ref="E55" authorId="1" shapeId="0">
      <text>
        <r>
          <rPr>
            <sz val="9"/>
            <color indexed="81"/>
            <rFont val="Tahoma"/>
            <family val="2"/>
          </rPr>
          <t>wird dieses Feld nicht ausgefüllt, kann der Antrag nicht bewilligt werden !</t>
        </r>
      </text>
    </comment>
  </commentList>
</comments>
</file>

<file path=xl/comments3.xml><?xml version="1.0" encoding="utf-8"?>
<comments xmlns="http://schemas.openxmlformats.org/spreadsheetml/2006/main">
  <authors>
    <author>Thieme, Nicole</author>
  </authors>
  <commentList>
    <comment ref="E19" authorId="0" shapeId="0">
      <text>
        <r>
          <rPr>
            <sz val="8"/>
            <color indexed="81"/>
            <rFont val="Tahoma"/>
            <family val="2"/>
          </rPr>
          <t>Beginn und Ende tagesgenau eintragen</t>
        </r>
      </text>
    </comment>
    <comment ref="G21" authorId="0" shapeId="0">
      <text>
        <r>
          <rPr>
            <sz val="8"/>
            <color indexed="81"/>
            <rFont val="Tahoma"/>
            <family val="2"/>
          </rPr>
          <t>Angabe ist notwendig zur Information und Plausibilitätsprüfung (Planungsstand)</t>
        </r>
      </text>
    </comment>
    <comment ref="G23" authorId="0" shapeId="0">
      <text>
        <r>
          <rPr>
            <sz val="8"/>
            <color indexed="81"/>
            <rFont val="Tahoma"/>
            <family val="2"/>
          </rPr>
          <t>Übernahme aus Finanzierungsplant A 8, mit Verweis oder manuell eintragen</t>
        </r>
      </text>
    </comment>
    <comment ref="E25" authorId="0" shapeId="0">
      <text>
        <r>
          <rPr>
            <sz val="8"/>
            <color indexed="81"/>
            <rFont val="Tahoma"/>
            <family val="2"/>
          </rPr>
          <t>Übernahme aus Finanzierungsplan A 8, mit Verweis oder manuell eintragen</t>
        </r>
      </text>
    </comment>
    <comment ref="E28" authorId="0" shapeId="0">
      <text>
        <r>
          <rPr>
            <sz val="8"/>
            <color indexed="81"/>
            <rFont val="Tahoma"/>
            <family val="2"/>
          </rPr>
          <t>automatische Befüllung nach Eintragung in A8 oder sonst manuelle Befüllung</t>
        </r>
      </text>
    </comment>
    <comment ref="E29" authorId="0" shapeId="0">
      <text>
        <r>
          <rPr>
            <sz val="8"/>
            <color indexed="81"/>
            <rFont val="Tahoma"/>
            <family val="2"/>
          </rPr>
          <t>automatische Befüllung nach Eintragung in A8 oder sonst manuelle Befüllung</t>
        </r>
      </text>
    </comment>
    <comment ref="E30" authorId="0" shapeId="0">
      <text>
        <r>
          <rPr>
            <sz val="8"/>
            <color indexed="81"/>
            <rFont val="Tahoma"/>
            <family val="2"/>
          </rPr>
          <t>automatische Befüllung nach Eintragung in A8 oder sonst manuelle Befüllung</t>
        </r>
      </text>
    </comment>
  </commentList>
</comments>
</file>

<file path=xl/comments4.xml><?xml version="1.0" encoding="utf-8"?>
<comments xmlns="http://schemas.openxmlformats.org/spreadsheetml/2006/main">
  <authors>
    <author>Thieme, Nicole</author>
  </authors>
  <commentList>
    <comment ref="C8" authorId="0" shapeId="0">
      <text>
        <r>
          <rPr>
            <sz val="9"/>
            <color indexed="81"/>
            <rFont val="Tahoma"/>
            <family val="2"/>
          </rPr>
          <t>beim Antrag die nach bestem Wissen und Gewissen ermittelten Planzahlen, beim (Z)VN die im Nachweiszeitraum tatsächlich absolvierten TNM</t>
        </r>
      </text>
    </comment>
    <comment ref="B33" authorId="0" shapeId="0">
      <text>
        <r>
          <rPr>
            <sz val="9"/>
            <color indexed="81"/>
            <rFont val="Tahoma"/>
            <family val="2"/>
          </rPr>
          <t xml:space="preserve">u.a. Leitungs- und Verwaltungspersonal </t>
        </r>
      </text>
    </comment>
    <comment ref="C66" authorId="0" shapeId="0">
      <text>
        <r>
          <rPr>
            <sz val="9"/>
            <color indexed="81"/>
            <rFont val="Tahoma"/>
            <family val="2"/>
          </rPr>
          <t>beim ZVN entfällt die Berechnung des Festbetrages, da dieser für die Teilabrechnung von Zeiträumen unerheblich ist, Befüllung der Zelle wenn alle drei Spalten befüllt sind (im letzten HHJ ggf. mit 0,00 versehen)</t>
        </r>
      </text>
    </comment>
  </commentList>
</comments>
</file>

<file path=xl/comments5.xml><?xml version="1.0" encoding="utf-8"?>
<comments xmlns="http://schemas.openxmlformats.org/spreadsheetml/2006/main">
  <authors>
    <author>drisch</author>
  </authors>
  <commentList>
    <comment ref="E24" authorId="0" shapeId="0">
      <text>
        <r>
          <rPr>
            <b/>
            <sz val="8"/>
            <color indexed="81"/>
            <rFont val="Tahoma"/>
            <family val="2"/>
          </rPr>
          <t>D.Risch:</t>
        </r>
        <r>
          <rPr>
            <sz val="8"/>
            <color indexed="81"/>
            <rFont val="Tahoma"/>
            <family val="2"/>
          </rPr>
          <t xml:space="preserve">
Gesamtarbeitzeit des pädagogisch Mitarbeitenden in Prozent (bezogen auf alle Tätigkeiten gemäß Arbeitsvertrag)</t>
        </r>
      </text>
    </comment>
    <comment ref="F24" authorId="0" shapeId="0">
      <text>
        <r>
          <rPr>
            <b/>
            <sz val="8"/>
            <color indexed="81"/>
            <rFont val="Tahoma"/>
            <family val="2"/>
          </rPr>
          <t>D.Risch:</t>
        </r>
        <r>
          <rPr>
            <sz val="8"/>
            <color indexed="81"/>
            <rFont val="Tahoma"/>
            <family val="2"/>
          </rPr>
          <t xml:space="preserve">
Prozentuale Gesamtarbeitszeit nur für den IJFD unter Beachtung aller Förderperioden und analog dem Formblatt AB bezogen auf eine 100 % Stelle</t>
        </r>
      </text>
    </comment>
    <comment ref="G24" authorId="0" shapeId="0">
      <text>
        <r>
          <rPr>
            <b/>
            <sz val="8"/>
            <color indexed="81"/>
            <rFont val="Tahoma"/>
            <family val="2"/>
          </rPr>
          <t>D.Risch:</t>
        </r>
        <r>
          <rPr>
            <sz val="8"/>
            <color indexed="81"/>
            <rFont val="Tahoma"/>
            <family val="2"/>
          </rPr>
          <t xml:space="preserve">
Prozentuale Verteilung der Arbeitszeit im IJFD verteilt auf die Förderjahrgänge analog zum Formblatt AB</t>
        </r>
      </text>
    </comment>
    <comment ref="H24" authorId="0" shapeId="0">
      <text>
        <r>
          <rPr>
            <b/>
            <sz val="8"/>
            <color indexed="81"/>
            <rFont val="Tahoma"/>
            <family val="2"/>
          </rPr>
          <t>D.Risch:</t>
        </r>
        <r>
          <rPr>
            <sz val="8"/>
            <color indexed="81"/>
            <rFont val="Tahoma"/>
            <family val="2"/>
          </rPr>
          <t xml:space="preserve">
entsprechend der Entgeldgruppe E9 bzw. E10 TVöD/Bund</t>
        </r>
        <r>
          <rPr>
            <sz val="8"/>
            <color indexed="81"/>
            <rFont val="Tahoma"/>
            <family val="2"/>
          </rPr>
          <t xml:space="preserve">
</t>
        </r>
      </text>
    </comment>
    <comment ref="I24" authorId="0" shapeId="0">
      <text>
        <r>
          <rPr>
            <b/>
            <sz val="8"/>
            <color indexed="81"/>
            <rFont val="Tahoma"/>
            <family val="2"/>
          </rPr>
          <t xml:space="preserve">D.Risch:
</t>
        </r>
        <r>
          <rPr>
            <sz val="8"/>
            <color indexed="81"/>
            <rFont val="Tahoma"/>
            <family val="2"/>
          </rPr>
          <t xml:space="preserve">Arbeitgeberanteile zu den Sozialversicherungen, angepasst dem prozentualen Anteil der Arbeitszeit im IJFD </t>
        </r>
        <r>
          <rPr>
            <sz val="8"/>
            <color indexed="81"/>
            <rFont val="Tahoma"/>
            <family val="2"/>
          </rPr>
          <t xml:space="preserve">
</t>
        </r>
      </text>
    </comment>
    <comment ref="J24" authorId="0" shapeId="0">
      <text>
        <r>
          <rPr>
            <b/>
            <sz val="8"/>
            <color indexed="81"/>
            <rFont val="Tahoma"/>
            <family val="2"/>
          </rPr>
          <t>D.Risch:</t>
        </r>
        <r>
          <rPr>
            <sz val="8"/>
            <color indexed="81"/>
            <rFont val="Tahoma"/>
            <family val="2"/>
          </rPr>
          <t xml:space="preserve">
hier kann die jährlich vom BMFSFJ mitgeteilte Pauschale eingebracht werden. Zur Zeit 30 % nach dem Arbeitnehmer- brutto </t>
        </r>
      </text>
    </comment>
    <comment ref="K24" authorId="0" shapeId="0">
      <text>
        <r>
          <rPr>
            <b/>
            <sz val="8"/>
            <color indexed="81"/>
            <rFont val="Tahoma"/>
            <family val="2"/>
          </rPr>
          <t>D.Risch:</t>
        </r>
        <r>
          <rPr>
            <sz val="8"/>
            <color indexed="81"/>
            <rFont val="Tahoma"/>
            <family val="2"/>
          </rPr>
          <t xml:space="preserve">
hier kann die jährlich vom BMFSFJ mitgeteilte Pauschale eingebracht werden. Zur Zeit 12.750,00 € pro Jahr bei einer Vollzeitstelle. Berechnet entsprechend der anteiligen Monate und der prozentualen Arbeitszeit im IJFD</t>
        </r>
      </text>
    </comment>
  </commentList>
</comments>
</file>

<file path=xl/comments6.xml><?xml version="1.0" encoding="utf-8"?>
<comments xmlns="http://schemas.openxmlformats.org/spreadsheetml/2006/main">
  <authors>
    <author>Thieme, Nicole</author>
  </authors>
  <commentList>
    <comment ref="I22" authorId="0" shapeId="0">
      <text>
        <r>
          <rPr>
            <sz val="9"/>
            <color indexed="81"/>
            <rFont val="Tahoma"/>
            <family val="2"/>
          </rPr>
          <t>Angabe für den eigenen Tarifvertrag (sofern vorhanden) sowie Angabe, mit welcher Einstufung das zum TVöD-Bund vergleichbar ist</t>
        </r>
      </text>
    </comment>
    <comment ref="I36" authorId="0" shapeId="0">
      <text>
        <r>
          <rPr>
            <sz val="9"/>
            <color indexed="81"/>
            <rFont val="Tahoma"/>
            <family val="2"/>
          </rPr>
          <t>im Verhältnis zur einer 100 % Stelle</t>
        </r>
      </text>
    </comment>
  </commentList>
</comments>
</file>

<file path=xl/comments7.xml><?xml version="1.0" encoding="utf-8"?>
<comments xmlns="http://schemas.openxmlformats.org/spreadsheetml/2006/main">
  <authors>
    <author>Reif-Fuhrmann, Monika</author>
  </authors>
  <commentList>
    <comment ref="G36" authorId="0" shapeId="0">
      <text>
        <r>
          <rPr>
            <sz val="9"/>
            <color indexed="81"/>
            <rFont val="Tahoma"/>
            <family val="2"/>
          </rPr>
          <t>entfällt bei ZN</t>
        </r>
      </text>
    </comment>
    <comment ref="F39" authorId="0" shapeId="0">
      <text>
        <r>
          <rPr>
            <sz val="9"/>
            <color indexed="81"/>
            <rFont val="Tahoma"/>
            <family val="2"/>
          </rPr>
          <t>entfällt bei ZN</t>
        </r>
      </text>
    </comment>
  </commentList>
</comments>
</file>

<file path=xl/comments8.xml><?xml version="1.0" encoding="utf-8"?>
<comments xmlns="http://schemas.openxmlformats.org/spreadsheetml/2006/main">
  <authors>
    <author>Reif-Fuhrmann, Monika</author>
  </authors>
  <commentList>
    <comment ref="H38" authorId="0" shapeId="0">
      <text>
        <r>
          <rPr>
            <sz val="9"/>
            <color indexed="81"/>
            <rFont val="Tahoma"/>
            <family val="2"/>
          </rPr>
          <t>entfällt bei ZN</t>
        </r>
      </text>
    </comment>
    <comment ref="G41" authorId="0" shapeId="0">
      <text>
        <r>
          <rPr>
            <sz val="9"/>
            <color indexed="81"/>
            <rFont val="Tahoma"/>
            <family val="2"/>
          </rPr>
          <t>entfällt bei ZN</t>
        </r>
      </text>
    </comment>
  </commentList>
</comments>
</file>

<file path=xl/comments9.xml><?xml version="1.0" encoding="utf-8"?>
<comments xmlns="http://schemas.openxmlformats.org/spreadsheetml/2006/main">
  <authors>
    <author>Nicole</author>
    <author>Thieme, Nicole</author>
  </authors>
  <commentList>
    <comment ref="H18" authorId="0" shapeId="0">
      <text>
        <r>
          <rPr>
            <sz val="9"/>
            <color indexed="81"/>
            <rFont val="Tahoma"/>
            <family val="2"/>
          </rPr>
          <t>für Nachweiszeitraum</t>
        </r>
      </text>
    </comment>
    <comment ref="K18" authorId="0" shapeId="0">
      <text>
        <r>
          <rPr>
            <sz val="9"/>
            <color indexed="81"/>
            <rFont val="Tahoma"/>
            <family val="2"/>
          </rPr>
          <t>für Nachweiszeitraum</t>
        </r>
      </text>
    </comment>
    <comment ref="D35" authorId="1" shapeId="0">
      <text>
        <r>
          <rPr>
            <sz val="9"/>
            <color indexed="81"/>
            <rFont val="Tahoma"/>
            <family val="2"/>
          </rPr>
          <t>automatische Befüllung nach Eintragung in A8 oder sonst manuelle Befüllung</t>
        </r>
      </text>
    </comment>
    <comment ref="D36" authorId="1" shapeId="0">
      <text>
        <r>
          <rPr>
            <sz val="9"/>
            <color indexed="81"/>
            <rFont val="Tahoma"/>
            <family val="2"/>
          </rPr>
          <t>automatische Befüllung nach Eintragung in A8 oder sonst manuelle Befüllung</t>
        </r>
      </text>
    </comment>
    <comment ref="D37" authorId="1" shapeId="0">
      <text>
        <r>
          <rPr>
            <sz val="9"/>
            <color indexed="81"/>
            <rFont val="Tahoma"/>
            <family val="2"/>
          </rPr>
          <t>automatische Befüllung nach Eintragung in A8 oder sonst manuelle Befüllung</t>
        </r>
      </text>
    </comment>
    <comment ref="C40" authorId="1" shapeId="0">
      <text>
        <r>
          <rPr>
            <sz val="9"/>
            <color indexed="81"/>
            <rFont val="Tahoma"/>
            <family val="2"/>
          </rPr>
          <t>Übernahme aus Finanzierungsplan A 8, mit Verweis oder manuell eintragen</t>
        </r>
      </text>
    </comment>
  </commentList>
</comments>
</file>

<file path=xl/sharedStrings.xml><?xml version="1.0" encoding="utf-8"?>
<sst xmlns="http://schemas.openxmlformats.org/spreadsheetml/2006/main" count="1427" uniqueCount="833">
  <si>
    <t>Sonstige öffentliche Mittel (einschließlich Europa-Mittel)</t>
  </si>
  <si>
    <t>für lfd. Nr.</t>
  </si>
  <si>
    <t>Zuwendungsgeber/in</t>
  </si>
  <si>
    <t>Für Personal des Antragstellers:</t>
  </si>
  <si>
    <t>Anzahl der Personen</t>
  </si>
  <si>
    <t>Name</t>
  </si>
  <si>
    <t>Eingruppierung</t>
  </si>
  <si>
    <t>bisher</t>
  </si>
  <si>
    <t>neu</t>
  </si>
  <si>
    <t>Begründung</t>
  </si>
  <si>
    <t>Beigefügt sind:</t>
  </si>
  <si>
    <t>Stellenübersicht</t>
  </si>
  <si>
    <t>Lfd.</t>
  </si>
  <si>
    <t>Name und Vorname</t>
  </si>
  <si>
    <t>Funktions-</t>
  </si>
  <si>
    <t>Nr.</t>
  </si>
  <si>
    <t>bezeichnung</t>
  </si>
  <si>
    <t xml:space="preserve"> Antragsteller (Name und Anschrift)</t>
  </si>
  <si>
    <t>Kurzbezeichnung der Maßnahme</t>
  </si>
  <si>
    <t>Zahl der Teilnehmerinnen / Teilnehmer:</t>
  </si>
  <si>
    <t>Unterkunft und Verpflegung</t>
  </si>
  <si>
    <t>Geschäftsbedarf / Verbrauchsmaterialien</t>
  </si>
  <si>
    <t>Technik- und Organisationskosten</t>
  </si>
  <si>
    <t>5.3</t>
  </si>
  <si>
    <t>Medien</t>
  </si>
  <si>
    <t>5.4</t>
  </si>
  <si>
    <t>Dokumentation</t>
  </si>
  <si>
    <t>5.5</t>
  </si>
  <si>
    <t>II</t>
  </si>
  <si>
    <t>Finanzierung</t>
  </si>
  <si>
    <t>Sonstige Einnahmen (z.B. Spenden)</t>
  </si>
  <si>
    <t>1.4</t>
  </si>
  <si>
    <t>Öffentliche Zuschüsse</t>
  </si>
  <si>
    <t>Gesamteinnahmen</t>
  </si>
  <si>
    <t>mit Bescheid vom</t>
  </si>
  <si>
    <t>Aktenzeichen</t>
  </si>
  <si>
    <t>Zinsen €</t>
  </si>
  <si>
    <t>insgesamt €</t>
  </si>
  <si>
    <t>beigefügt, jedoch für eine evtl. Nachprüfung mindestens 5 Jahre aufbewahrt.</t>
  </si>
  <si>
    <t xml:space="preserve">     für</t>
  </si>
  <si>
    <t>Für denselben Zweck wurden</t>
  </si>
  <si>
    <t>keine weiteren öffentlichen Mittel verwendet.</t>
  </si>
  <si>
    <t>folgende weitere öffentliche Mittel verwendet.</t>
  </si>
  <si>
    <t>Die verwendeten Mittel wurden bewilligt</t>
  </si>
  <si>
    <t>Davon verwendet €</t>
  </si>
  <si>
    <t>Der verwendete Gesamtbetrag gliedert sich wie folgt auf:</t>
  </si>
  <si>
    <t>Änderungen hinsichtlich der Stellenbewertungen und Stellenbesetzungen (einschl. Bewährungsaufstieg)</t>
  </si>
  <si>
    <t>sind gegenüber der Bewilligung</t>
  </si>
  <si>
    <t>Lfd.Nr.</t>
  </si>
  <si>
    <t>Personalstellen wie dort vorgesehen besetzt gewesen sind.</t>
  </si>
  <si>
    <t xml:space="preserve"> Rechtsbehelfsverzicht</t>
  </si>
  <si>
    <t>Nutzungsrechtseinräumung</t>
  </si>
  <si>
    <t>Mittelabruf</t>
  </si>
  <si>
    <t>Bezeichnung der Maßnahme</t>
  </si>
  <si>
    <t>Bewilligt wurden unter dem Aktenzeichen</t>
  </si>
  <si>
    <t>mit Bescheid(en) vom</t>
  </si>
  <si>
    <t xml:space="preserve">  Rechtsbehelfsverzicht</t>
  </si>
  <si>
    <t>Urheberrechtliches Nutzungsrecht</t>
  </si>
  <si>
    <t>und räumlich, zeitlich und inhaltlich unbeschränkte Nutzungsrecht an den durch das Zuwendungsverhältnis begründeten,</t>
  </si>
  <si>
    <t xml:space="preserve">  Mittelabruf</t>
  </si>
  <si>
    <t xml:space="preserve">Bisher wurden ausgezahlt </t>
  </si>
  <si>
    <t>am</t>
  </si>
  <si>
    <t>Gesamt</t>
  </si>
  <si>
    <t xml:space="preserve"> werden sofort</t>
  </si>
  <si>
    <t xml:space="preserve"> werden</t>
  </si>
  <si>
    <t xml:space="preserve"> benötigt</t>
  </si>
  <si>
    <t xml:space="preserve"> am</t>
  </si>
  <si>
    <t>benötigt</t>
  </si>
  <si>
    <t>Ü</t>
  </si>
  <si>
    <t>Wir bitten um Überweisung auf</t>
  </si>
  <si>
    <t>Geldinstitut</t>
  </si>
  <si>
    <t>Mit der Maßnahme ist noch nicht begonnen worden.</t>
  </si>
  <si>
    <t>Angaben darüber, wie die ordnungsgemäße Verwendung der Mittel sichergestellt wird</t>
  </si>
  <si>
    <t>I</t>
  </si>
  <si>
    <t>Sonstige öffentliche Mittel (einschließlich EU-Mittel)</t>
  </si>
  <si>
    <t xml:space="preserve">Honorare für Referentinnen und Referenten (einschl. MWSt.) </t>
  </si>
  <si>
    <t xml:space="preserve">Honorare für Moderatorinnen und Moderatoren (einschl. MWSt.) </t>
  </si>
  <si>
    <t xml:space="preserve">Maßnahmenzeitraum: </t>
  </si>
  <si>
    <t xml:space="preserve">Die Finanzierung der Gesamtmaßnahme ist gesichert. </t>
  </si>
  <si>
    <t>Öffentlichkeitsarbeit</t>
  </si>
  <si>
    <t>A 1</t>
  </si>
  <si>
    <t>A 7</t>
  </si>
  <si>
    <t>Förderrichtlinien Jugendfreiwilligendienste</t>
  </si>
  <si>
    <t xml:space="preserve">Förderrichtlinien Jugendfreiwilligendienste </t>
  </si>
  <si>
    <t>Rechtsbehelfsverzicht/Nutzungsrechtseinräumung/Mittelabruf</t>
  </si>
  <si>
    <t>A 4 / N 4</t>
  </si>
  <si>
    <t>für einen neuen Arbeitsplatz</t>
  </si>
  <si>
    <t>Stellenbezeichnung</t>
  </si>
  <si>
    <t>Die Tätigkeiten sind – nach sachlichen Gruppen unter Berücksichtigung des Grades der Mitwirkung an einer Aufgabe – zu ordnen. Sie sind konkret zu beschreiben und entsprechend dem Anteil an der Arbeitszeit prozentual anzugeben. Nur gelegentlich vorkommende Tätigkeiten sollten nicht angegeben werden.</t>
  </si>
  <si>
    <t>(z. B. selbstständige Entscheidungen, einschl. geschäftsordnungsgemäße Vertretung einer/eines Vorgesetzten):</t>
  </si>
  <si>
    <t>(Anzahl und Stellengruppen, Fach­ oder Dienstaufsicht):</t>
  </si>
  <si>
    <t>Fachaufsicht:</t>
  </si>
  <si>
    <t>Zu lfd. Nr. (von 1.1)</t>
  </si>
  <si>
    <t>1.1 Art und Umfang der am Arbeitsplatz auszuübenden Tätigkeiten.</t>
  </si>
  <si>
    <t>2. Befugnisse der Arbeitsplatzinhaberin/des Arbeitsplatzinhabers</t>
  </si>
  <si>
    <t>3. Der Arbeitsplatzinhaberin/Dem Arbeitsplatzinhaber sind unmittelbar folgende Personen unterstellt</t>
  </si>
  <si>
    <t>4.  Die Arbeitsplatzinhaberin/Der Arbeitsplatzinhaber ist folgender Person unmittelbar unterstellt:</t>
  </si>
  <si>
    <t>A B</t>
  </si>
  <si>
    <t>Arbeitsplatzbeschreibung</t>
  </si>
  <si>
    <t>Anstellungsträgerin/-träger, falls nicht selbst Antragstellerin/-steller</t>
  </si>
  <si>
    <t>5. Die genannten Tätigkeiten sollen ab</t>
  </si>
  <si>
    <t xml:space="preserve">    wahrgenommen werden.</t>
  </si>
  <si>
    <r>
      <rPr>
        <b/>
        <sz val="10"/>
        <rFont val="Arial"/>
        <family val="2"/>
      </rPr>
      <t>Tätigkeitsmerkmal</t>
    </r>
    <r>
      <rPr>
        <sz val="10"/>
        <rFont val="Arial"/>
        <family val="2"/>
      </rPr>
      <t xml:space="preserve">
Erfüllte Anforderungen</t>
    </r>
  </si>
  <si>
    <t>Sachbericht</t>
  </si>
  <si>
    <t>A 6 / N 6</t>
  </si>
  <si>
    <t>N 3</t>
  </si>
  <si>
    <t>N 7</t>
  </si>
  <si>
    <t>-</t>
  </si>
  <si>
    <t>öffentliche Förderung (nicht Bund)</t>
  </si>
  <si>
    <t>für die Änderung eines bereits genehmigten Arbeitsplatzes</t>
  </si>
  <si>
    <t>Ausgaben</t>
  </si>
  <si>
    <t>verwendet worden. Die Belege zu den einzelnen geförderten Projekten werden nicht</t>
  </si>
  <si>
    <t>Die Fördermittel sind im Sinne der Förderrichtlinien Jugendfreiwilligendienste</t>
  </si>
  <si>
    <t xml:space="preserve">   Voll</t>
  </si>
  <si>
    <t>überwiesen am:</t>
  </si>
  <si>
    <t>Insgesamt €</t>
  </si>
  <si>
    <t xml:space="preserve">   des Kassenzeichens an die Bundeskasse überwiesen:</t>
  </si>
  <si>
    <t xml:space="preserve">     folgt in Anspruch genommen:</t>
  </si>
  <si>
    <t xml:space="preserve">   Der nicht verwendete Betrag wurde unter Angabe</t>
  </si>
  <si>
    <t>Auszahlungsbetrag €</t>
  </si>
  <si>
    <t xml:space="preserve">   Aktenzeichen</t>
  </si>
  <si>
    <t>und seinen Anlagen gemachten Angaben wird versichert.</t>
  </si>
  <si>
    <t>Die Richtigkeit und Vollständigkeit der in diesem Verwendungsnachweis</t>
  </si>
  <si>
    <t>in €</t>
  </si>
  <si>
    <t>Förderrichtlinie Jugendfreiwilligendienste</t>
  </si>
  <si>
    <t xml:space="preserve">Ausgaben für Fahrten der Teilnehmer/innen </t>
  </si>
  <si>
    <t>Ausgaben für Fahrten der Referentinnen/Referenten</t>
  </si>
  <si>
    <t>Sonstige Ausgaben (einzeln aufführen)</t>
  </si>
  <si>
    <t>Gesamtausgaben</t>
  </si>
  <si>
    <t xml:space="preserve">Ausgaben für Verpflegung in sinngemäßer
Anwendung von BRKG
</t>
  </si>
  <si>
    <t>für Personalausgaben €</t>
  </si>
  <si>
    <t>Ausgaben für Projekte der Teilnehmenden</t>
  </si>
  <si>
    <t>Sachausgaben Leitungs- und Verwaltungspersonal</t>
  </si>
  <si>
    <t>zweckgebundene Mittel von Stiftungen und Spenden, Sonstiges</t>
  </si>
  <si>
    <t>Ausgaben für Veranstaltungen/Fortbildungen</t>
  </si>
  <si>
    <t>Sachausgaben für Bundestutorat</t>
  </si>
  <si>
    <t>Teilnehmendenliste</t>
  </si>
  <si>
    <t>FÖJ</t>
  </si>
  <si>
    <t xml:space="preserve">Personalausgaben </t>
  </si>
  <si>
    <t>Päd. Fachkräfte</t>
  </si>
  <si>
    <t>Reisekosten</t>
  </si>
  <si>
    <t>4.5</t>
  </si>
  <si>
    <t>Gesamt:</t>
  </si>
  <si>
    <t>Sachausgaben für besondere Förderbedarfe</t>
  </si>
  <si>
    <t>Seminarausgaben für besondere Förderbedarfe</t>
  </si>
  <si>
    <t>Öffentliche Mittel (ESF-und Landes-Mittel, kommunale Mittel)</t>
  </si>
  <si>
    <t>hiervon für zuwendungsfähige Ausgaben</t>
  </si>
  <si>
    <t xml:space="preserve">Nachstehenden Trägern wurden auf der Grundlage von privatrechtlichen Weiterleitungsverträgen Zuwendungen des Bundes zur Durchführung eines FSJ weitergeleitet. Die Verwendungsnachweise liegen vor und wurden durch die Zentralstelle geprüft. Im Nachfolgenden sind alle Angaben zur erfolgten Förderung eingetragen. Es wird bestätigt, dass die geltend gemachten Ausgaben der genannten Träger sachgerecht, zweckentsprechend und wirtschaftlich erfolgten. </t>
  </si>
  <si>
    <t>Bemerkungen:</t>
  </si>
  <si>
    <t>Finanzierungsplan Formblatt A 8</t>
  </si>
  <si>
    <t>Beantragte Gesamtzuwendung:</t>
  </si>
  <si>
    <t>Aufteilung der beantragten Fördermittel auf</t>
  </si>
  <si>
    <t>beantragter Festbetrag</t>
  </si>
  <si>
    <t>Anzahl der geplanten Teilnehmenendemonate im o.g. Jahrgang:</t>
  </si>
  <si>
    <t>Datum und Unterschrift</t>
  </si>
  <si>
    <t>Zuwendung insgesamt</t>
  </si>
  <si>
    <t>Zuwendung</t>
  </si>
  <si>
    <r>
      <t xml:space="preserve">Sonstiges: </t>
    </r>
    <r>
      <rPr>
        <i/>
        <sz val="11"/>
        <rFont val="Arial"/>
        <family val="2"/>
      </rPr>
      <t>(beschreiben)</t>
    </r>
  </si>
  <si>
    <t>sonstige Personalausgaben</t>
  </si>
  <si>
    <r>
      <t>sonstige Ausgaben, die nicht im Rahmen der päd. Begleitung anfallen</t>
    </r>
    <r>
      <rPr>
        <sz val="11"/>
        <rFont val="Arial"/>
        <family val="2"/>
      </rPr>
      <t xml:space="preserve"> </t>
    </r>
    <r>
      <rPr>
        <sz val="9"/>
        <rFont val="Arial"/>
        <family val="2"/>
      </rPr>
      <t>(nicht zuwendungsfähig)</t>
    </r>
  </si>
  <si>
    <r>
      <t xml:space="preserve">Sonstige zuwendungsfähige Ausgaben: </t>
    </r>
    <r>
      <rPr>
        <i/>
        <sz val="11"/>
        <rFont val="Arial"/>
        <family val="2"/>
      </rPr>
      <t>(beschreiben)</t>
    </r>
  </si>
  <si>
    <t>Honorare im Zusammenhang päd. Begl. außerhalb der Seminare (z. B. für Mentoren)</t>
  </si>
  <si>
    <r>
      <t>Sachausgaben</t>
    </r>
    <r>
      <rPr>
        <sz val="9"/>
        <rFont val="Arial"/>
        <family val="2"/>
      </rPr>
      <t xml:space="preserve"> (zuwendungsfähig)</t>
    </r>
  </si>
  <si>
    <r>
      <t xml:space="preserve">Seminarausgaben </t>
    </r>
    <r>
      <rPr>
        <sz val="9"/>
        <rFont val="Arial"/>
        <family val="2"/>
      </rPr>
      <t>(zuwendungsfähig)</t>
    </r>
  </si>
  <si>
    <r>
      <t xml:space="preserve">Teilnehmendenausgaben </t>
    </r>
    <r>
      <rPr>
        <sz val="9"/>
        <rFont val="Arial"/>
        <family val="2"/>
      </rPr>
      <t>(zuwendungsfähig)</t>
    </r>
  </si>
  <si>
    <t>pädagogisches Fachpersonal</t>
  </si>
  <si>
    <r>
      <t xml:space="preserve">Personalausgaben </t>
    </r>
    <r>
      <rPr>
        <sz val="9"/>
        <rFont val="Arial"/>
        <family val="2"/>
      </rPr>
      <t>(zuwendungsfähig)</t>
    </r>
  </si>
  <si>
    <t>Träger-Nummer</t>
  </si>
  <si>
    <t>Finanzierungsplan Formblatt N 8</t>
  </si>
  <si>
    <t>(TT.MM.JJJJ)</t>
  </si>
  <si>
    <t xml:space="preserve">Bewilligt mit Bescheid vom </t>
  </si>
  <si>
    <t>Einsatzplatz-Nr.</t>
  </si>
  <si>
    <t>Zeitraum für Abschlussseminar
(TT.MM. - TT.MM.JJJJ)</t>
  </si>
  <si>
    <t>Zeiträume für Einstiegsseminar(e)
(TT.MM. - TT.MM.JJJJ)</t>
  </si>
  <si>
    <t>Trägerbezeichnung</t>
  </si>
  <si>
    <t>Namen in Druckbuchstaben</t>
  </si>
  <si>
    <t>Kontoinhaber, falls abweichend vom Zuwendungsempfänger</t>
  </si>
  <si>
    <t>urheberrechtlich geschützten Arbeitsergebnissen eingeräumt.</t>
  </si>
  <si>
    <t xml:space="preserve">Hiermit wird dem Bundesministerium für Familie, Senioren, Frauen und Jugend (Zuwendungsgeber) das einfache </t>
  </si>
  <si>
    <t xml:space="preserve">  Es wird auf die Einlegung eines Rechtsbehelfs verzichtet.</t>
  </si>
  <si>
    <t>vertretungsberechtigten Person(en), Name in Druckbuchstaben</t>
  </si>
  <si>
    <t>abruf) vor:</t>
  </si>
  <si>
    <t>Für folgende Person/en liegt eine Vollmacht zur Abwicklung des Förderverfahrens (einschließlich Mittel-</t>
  </si>
  <si>
    <t>Kontoinhaber (falls abweichend vom Antragsteller)</t>
  </si>
  <si>
    <r>
      <t xml:space="preserve">Antragsteller (Name und Anschrift, Zeilenschaltung durch </t>
    </r>
    <r>
      <rPr>
        <i/>
        <sz val="10"/>
        <rFont val="Arial"/>
        <family val="2"/>
      </rPr>
      <t>Alt + Enter, max. 5 Zeilen</t>
    </r>
    <r>
      <rPr>
        <sz val="10"/>
        <rFont val="Arial"/>
        <family val="2"/>
      </rPr>
      <t>)</t>
    </r>
  </si>
  <si>
    <t xml:space="preserve">6. Tarifliche Bewertung </t>
  </si>
  <si>
    <t xml:space="preserve">Dienstaufsicht: </t>
  </si>
  <si>
    <t>Tätigkeit, projektbezogen</t>
  </si>
  <si>
    <t>Stellenbesetzung</t>
  </si>
  <si>
    <t>Einzelmaßnahme</t>
  </si>
  <si>
    <t xml:space="preserve">FSJ </t>
  </si>
  <si>
    <t>IJFD</t>
  </si>
  <si>
    <t xml:space="preserve">Darstellung für eine Personalstelle im Projekt: </t>
  </si>
  <si>
    <t>das Freiwilliges Soziale Jahr/Freiwilliges Ökologische Jahr nach Nr. II.4.a.(3) RL-JFD (Sonderförderung)</t>
  </si>
  <si>
    <t>das Freiwilliges Soziale Jahr/Freiwilliges Ökologische Jahr nach Nr. II.4.a.(1) u. (2) RL-JFD (Regelförderung)</t>
  </si>
  <si>
    <t>2018/19</t>
  </si>
  <si>
    <t>2017/18</t>
  </si>
  <si>
    <t>2016/17</t>
  </si>
  <si>
    <t>2015/16</t>
  </si>
  <si>
    <t>2014/15</t>
  </si>
  <si>
    <t>tt.mm. - tt.mm.</t>
  </si>
  <si>
    <t>Arbeitgeberanteil zur SV</t>
  </si>
  <si>
    <t xml:space="preserve"> Arbeitnehmer-Brutto</t>
  </si>
  <si>
    <t>Bemerkungen 
(bitte ggf. ein gesondertes Blatt verwenden)</t>
  </si>
  <si>
    <t>Sachkosten bezogen 
auf den IJFD für HHj. pro Förderperiode</t>
  </si>
  <si>
    <t>Personalgemein-
kosten für HHj. pro Förderperiode</t>
  </si>
  <si>
    <t>zuwendungsfähige Personalausgaben im Maßnahmezeitraum für HHj. pro Förderperiode</t>
  </si>
  <si>
    <t>Arbeitszeit für IJFD anteilig für HHj. pro
Förderperiode in %</t>
  </si>
  <si>
    <t>Gesamt-arbeits-zeit für IJFD in %</t>
  </si>
  <si>
    <t>Gesamt-arbeits-
zeit in %</t>
  </si>
  <si>
    <t xml:space="preserve"> Zeitraum der Tätigkeit in Monaten im Förderjahrgang pro HHj.</t>
  </si>
  <si>
    <t>HHj.</t>
  </si>
  <si>
    <t>TVöD-Entgeltgruppe u. Entwicklungsstufe</t>
  </si>
  <si>
    <t xml:space="preserve">Träger-Nr. im IJFD: </t>
  </si>
  <si>
    <r>
      <t xml:space="preserve">Name und Vorname der/des </t>
    </r>
    <r>
      <rPr>
        <b/>
        <u/>
        <sz val="10"/>
        <rFont val="Arial"/>
        <family val="2"/>
      </rPr>
      <t>pädagogischen</t>
    </r>
    <r>
      <rPr>
        <sz val="10"/>
        <rFont val="Arial"/>
        <family val="2"/>
      </rPr>
      <t xml:space="preserve"> Mitarbeiterin/Mitarbeiters</t>
    </r>
  </si>
  <si>
    <t xml:space="preserve">einen Vordruck ausfüllen. </t>
  </si>
  <si>
    <t>für den Zeitraum</t>
  </si>
  <si>
    <t xml:space="preserve">Personalausgaben die Zuwendung beantragt ist, </t>
  </si>
  <si>
    <t>bezogen auf die Förderperiode</t>
  </si>
  <si>
    <t xml:space="preserve">Bitte pro pädagogische/n Mitarbeiter/-in, für deren/dessen </t>
  </si>
  <si>
    <t xml:space="preserve">zum Antrag/ZN/VN vom </t>
  </si>
  <si>
    <t>Stand vom</t>
  </si>
  <si>
    <t>Zwischennachweis</t>
  </si>
  <si>
    <t>Blatt Nr.</t>
  </si>
  <si>
    <t>Darstellung von zuwendungsfähigen Personalausgaben beim Internationalen Jugendfreiwilligendienst</t>
  </si>
  <si>
    <t>Formblatt A P IJFD</t>
  </si>
  <si>
    <t>Darstellung von Personalausgaben bei Maßnahmen nach der RL-JFD (FSJ/FÖJ)</t>
  </si>
  <si>
    <t>Übersicht der Formblätter für die Beantragung von Zuwendungen 
nach den Förderrichtlinien Jugendfreiwilligendienste</t>
  </si>
  <si>
    <t>Nachstehenden Trägern wurden Zuwendungen des Bundes zur Durchführung eines FÖJ gewährt. Die Verwendungsnachweise liegen vor und wurden durch die zuständige Landesstelle geprüft. Im Nachfolgenden sind alle Angaben zur erfolgten Förderung eingetragen. Es wird bestätigt, dass die geltend gemachten Ausgaben der genannten Träger sachgerecht, zweckentsprechend und wirtschaftlich erfolgten.</t>
  </si>
  <si>
    <t>Bundestutorat, Ort</t>
  </si>
  <si>
    <t>zuwendungsfähige Gesamtausgaben für päd. Begleitung</t>
  </si>
  <si>
    <t>Stellenumfang:</t>
  </si>
  <si>
    <t>Ausgaben für Reisen für zuwendungsfähige Tätigkeiten</t>
  </si>
  <si>
    <t>(ggf. Anstellungsträger)</t>
  </si>
  <si>
    <t xml:space="preserve">Sofern die beantragten Stellen von der Bewilligungsbehörde bereits genehmigt wurden: </t>
  </si>
  <si>
    <t>Für denselben Zweck wurden keine weiteren öffentlichen Mittel beantragt.</t>
  </si>
  <si>
    <t>Personalausgaben für Vor- und Nachbereitung</t>
  </si>
  <si>
    <t>Unterschrift(en) der nach Satzung / dem Gesellschaftervertrag</t>
  </si>
  <si>
    <t>(Verantwortlichkeit, ausreichende Kassen- und Buchführung, Art der Buchführung)</t>
  </si>
  <si>
    <t>Ansprechpartner/In (Name, Telefon, Fax, E-Mail)</t>
  </si>
  <si>
    <t xml:space="preserve">Nachstehende Träger sind der o.g. Zentralstelle angeschlossen und haben versichert, bei keiner anderen Zentralstelle oder dem Bundesamt für Familie und zivilgesellschaftliche 
Aufgaben einen Antrag auf Förderung für Teilnehmende am FSJ mit besonderen Förderbedarfen im o.g. Jahrgang gestellt zu haben. Im Nachfolgenden sind alle Angaben zur beantragten Förderung eingetragen. Es wird bestätigt, dass die genannten Organisationen Träger im Sinne des JFDG sind und die Gewähr für eine sachgerechte, zweckentsprechende und wirtschaftliche Verwendung der Mittel bieten. </t>
  </si>
  <si>
    <t xml:space="preserve">Nachstehende Träger haben einen Antrag auf Förderung für Teilnehmende am FÖJ mit besonderen Förderbedarfen bei der zuständigen obersten Landesbehörde für o.g. Jahrgang vorgelegt. Im Nachfolgenden sind alle Angaben zur beantragten Förderung eingetragen. Es wird bestätigt, dass die genannten Organisationen Träger im Sinne des JFDG sind und die Gewähr für eine sachgerechte, zweckentsprechende und wirtschaftliche Verwendung der Mittel bieten. </t>
  </si>
  <si>
    <t>Zuwendung des Bundes</t>
  </si>
  <si>
    <t>%-Anteil der Eigen-/Drittmittel an zuwendungsfähigen Ausgaben</t>
  </si>
  <si>
    <t>Bemerkungen</t>
  </si>
  <si>
    <t>Zuwendung des BMFSFJ</t>
  </si>
  <si>
    <t>4.6</t>
  </si>
  <si>
    <t>hiervon für Zuwendungszwecke</t>
  </si>
  <si>
    <t>Eigenleistung der Freiwilligen/Förderkreise</t>
  </si>
  <si>
    <t xml:space="preserve">Trägernummer: </t>
  </si>
  <si>
    <t>Einsatzstellenumlage/Beteiligung der Einsatzstellen</t>
  </si>
  <si>
    <t>Bei einem Modellvorhaben:</t>
  </si>
  <si>
    <t>der angeschlossenen Gliederungen</t>
  </si>
  <si>
    <t>für verwaltungsmäßige Fragen</t>
  </si>
  <si>
    <t xml:space="preserve">erzielt werden. </t>
  </si>
  <si>
    <t>durchschnittlicher Festbetrag pro Teilnehmendenmonat</t>
  </si>
  <si>
    <t xml:space="preserve">Jahrgang: </t>
  </si>
  <si>
    <t>N 5</t>
  </si>
  <si>
    <t>beantragte Zuwendung 
BMFSFJ</t>
  </si>
  <si>
    <t>beantragte
Teilnehmendenmonate</t>
  </si>
  <si>
    <t>beantragter
monatlicher Festbetrag</t>
  </si>
  <si>
    <t>Anlagen</t>
  </si>
  <si>
    <t>Formblatt A6 bei Ausgaben für zentrale Maßnahmen zur Qualitätsentwicklung und -sicherung</t>
  </si>
  <si>
    <t xml:space="preserve">Die Richtigkeit und Vollständigkeit der in diesem Antrag und seinen Anlagen </t>
  </si>
  <si>
    <t>gemachten Angaben wird versichert.</t>
  </si>
  <si>
    <t>Name(n) in Druckbuchstaben und Unterschrift(en) der nach Satzung / dem Gesellschaftervertrag</t>
  </si>
  <si>
    <t>Zentralstellenverfahren (FSJ)</t>
  </si>
  <si>
    <t>Länderverfahren (FÖJ)</t>
  </si>
  <si>
    <t>betreffender Förderjahrgang:</t>
  </si>
  <si>
    <t>Zentralstelle/Landesministerium:</t>
  </si>
  <si>
    <t xml:space="preserve">Die Zentralstelle / das Land bestätigt, dass die Verwendungsnachweise </t>
  </si>
  <si>
    <t xml:space="preserve">Fördermittel in den Jugendfreiwilligendiensten ordnungsgemäß abgerechnet wurden. </t>
  </si>
  <si>
    <t xml:space="preserve">der in der Stellungnahme aufgeführten Träger geprüft und die </t>
  </si>
  <si>
    <t>Sachbericht als Zusammenfassung der Träger-Sachberichte</t>
  </si>
  <si>
    <t>in Anspruch genommene Zuwendung</t>
  </si>
  <si>
    <t>Gesamtsumme der in Anspruch genommenen  Zuwendung</t>
  </si>
  <si>
    <t xml:space="preserve">Telefax </t>
  </si>
  <si>
    <t>E-Mail-Adresse</t>
  </si>
  <si>
    <t>Formblatt S</t>
  </si>
  <si>
    <t>Bundesamt für Familie und zivilgesellschaftliche</t>
  </si>
  <si>
    <t>Aufgaben</t>
  </si>
  <si>
    <t>Antrag auf Förderung des Internationalen Jugendfreiwilligendienstes</t>
  </si>
  <si>
    <t>Finanzierungsplan zur Förderung des Internationalen Jugendfreiwilligendienstes</t>
  </si>
  <si>
    <t>Verwendungsnachweis zur Förderung des FSJ/FÖJ für Teilnehmende mit besonderem Förderbedarf</t>
  </si>
  <si>
    <t>Verwendungsnachweis zur Förderung des Internationalen Jugendfreiwilligendienstes</t>
  </si>
  <si>
    <t>Finanzierungsplan zur Förderung von Tagungen/Veranstaltungen</t>
  </si>
  <si>
    <t>Finanzierungsplan für Tagungen/Veranstaltungen</t>
  </si>
  <si>
    <t>Teilnehmendenbeiträge</t>
  </si>
  <si>
    <t>Zuwendungsempfänger / Zuweisungsempfänger</t>
  </si>
  <si>
    <t>Bescheid/Zuweisungsschreiben vom</t>
  </si>
  <si>
    <t>bewilligt</t>
  </si>
  <si>
    <t>in Euro</t>
  </si>
  <si>
    <t xml:space="preserve">teilt sich auf: </t>
  </si>
  <si>
    <t xml:space="preserve">Die verwendete Zuwendung / Zuweisung im Umfang von </t>
  </si>
  <si>
    <t xml:space="preserve">Der ausgezahlte Betrag wurde wie </t>
  </si>
  <si>
    <t xml:space="preserve">im Umfang von </t>
  </si>
  <si>
    <t>Finanzierungsplan N4</t>
  </si>
  <si>
    <t>Sonstiges:</t>
  </si>
  <si>
    <t>Name(n) in Druckbuchstaben und Unterschrift(en) der nach Satzung / dem</t>
  </si>
  <si>
    <t>Gesellschaftervertrag vertretungsberechtigten Person(en) bzw. durch die</t>
  </si>
  <si>
    <t>Es ist nicht ersichtlich, dass während der Projektlaufzeit Einsparungen zustandekommen bzw. weitere Eigen- oder Drittmittel</t>
  </si>
  <si>
    <t xml:space="preserve">
Nachstehende Träger haben einen Antrag auf Förderung für das FÖJ bei der zuständigen obersten Landesbehörde bzw. von ihr beauftragten Stelle für o.g. Jahrgang vorgelegt. Im Nachfolgenden sind die Angaben zur beantragten Förderung ordnungsgemäß eingetragen. Es wird bestätigt, dass die genannten Organisationen Träger im Sinne des JFDG sind und die Gewähr für eine sachgerechte, zweckentsprechende und wirtschaftliche Verwendung der Mittel bieten. </t>
  </si>
  <si>
    <t xml:space="preserve">
Nachstehende Träger sind der o.g. Zentralstelle angeschlossen und haben versichert, bei keiner anderen Zentralstelle oder dem Bundesamt für Familie und zivilgesellschaftliche Aufgaben einen Antrag auf Förderung für das FSJ im o.g. Jahrgang gestellt zu haben. Im Nachfolgenden sind die Angaben zur beantragten Förderung ordnungsgemäß eingetragen. Es wird bestätigt, dass die genannten Organisationen Träger im Sinne des JFDG sind und die Gewähr für eine sachgerechte, zweckentsprechende und wirtschaftliche Verwendung der Mittel bieten. </t>
  </si>
  <si>
    <t xml:space="preserve">Unterschrift(en) der nach Satzung / dem Gesellschaftervertrag </t>
  </si>
  <si>
    <t xml:space="preserve">Name(n) in Druckbuchstaben sowie Unterschrift(en) der nach </t>
  </si>
  <si>
    <t xml:space="preserve">Satzung / dem Gesellschaftervertrag vertretungsberechtigten Person(en) </t>
  </si>
  <si>
    <t>vertretungsberechtigten Person(en) bzw. durch die Vertretung des zuständigen Landesministeriums</t>
  </si>
  <si>
    <t>Formblatt A1</t>
  </si>
  <si>
    <t xml:space="preserve">Gesamtantrag auf Förderung nach den Förderrichtlinien Jugendfreiwilligendienste </t>
  </si>
  <si>
    <t>Antrag zur Förderung von Modellvorhaben / für sonstige Einzelprojekte</t>
  </si>
  <si>
    <t>Es besteht eine Berechtigung zum Vorsteuerabzug gemäß § 15 UStG.</t>
  </si>
  <si>
    <t>die dafür beantragte(n) Zuwendung(en).</t>
  </si>
  <si>
    <t>Die voraussichtlichen zuwendungsfähigen Gesamtausgaben der (einzelnen) Projekte / Maßnahmen übersteigen</t>
  </si>
  <si>
    <t>Formblatt S (Stammblatt)</t>
  </si>
  <si>
    <t xml:space="preserve">Bundestutorat (Name, Ort): </t>
  </si>
  <si>
    <t xml:space="preserve">Anlage zum Gesamtantrag bzw. zum Verwendungsnachweis </t>
  </si>
  <si>
    <t xml:space="preserve">für Ausgaben des Bundestutorats </t>
  </si>
  <si>
    <t>für Ausgaben der Träger zur pädagogischen Begleitung im FSJ/FÖJ</t>
  </si>
  <si>
    <t>2</t>
  </si>
  <si>
    <t>Bundestutor/in</t>
  </si>
  <si>
    <t>3.3</t>
  </si>
  <si>
    <t>Allgemeine Ausgaben</t>
  </si>
  <si>
    <t>sonstige Ausgaben (bitte erläutern)</t>
  </si>
  <si>
    <t>3.4</t>
  </si>
  <si>
    <t>Bundesförderung</t>
  </si>
  <si>
    <t>Ref. 207 - Internationaler Jugendfreiwilligendienst</t>
  </si>
  <si>
    <t>Antragsteller (Name)</t>
  </si>
  <si>
    <t>Antragsteller (Name):</t>
  </si>
  <si>
    <t xml:space="preserve">Antrag und Finanzierungsplan zur Regelförderung des FSJ/FÖJ </t>
  </si>
  <si>
    <t>Antrag und Finanzierungsplan zur Förderung des FSJ/FÖJ für Teilnehmende mit besonderem Förderbedarf</t>
  </si>
  <si>
    <t>Jahrgang:</t>
  </si>
  <si>
    <t>Darlegung der besonderen Maßnahmen der einzelnen Träger</t>
  </si>
  <si>
    <t xml:space="preserve">Anlagen: </t>
  </si>
  <si>
    <t>beantragter
monatlicher Fehlbedarf</t>
  </si>
  <si>
    <t>zuwendungsfähige Gesamtausgaben für zusätzliche päd. Begleitung</t>
  </si>
  <si>
    <t xml:space="preserve">Nachstehenden Trägern wurden auf der Grundlage von privatrechtlichen Weiterleitungsverträgen Zuwendungen des Bundes zur Durchführung einer zusätzlichen pädagogischen Begleitung für Teilnehmende am FSJ mit besonderem Förderbedarf weitergeleitet. Die Verwendungsnachweise liegen vor und wurden durch die Zentralstelle geprüft. Im Nachfolgenden sind alle Angaben zur erfolgten Förderung eingetragen. Es wird bestätigt, dass die geltend gemachten Ausgaben der genannten Träger sachgerecht, zweckentsprechend und wirtschaftlich erfolgten. </t>
  </si>
  <si>
    <t>Nachstehenden Trägern wurden Zuwendungen des Bundes zur Durchführung einer zusätzlichen pädagogischen Begleitung für Teilnehmende am FÖJ mit besonderem Förderbedarf gewährt. Die Verwendungsnachweise liegen vor und wurden durch die zuständige Landesstelle geprüft. Im Nachfolgenden sind alle Angaben zur erfolgten Förderung eingetragen. Es wird bestätigt, dass die geltend gemachten Ausgaben der genannten Träger sachgerecht, zweckentsprechend und wirtschaftlich erfolgten.</t>
  </si>
  <si>
    <t>Die Zuwendung / Zuweisung wurde verwendet für das</t>
  </si>
  <si>
    <t>Verwendungsnachweis zur Förderung von zusätzlichen Ausgaben der Träger zur</t>
  </si>
  <si>
    <t>Die Ausgaben für pädagogische Maßnahmen über das reguläre Angebot hinaus</t>
  </si>
  <si>
    <t>Ref. 207 - Zuwendungen im Bereich Jugendfreiwilligendienste</t>
  </si>
  <si>
    <t>Änderungen sind eingetreten und werden wie folgt begründet:</t>
  </si>
  <si>
    <t>Änderungen gegenüber dem Vorjahr/letzten Antrag sind nicht eingetreten.</t>
  </si>
  <si>
    <t>der Mitarbeiterin / des Mitarbeiters</t>
  </si>
  <si>
    <t>1</t>
  </si>
  <si>
    <t>3</t>
  </si>
  <si>
    <t>4</t>
  </si>
  <si>
    <t>5</t>
  </si>
  <si>
    <t>6</t>
  </si>
  <si>
    <t>7</t>
  </si>
  <si>
    <t>8</t>
  </si>
  <si>
    <t xml:space="preserve">für lfd. Nr. </t>
  </si>
  <si>
    <t>Gesamtausgaben in €</t>
  </si>
  <si>
    <t>sind eingetreten und werden wie folgt begründet</t>
  </si>
  <si>
    <t>Änderungen der Vergütungsgruppe bzw. Anteil der Arbeitszeit im Rahmen der
 zuwendungsfähigen Aufgaben</t>
  </si>
  <si>
    <t xml:space="preserve">Anlage zum Verwendungsnachweis bei Förderung von Personalausgaben </t>
  </si>
  <si>
    <t>Zuwendungsempfänger (Name und Anschrift)</t>
  </si>
  <si>
    <t>Weitere Unterlagen</t>
  </si>
  <si>
    <t>Erforderliche Unterlagen</t>
  </si>
  <si>
    <t>Verwendungsnachweis zur Regelförderung des FSJ/FÖJ</t>
  </si>
  <si>
    <t xml:space="preserve">Anzahl beantragten/bewilligten Teilnehmendenmonaten: </t>
  </si>
  <si>
    <t>Finanzierungsplan für zentrale Maßnahmen für Qualitätssicherung und -entwicklung (Bundestutorat)</t>
  </si>
  <si>
    <t>Sammelantrag/Stellungnahme zum Antrag zur Regelförderung des FSJ/FÖJ für Zentralstellen- bzw. Länderverfahren</t>
  </si>
  <si>
    <t>Sammelantrag/Stellungnahme zum Antrag zur Förderung des FSJ/FÖJ für Teilnehmende mit besonderem Förderbedarf</t>
  </si>
  <si>
    <t>Sammelverwendungsnachweis/Stellungnahme zum Verwendungsnachweis zur Regelförderung des FSJ/FÖJ für Zentralstellen- bzw. Länderverfahren</t>
  </si>
  <si>
    <t>A P</t>
  </si>
  <si>
    <t>Förderzeitraum:</t>
  </si>
  <si>
    <t>Daten zum/zur Freiwilligen</t>
  </si>
  <si>
    <t>Name, Vorname</t>
  </si>
  <si>
    <t>Geburtsdatum
(TT.MM.JJJJ)</t>
  </si>
  <si>
    <t>Dienstbeginn (TT.MM.JJJJ)</t>
  </si>
  <si>
    <t>Dienstende (TT.MM.JJJJ)</t>
  </si>
  <si>
    <t>A 2 / N 2</t>
  </si>
  <si>
    <t xml:space="preserve">A 3 </t>
  </si>
  <si>
    <t>A 8 / N 8</t>
  </si>
  <si>
    <t>A 9</t>
  </si>
  <si>
    <t>A 10 / N 10</t>
  </si>
  <si>
    <t>A 5</t>
  </si>
  <si>
    <t>N 9</t>
  </si>
  <si>
    <t>N P</t>
  </si>
  <si>
    <t>N TN 1</t>
  </si>
  <si>
    <t>N TN 2</t>
  </si>
  <si>
    <t>Einsatzland</t>
  </si>
  <si>
    <t>Formblatt A 2 / N 2</t>
  </si>
  <si>
    <t>Formblatt A 4 / N 4</t>
  </si>
  <si>
    <t>Formblatt A 3</t>
  </si>
  <si>
    <t>Formblatt A 5</t>
  </si>
  <si>
    <t>Formblatt A P</t>
  </si>
  <si>
    <t>Formblatt N 5</t>
  </si>
  <si>
    <t>Formblatt N 3</t>
  </si>
  <si>
    <t>Formblatt N P</t>
  </si>
  <si>
    <t>Formblatt RM</t>
  </si>
  <si>
    <t>Formblatt  A 9</t>
  </si>
  <si>
    <t xml:space="preserve">als Maßnahme des folgenden Letztempfängers (Name, Anschrift): </t>
  </si>
  <si>
    <t xml:space="preserve"> 1.</t>
  </si>
  <si>
    <t>Antragsteller (Kurzbezeichnung)</t>
  </si>
  <si>
    <t xml:space="preserve"> 2.</t>
  </si>
  <si>
    <t xml:space="preserve"> 3.</t>
  </si>
  <si>
    <t>Laufzeit der Maßnahme</t>
  </si>
  <si>
    <t>Beantragte Zuwendung für die Durchführung der Maßnahme</t>
  </si>
  <si>
    <t>Beschreibung der Maßnahme inkl. Meilensteine, (messbare) Zielsetzung und Angabe der Wirkung der Maßnahme</t>
  </si>
  <si>
    <t>Maßnahme des Antragstellers.</t>
  </si>
  <si>
    <t>als …</t>
  </si>
  <si>
    <t>Verwendungsnachweis für zur Förderung von Modellvorhaben / für sonstige Einzelmaßnahmen</t>
  </si>
  <si>
    <t>Zuwendungsempfänger (Name, Anschrift)</t>
  </si>
  <si>
    <t>Finanzierungsplan (ggf. A10)</t>
  </si>
  <si>
    <t>Finanzierungsplan (ggf. N10)</t>
  </si>
  <si>
    <t>Die Zuwendung wurde bewilligt für</t>
  </si>
  <si>
    <t xml:space="preserve">mit Bescheid vom </t>
  </si>
  <si>
    <t>Insgesamt wurden bewilligt</t>
  </si>
  <si>
    <t>Soweit Verwendungsnachweise von Letztempfängern enthalten sind,</t>
  </si>
  <si>
    <t>wurden diese unter Beachtung der Fördervoraussetzungen geprüft.</t>
  </si>
  <si>
    <t xml:space="preserve">Gesellschaftervertrag vertretungsberechtigten Person(en) </t>
  </si>
  <si>
    <t xml:space="preserve">Beigefügt sind: </t>
  </si>
  <si>
    <t xml:space="preserve">Ort, Datum </t>
  </si>
  <si>
    <t>Träger</t>
  </si>
  <si>
    <t xml:space="preserve">lfd. 
Nr. </t>
  </si>
  <si>
    <t>Formblatt N TN 2</t>
  </si>
  <si>
    <t>Formblatt N TN 1</t>
  </si>
  <si>
    <t>Anlage zum Verwendungsnachweis</t>
  </si>
  <si>
    <t xml:space="preserve">Förderzeitraum: </t>
  </si>
  <si>
    <t xml:space="preserve">Träger-Nummer: </t>
  </si>
  <si>
    <t>vom</t>
  </si>
  <si>
    <t>bis</t>
  </si>
  <si>
    <t>Geburtsdatum 
(TT.MM.JJJJ)</t>
  </si>
  <si>
    <t>förderfähige 
Teilnehmenden-monate</t>
  </si>
  <si>
    <t>Lfd.
 Nr.</t>
  </si>
  <si>
    <t>Formblatt A 7</t>
  </si>
  <si>
    <t>für den Jahrgang</t>
  </si>
  <si>
    <t>Verwendungsnachweis</t>
  </si>
  <si>
    <t>Aufteilung nach Haushaltsjahren</t>
  </si>
  <si>
    <t>teilnehmendenbezogene Leistungen</t>
  </si>
  <si>
    <t>durchschnittlicher mtl. Festbetrag pro Teilnehmendenmonat</t>
  </si>
  <si>
    <t>Formblatt A 8 / N 8</t>
  </si>
  <si>
    <t>Arbeitsplatz-/Tätigkeitsbeschreibung</t>
  </si>
  <si>
    <t>Formblatt A B</t>
  </si>
  <si>
    <t>Antragstellerin/-steller (Kurzbezeichnung)</t>
  </si>
  <si>
    <r>
      <t xml:space="preserve">1. Tätigkeiten, </t>
    </r>
    <r>
      <rPr>
        <sz val="10"/>
        <rFont val="Arial"/>
        <family val="2"/>
      </rPr>
      <t>beschrieben nach dem Stand vom</t>
    </r>
  </si>
  <si>
    <t>Anteil der Arbeitszeit in v. H.</t>
  </si>
  <si>
    <r>
      <rPr>
        <b/>
        <sz val="14"/>
        <rFont val="Arial"/>
        <family val="2"/>
      </rPr>
      <t>Stammblatt</t>
    </r>
    <r>
      <rPr>
        <sz val="10"/>
        <rFont val="Arial"/>
        <family val="2"/>
      </rPr>
      <t xml:space="preserve"> zum Antrag vom </t>
    </r>
  </si>
  <si>
    <t>Zentralstelle/Landesbehörde</t>
  </si>
  <si>
    <t>zuständigen Landesbehörde</t>
  </si>
  <si>
    <t>Eigen- und Drittmittel ohne öffentliche Mittel</t>
  </si>
  <si>
    <t>BMFSFJ - Regelförderung</t>
  </si>
  <si>
    <t>eine Förderung der o.a. Träger wird befürwortet</t>
  </si>
  <si>
    <t xml:space="preserve">Bericht/Erläuterungen der Zentralstelle u.a. zu maßgeblichen Veränderung </t>
  </si>
  <si>
    <t>und Trägeranschlüssen/-abweisungen</t>
  </si>
  <si>
    <r>
      <t xml:space="preserve">AUSGABEN </t>
    </r>
    <r>
      <rPr>
        <b/>
        <sz val="9"/>
        <rFont val="Arial"/>
        <family val="2"/>
      </rPr>
      <t>(zusätzlich zum regulären Angebot der päd. Begleitung)</t>
    </r>
  </si>
  <si>
    <r>
      <t>Leitung</t>
    </r>
    <r>
      <rPr>
        <sz val="9"/>
        <rFont val="Arial"/>
        <family val="2"/>
      </rPr>
      <t xml:space="preserve"> (nicht zuwendungsfähig)</t>
    </r>
  </si>
  <si>
    <r>
      <t>Verwaltung</t>
    </r>
    <r>
      <rPr>
        <sz val="9"/>
        <rFont val="Arial"/>
        <family val="2"/>
      </rPr>
      <t xml:space="preserve"> (nicht zuwendungsfähig)</t>
    </r>
  </si>
  <si>
    <r>
      <t>Teilnehmendenausgaben</t>
    </r>
    <r>
      <rPr>
        <sz val="9"/>
        <color indexed="8"/>
        <rFont val="Arial"/>
        <family val="2"/>
      </rPr>
      <t xml:space="preserve"> (nicht zuwendungsfähig)</t>
    </r>
  </si>
  <si>
    <r>
      <t>Sonstige Ausgaben die außerhalb der päd. Begleitung anfallen</t>
    </r>
    <r>
      <rPr>
        <sz val="11"/>
        <rFont val="Arial"/>
        <family val="2"/>
      </rPr>
      <t xml:space="preserve"> (nicht zuwendungsfähig)</t>
    </r>
  </si>
  <si>
    <t xml:space="preserve">besonderen Förderbedarfes. </t>
  </si>
  <si>
    <r>
      <t xml:space="preserve">Öffentliche Fördermittel </t>
    </r>
    <r>
      <rPr>
        <b/>
        <sz val="9"/>
        <color indexed="8"/>
        <rFont val="Arial"/>
        <family val="2"/>
      </rPr>
      <t>(ESF-und Landesmittel, kommunale Mittel)</t>
    </r>
  </si>
  <si>
    <t>aufgeführten Träger geprüft wurden, keine Bedenken gegen eine Bewilligung bestehen.</t>
  </si>
  <si>
    <t>vertretungsberechtigten Person(en) bzw. durch die Vertretung der zuständigen Landesbehörde</t>
  </si>
  <si>
    <t>Dienstleistungen Dritter (bitte erläutern)</t>
  </si>
  <si>
    <t>Einbehalt aus der Zuwendung BMFSFJ</t>
  </si>
  <si>
    <t>Umlage zentrale Stelle für Qualitätsmanagement</t>
  </si>
  <si>
    <t>Die beantragte Zuwendung soll verwendet werden für ein / eine</t>
  </si>
  <si>
    <t>Anlage zum Antrag A 9 bzw. Verwendungsnachweis N 9</t>
  </si>
  <si>
    <t>Veranstaltungs-/Tagungszeitraum:</t>
  </si>
  <si>
    <t>Arbeitsplatzbeschreibung: Formblatt A B</t>
  </si>
  <si>
    <t>Für denselben Zweck wurden weitere öffentliche Mittel (einschließlich EU-Mittel) beantragt:</t>
  </si>
  <si>
    <t>Zentralstelle / Landesbehörde</t>
  </si>
  <si>
    <t>Soweit die Angaben auf Grundlage von Verwendungsnachweisen von</t>
  </si>
  <si>
    <t>Letztempfängern beruhen, wurden diese unter Beachtung der</t>
  </si>
  <si>
    <t xml:space="preserve">Die Ausgaben für die pädagogische Begleitung,  einschließlich der mindestens </t>
  </si>
  <si>
    <t>25 Seminartage sowie bundeszentraler Aufgaben übersteigen die gewährte</t>
  </si>
  <si>
    <t>Zuwendung.</t>
  </si>
  <si>
    <t>Zentralstelle/Landesbehörde:</t>
  </si>
  <si>
    <t>durchgeführte Teilnehmendenmonate</t>
  </si>
  <si>
    <t>übersteigen die gewährte Zuwendung.</t>
  </si>
  <si>
    <t>Fördervoraussetzungen geprüft. Die Fördermittel sind im Sinne</t>
  </si>
  <si>
    <t xml:space="preserve">der Förderrichtlinien Jugendfreiwilligendienste verwendet worden. </t>
  </si>
  <si>
    <t>Soweit die Angaben auf Grundlage von Verwendungsnachweisen von Letztempfängern</t>
  </si>
  <si>
    <t>beruhen, wurden diese unter Beachtung der Fördervoraussetzungen geprüft. Die Fördermittel</t>
  </si>
  <si>
    <t xml:space="preserve">sind im Sinne der Förderrichtlinien Jugendfreiwilligendienste verwendet worden. </t>
  </si>
  <si>
    <t>sonstige mit dem Projekt in Zusammenhang stehende Ausgaben die nicht zuwendungsfähig sind</t>
  </si>
  <si>
    <t>6.1</t>
  </si>
  <si>
    <t>6.2</t>
  </si>
  <si>
    <t>6.3</t>
  </si>
  <si>
    <t>6.1.1</t>
  </si>
  <si>
    <t>6.2.1</t>
  </si>
  <si>
    <t>6.3.1</t>
  </si>
  <si>
    <t>7.1</t>
  </si>
  <si>
    <t>7.1.1</t>
  </si>
  <si>
    <t>7.2.1</t>
  </si>
  <si>
    <t>7.2</t>
  </si>
  <si>
    <t>8.1</t>
  </si>
  <si>
    <t>GESAMTSUMMEN</t>
  </si>
  <si>
    <t>6.4</t>
  </si>
  <si>
    <t>6.4.1</t>
  </si>
  <si>
    <t>6.5</t>
  </si>
  <si>
    <t>N 1 R</t>
  </si>
  <si>
    <t>N 1 F</t>
  </si>
  <si>
    <t>Formblatt N 1 R</t>
  </si>
  <si>
    <t>Formblatt N 1 F</t>
  </si>
  <si>
    <t>Nachweis zu Personalausgaben</t>
  </si>
  <si>
    <t>Sammelverwendungsnachweis/Stellungnahme zum Verwendungsnachweis zur Förderung von Teilnehmenden mit besonderem Förderbedarf im FSJ/FÖJ für Zentralstellen- oder Länderverfahren</t>
  </si>
  <si>
    <t>Verwendungsnachweis zur Förderung von Modellvorhaben / für sonstige Einzelprojekte</t>
  </si>
  <si>
    <t>Gesellschaftervertrag vertretungsberechtigten Person(en) bzw. der Vertretung der</t>
  </si>
  <si>
    <r>
      <t>Seminarausgaben</t>
    </r>
    <r>
      <rPr>
        <sz val="8"/>
        <rFont val="Arial"/>
        <family val="2"/>
      </rPr>
      <t xml:space="preserve"> (zuwendungsfähige Ausgaben)</t>
    </r>
  </si>
  <si>
    <t>Die Ausgaben für die pädagogische Begleitung, einschließlich mindestens 25 Seminartage, übersteigen die beantragte Zuwendung.</t>
  </si>
  <si>
    <t>Das Rundschreiben mit der Darstellung der zuwendungsfähigen Ausgaben für die Regelförderung im FSJ/FÖJ wurde beachtet.</t>
  </si>
  <si>
    <t>Die Ausgaben für die pädagogische Begleitung, einschließlich mindestens 25 Seminartage und zentraler Maßnahmen für Qualitätssicherung und -entwicklung übersteigen bei jedem nachfolgenden Träger die beantragte Zuwendung.</t>
  </si>
  <si>
    <t>Die Ausgaben für die pädagogische Begleitung, einschließlich mindestens 25 Seminartage, übersteigen bei jedem nachfolgenden Träger die beantragte Zuwendung.</t>
  </si>
  <si>
    <t>Die dargestellten Ausgaben entstehen zusätzlich zur regulären pädagogischen Begleitung im FSJ/FÖJ. Eine doppelte Abrechnung</t>
  </si>
  <si>
    <t>Förderung ist nicht statthaft.</t>
  </si>
  <si>
    <t>Die Zentralstelle / die Landesbehörde bestätigt, dass die  Anträge der in der Stellungnahme</t>
  </si>
  <si>
    <t>Formblatt A 6 / N 6</t>
  </si>
  <si>
    <t>Anzahl angeschlossene Träger:</t>
  </si>
  <si>
    <t xml:space="preserve">Anlage zum Gesamtantrag  vom </t>
  </si>
  <si>
    <t>Anlage zum Antrag A7 bzw. Verwendungsnachweis N 7</t>
  </si>
  <si>
    <t xml:space="preserve">bei Verwendungsnachweis Angabe des Nachweiszeitraum: </t>
  </si>
  <si>
    <t>Formblatt A 10 / N 10</t>
  </si>
  <si>
    <t xml:space="preserve">Nachweiszeitraum: </t>
  </si>
  <si>
    <t>Nur durch Träger des FSJ/FÖJ und nicht durch die Zentralstelle/Landesbehörde auszufüllen:</t>
  </si>
  <si>
    <t>für den Abrechnungszeitraum</t>
  </si>
  <si>
    <t>für den Förderjahrgang</t>
  </si>
  <si>
    <t xml:space="preserve">für den Nachweiszeitraum </t>
  </si>
  <si>
    <t>Bei Modellvorhaben oder Einzelmaßnahme bitte</t>
  </si>
  <si>
    <t>Projektbezeichnung angeben:</t>
  </si>
  <si>
    <t>Nr. 1.4 ANBest-P bzw. Nr. 1.3 ANBest-Gk wurde beachtet.</t>
  </si>
  <si>
    <t>Sonstige zuwendungsfähige Ausgaben im Rahmen der päd. Begleitung</t>
  </si>
  <si>
    <t>5.1.1</t>
  </si>
  <si>
    <t>5.2.1</t>
  </si>
  <si>
    <t>5.3.1</t>
  </si>
  <si>
    <t>Soweit Anträge von Dritten enthalten sind, wurden diese unter Beachtung der Fördervoraussetzungen geprüft.</t>
  </si>
  <si>
    <t>Einbehalt für Bundestutorat</t>
  </si>
  <si>
    <t>Mittel zur Weiterleitung</t>
  </si>
  <si>
    <t>Die Zentralstelle/die Landesbehörde bestätigt, dass die Anträge einschließlich der</t>
  </si>
  <si>
    <t>Finanzierungspläne der in der Stellungnahme aufgeführten Träger geprüft wurden und keine</t>
  </si>
  <si>
    <t>Bedenken  gegen eine Bewilligung bestehen.</t>
  </si>
  <si>
    <r>
      <t xml:space="preserve">Zentralstelle/Landesbehörde </t>
    </r>
    <r>
      <rPr>
        <sz val="8"/>
        <rFont val="Arial"/>
        <family val="2"/>
      </rPr>
      <t>(Zeilenschaltung durch</t>
    </r>
    <r>
      <rPr>
        <i/>
        <sz val="8"/>
        <rFont val="Arial"/>
        <family val="2"/>
      </rPr>
      <t xml:space="preserve"> Alt + Enter</t>
    </r>
    <r>
      <rPr>
        <sz val="8"/>
        <rFont val="Arial"/>
        <family val="2"/>
      </rPr>
      <t>)</t>
    </r>
  </si>
  <si>
    <r>
      <t xml:space="preserve">Antragsteller (Name und Anschrift, </t>
    </r>
    <r>
      <rPr>
        <b/>
        <sz val="8"/>
        <rFont val="Arial"/>
        <family val="2"/>
      </rPr>
      <t xml:space="preserve">Zeilenschaltung durch </t>
    </r>
    <r>
      <rPr>
        <b/>
        <i/>
        <sz val="8"/>
        <rFont val="Arial"/>
        <family val="2"/>
      </rPr>
      <t>Alt + Enter</t>
    </r>
    <r>
      <rPr>
        <b/>
        <sz val="10"/>
        <rFont val="Arial"/>
        <family val="2"/>
      </rPr>
      <t>)</t>
    </r>
  </si>
  <si>
    <t>weitergeleitete Mittel</t>
  </si>
  <si>
    <t>in Anspruch genommener Einbehalt für Bundestutorat</t>
  </si>
  <si>
    <t>Nachweiszeitraum:</t>
  </si>
  <si>
    <t>dem Gesellschaftervertrag vertretungsberechtigten Person(en)</t>
  </si>
  <si>
    <t xml:space="preserve">Name(n) in Druckbuchstaben und Unterschrift(en) der nach Satzung / </t>
  </si>
  <si>
    <t>für Abrechnungsfragen</t>
  </si>
  <si>
    <t>Ansprechpartner/In (Name, Telefon, Fax, E-Mail-Adresse)</t>
  </si>
  <si>
    <t>6.</t>
  </si>
  <si>
    <t>Voll</t>
  </si>
  <si>
    <t>nicht verwendete Mittel</t>
  </si>
  <si>
    <t>teilweise in Höhe von</t>
  </si>
  <si>
    <t>folgt in Anspruch genommen:</t>
  </si>
  <si>
    <t xml:space="preserve">im Jahrgang: </t>
  </si>
  <si>
    <t xml:space="preserve">Die Zuwendung wurde verwendet für  den Internationalen Jugendfreiwilligendienst. </t>
  </si>
  <si>
    <t xml:space="preserve">  </t>
  </si>
  <si>
    <t>Auszahlungsbetrag</t>
  </si>
  <si>
    <t xml:space="preserve">Bewilligungsbetrag </t>
  </si>
  <si>
    <t>Zuwendungsempfänger (Kurzbezeichnung)</t>
  </si>
  <si>
    <t>Formblatt N 7</t>
  </si>
  <si>
    <t>Änderungen sind</t>
  </si>
  <si>
    <t xml:space="preserve">Wir sind folgender zentralen Stelle für Qualitätsmaßnahmen im IJFD angeschlossen: </t>
  </si>
  <si>
    <t xml:space="preserve">Teilnehmendenmonate: </t>
  </si>
  <si>
    <t>Sachausgaben für päd. Begleitung (inkl. Reiseausgaben, Veranstaltungen/Fortbildung)</t>
  </si>
  <si>
    <t>Entgeltgruppe/Erfahrungsstufe</t>
  </si>
  <si>
    <t>Geburtsdatum</t>
  </si>
  <si>
    <t>Belegliste</t>
  </si>
  <si>
    <t xml:space="preserve">   an die Bundeskasse überwiesen: </t>
  </si>
  <si>
    <t xml:space="preserve">   des Kassenzeichens</t>
  </si>
  <si>
    <t>in A P</t>
  </si>
  <si>
    <r>
      <t>Ausgaben für Seminare</t>
    </r>
    <r>
      <rPr>
        <sz val="9"/>
        <rFont val="Arial"/>
        <family val="2"/>
      </rPr>
      <t xml:space="preserve"> (Unterkunft, Fahrkosten, Verpflegung, etc.)</t>
    </r>
  </si>
  <si>
    <t xml:space="preserve">Anteil pro Teilnehmendenmonat </t>
  </si>
  <si>
    <t>Teilnehmendenliste für Förderung nach Nr. II.4.a.(2) &amp; (3) RL-JFD</t>
  </si>
  <si>
    <t>den Internationalen Jugendfreiwilligendienst nach Nr. II.4.b. RL-JFD</t>
  </si>
  <si>
    <t>ein Modellvorhaben nach Nr. II.4.c. RL-JFD</t>
  </si>
  <si>
    <t>sonstige Einzelprojekte nach Nr. II.4.d. RL-JFD</t>
  </si>
  <si>
    <t>Antrag und Finanzierungsplan zur Förderung gem. Nr. II.4.a.(1) u. (2) RL-JFD</t>
  </si>
  <si>
    <t>von Ausgaben über die Regelförderung des FSJ/FÖJ (Nr. II.4.a.(2) RL-JFD) sowie über die mit diesem Antrag dargestellte</t>
  </si>
  <si>
    <t>Finanzierungsplan zur Förderung gem. Nr. II.4.a.(1) u. (2) RL-JFD</t>
  </si>
  <si>
    <t>Antrag zur Förderung des Internationalen Jugendfreiwilligendienstes gem. Nr. II.4.b. RL-JFD</t>
  </si>
  <si>
    <t>Die beantragte Zuwendung soll verwendet werden für den Internationalen Jugendfreiwilligendienst nach Nr. II.4.b. RL-JFD</t>
  </si>
  <si>
    <t>sonstigen Einzelmaßnahme (Nr. II.4.d. RL-JFD)</t>
  </si>
  <si>
    <t xml:space="preserve">Antrag auf Förderung eines Modellvorhabens (Nr. II.4.c. RL-JFD) oder einer </t>
  </si>
  <si>
    <t>Modellvorhaben nach Nr. II.4.c. RL-JFD</t>
  </si>
  <si>
    <t>sonstige Einzelmaßnahme nach Nr.  II.4.d. RL-JFD</t>
  </si>
  <si>
    <t>Erläuterungen zu den Vorgaben von Nr. II.4.c.(3) RL-JFD</t>
  </si>
  <si>
    <t>Verwendungsnachweis für die Regelförderung FSJ/FÖJ nach Nr. II.4.a.(1) u. (2) RL-JFD</t>
  </si>
  <si>
    <t>Sammelverwendungsnachweis/Stellungnahme zur Förderung von Teilnehmenden mit besonderen Förderbedarf im FSJ/FÖJ nach Nr. II.4.a.(3) RL-JFD für Zentralstellen- oder Länderverfahren</t>
  </si>
  <si>
    <t xml:space="preserve">eine sonstige Einelmaßnahme nach Nr. II.4.d. RL-JFD </t>
  </si>
  <si>
    <t>Teilnehmendenliste für die Förderung des Freiwilligen Sozialen Jahres/Freiwilligen Ökologischen Jahres 
nach Nr. II.4.a. RL-JFD</t>
  </si>
  <si>
    <t>Teilnehmendenliste für die Förderung des Internationalen Jugendfreiwilligendienstes nach Nr. II.4.b. RL-JFD</t>
  </si>
  <si>
    <t>Sammelantrag/Stellungnahme zum Antrag zur Förderung von Teilnehmenden mit besonderen Förderbedarf im FSJ/FÖJ nach Nr. II.4.a.(3) RL-JFD für Zentralstellen- oder Länderverfahren</t>
  </si>
  <si>
    <t>Teilnehmendenliste für Förderung nach Nr. II.4.b. RL-JFD</t>
  </si>
  <si>
    <t>Anlage zum Formblatt A P</t>
  </si>
  <si>
    <t>Formblatt N 9</t>
  </si>
  <si>
    <t xml:space="preserve">Die zuwendungsfähigen Ausgaben für die pädagogische Begleitung, das Taschengeld, die Versicherungen, die Reisekosten sowie Unterkunft und Verpflegung übersteigen die dafür beantragte Zuwendung. </t>
  </si>
  <si>
    <t xml:space="preserve">Erklärungen: </t>
  </si>
  <si>
    <t>Die Richtigkeit und Vollständigkeit der in diesem Verwendungsnachweis und seinen Anlagen gemachten Angaben wird versichert.</t>
  </si>
  <si>
    <t>Das Rundschreiben mit der Darstellung der zuwendungsfähigen Positionen für die Förderung des IJFD wurde beachtet.</t>
  </si>
  <si>
    <t>und Drittmittel für die zuwendungsfähigen Positionen eingebracht werden.</t>
  </si>
  <si>
    <t>Es können unter Berücksichtigung der eigenen Finanzplanung sowie des Eigeninteresses an der Maßnahme keine weiteren Eigenmittel</t>
  </si>
  <si>
    <t>beiträgen Dritter zu rechnen ist.</t>
  </si>
  <si>
    <t>Es ist nicht ersichtlich, dass während der Projektlaufzeit Einsparungen zustandekommen bzw. mit nicht bestimmbaren späteren Finanzierungs-</t>
  </si>
  <si>
    <t>zuwendungsfähige Personalausgaben</t>
  </si>
  <si>
    <t>Die tatsächlichen Ausgaben für die pädagogische Begleitung, das Taschengeld, die Versicherungen, die Reisekostsen sowie Unterkunft und Verpflegung übersteigen die gewährte Zuwendung.</t>
  </si>
  <si>
    <t>Verwendungsnachweis zur Förderung des Internationalen Jugendfreiwilligendienstes nach Nr. II.4.b. RL-JFD</t>
  </si>
  <si>
    <t>Für fällige Zahlungen (in den nächsten sechs Wochen)</t>
  </si>
  <si>
    <t>Entsendezeitraum (TT.MM.JJJJ)</t>
  </si>
  <si>
    <t xml:space="preserve">Es können unter Berücksichtigung der eigenen Finanzplanung sowie des Eigeninteresses an der Maßnahme keine weiteren </t>
  </si>
  <si>
    <t>Eigenmittel und Drittmittel für die zuwendungsfähigen Positionen eingebracht werden.</t>
  </si>
  <si>
    <t>Alter zum Zeitpunkt des Dienstende</t>
  </si>
  <si>
    <t xml:space="preserve">Anzahl TN-Monate </t>
  </si>
  <si>
    <t>Anzahl 
Seminartage</t>
  </si>
  <si>
    <t>IBAN</t>
  </si>
  <si>
    <t>BIC</t>
  </si>
  <si>
    <t>Es wird bestätigt, dass die im Formblatt A P genannten</t>
  </si>
  <si>
    <t>im Formblatt A P</t>
  </si>
  <si>
    <t>Finanzierungsplan N2</t>
  </si>
  <si>
    <t>Verwaltungskraft (nicht zuwendungsfähig)</t>
  </si>
  <si>
    <t>allg. Öffentlichkeitsarbeit (nicht zuwendungsfähig)</t>
  </si>
  <si>
    <t>Die Richtigkeit und Vollständigkeit der in diesem Gesamtverwendungsnachweis</t>
  </si>
  <si>
    <t>Stammblatt</t>
  </si>
  <si>
    <t xml:space="preserve"> </t>
  </si>
  <si>
    <t>für inhaltliche Fragen</t>
  </si>
  <si>
    <t>Beigefügt ist:</t>
  </si>
  <si>
    <t>X</t>
  </si>
  <si>
    <t>Ort, Datum</t>
  </si>
  <si>
    <t>Diesem Antrag liegt folgende Planung zugrunde:</t>
  </si>
  <si>
    <t>=</t>
  </si>
  <si>
    <t>nicht eingetreten</t>
  </si>
  <si>
    <t>1.1</t>
  </si>
  <si>
    <t>1.2</t>
  </si>
  <si>
    <t>1.3</t>
  </si>
  <si>
    <t>2.1</t>
  </si>
  <si>
    <t>2.2</t>
  </si>
  <si>
    <t>2.3</t>
  </si>
  <si>
    <t>3.</t>
  </si>
  <si>
    <t>4.</t>
  </si>
  <si>
    <t>5.</t>
  </si>
  <si>
    <t>Bankverbindung</t>
  </si>
  <si>
    <t>Kurzbezeichnung</t>
  </si>
  <si>
    <t>Telefon</t>
  </si>
  <si>
    <t>liegt bei</t>
  </si>
  <si>
    <t xml:space="preserve">wird </t>
  </si>
  <si>
    <t>wurde bereits</t>
  </si>
  <si>
    <t>nachgereicht</t>
  </si>
  <si>
    <t>vorgelegt am</t>
  </si>
  <si>
    <t>geltende Satzung/Ordnung</t>
  </si>
  <si>
    <t>Verzeichnis der Vorstandsmitglieder</t>
  </si>
  <si>
    <t>Nachweis der Gemeinnützigkeit</t>
  </si>
  <si>
    <t xml:space="preserve">Nachweis der Eintragung ins </t>
  </si>
  <si>
    <t>Vereinsregister</t>
  </si>
  <si>
    <t xml:space="preserve">Bei Zentralstelle: Verzeichnis </t>
  </si>
  <si>
    <t>vertretungsberechtigten Person(en)</t>
  </si>
  <si>
    <t>Drittmittel</t>
  </si>
  <si>
    <t>Eigenmittel</t>
  </si>
  <si>
    <t>AUSGABEN</t>
  </si>
  <si>
    <t>Personalausgaben</t>
  </si>
  <si>
    <t>Assistenzkraft</t>
  </si>
  <si>
    <t>Summe</t>
  </si>
  <si>
    <t>5.1</t>
  </si>
  <si>
    <t>Auftrag/Vertrag</t>
  </si>
  <si>
    <t>5.2</t>
  </si>
  <si>
    <t xml:space="preserve">Honorare </t>
  </si>
  <si>
    <t>Gesamtsumme Ausgaben</t>
  </si>
  <si>
    <t>EINNAHMEN</t>
  </si>
  <si>
    <t>Trägerumlage</t>
  </si>
  <si>
    <t>sonstige Einnahmen</t>
  </si>
  <si>
    <t>Gesamtsumme Einnahmen</t>
  </si>
  <si>
    <t>Trägername, Ort</t>
  </si>
  <si>
    <t>Antrag</t>
  </si>
  <si>
    <t>Veranstaltungen mit Bezug zur päd. Begleitung</t>
  </si>
  <si>
    <t>3.1</t>
  </si>
  <si>
    <t>3.2</t>
  </si>
  <si>
    <t>Sachausgaben</t>
  </si>
  <si>
    <t>4.1</t>
  </si>
  <si>
    <t>4.2</t>
  </si>
  <si>
    <t>4.3</t>
  </si>
  <si>
    <t>4.4</t>
  </si>
  <si>
    <t>Eigenmittel des Trägers</t>
  </si>
  <si>
    <t>BMFSFJ</t>
  </si>
  <si>
    <t>Gesamtantrag</t>
  </si>
  <si>
    <t>RM</t>
  </si>
  <si>
    <t>Antragsteller (Name und Anschrift)</t>
  </si>
  <si>
    <t>Wir beantragen Zuwendungen für</t>
  </si>
  <si>
    <t>€</t>
  </si>
  <si>
    <t>Zusammen</t>
  </si>
  <si>
    <t>Die Richtigkeit und Vollständigkeit der in diesem</t>
  </si>
  <si>
    <t>Gesamtantrag und seinen Anlagen gemachten</t>
  </si>
  <si>
    <t>Angaben wird versichert.</t>
  </si>
  <si>
    <t>Bundesamt für Familie und zivilgesellschaftliche Aufgaben</t>
  </si>
  <si>
    <t>50964 Köln</t>
  </si>
  <si>
    <t>Darstellung der Personalausgaben</t>
  </si>
  <si>
    <t>2019/20</t>
  </si>
  <si>
    <t>2016</t>
  </si>
  <si>
    <t xml:space="preserve">Die Richtlinie zur Umsetzung des "Internationalen Jugendfreiwilligendienste" vom 20.12.2010 in der Fassung vom 17.04.2014 einschließlich der Absolvierung angemessener Seminartage wurde beachtet. </t>
  </si>
  <si>
    <t>(Festbetrag gemäß Zuwendungsbescheid)</t>
  </si>
  <si>
    <t xml:space="preserve"> Teilnehmenden-monate</t>
  </si>
  <si>
    <t xml:space="preserve">Haushaltsjahr: </t>
  </si>
  <si>
    <t>Die verwendete Zuwendung teilt sich folgendermaßen auf:</t>
  </si>
  <si>
    <t>1.2 Die Wahrnehmung der Aufgaben erfordert insbesondere folgende Fähigkeiten und Kenntnisse:</t>
  </si>
  <si>
    <t>Honorarkräfte, geringfügig Beschäftigte</t>
  </si>
  <si>
    <t>bezogen auf Dienstbeginn - Dienstende
vorgesehenen</t>
  </si>
  <si>
    <t>Anzahl TN-Monate bezogen auf den Förderzeitraum</t>
  </si>
  <si>
    <t>TVöD-Entgeltgrup-pe/Entwick-lungsstufe</t>
  </si>
  <si>
    <t xml:space="preserve">AN-Brutto anteilig Projekt </t>
  </si>
  <si>
    <t>Sozialvers. Abgaben AG-Anteil anteilig Projekt</t>
  </si>
  <si>
    <t xml:space="preserve">Sachkosten-pauschale anteilig Projekt </t>
  </si>
  <si>
    <t>Sachkostenpauschale</t>
  </si>
  <si>
    <t xml:space="preserve">Personalgemein- kosten bez. AN-Brutto anteilig Projekt </t>
  </si>
  <si>
    <t>Arbeitszeit anteilig Pro- jekt in % bez. auf 100 %</t>
  </si>
  <si>
    <t>Personalgemeinkosten in %</t>
  </si>
  <si>
    <t>Dauer der Tätigkeit in Monaten im Projekt</t>
  </si>
  <si>
    <r>
      <t xml:space="preserve">Personalausgaben für päd. Fachkraft                            </t>
    </r>
    <r>
      <rPr>
        <sz val="8"/>
        <rFont val="Arial"/>
        <family val="2"/>
      </rPr>
      <t>(zuwendungsfähige Ausgaben)</t>
    </r>
  </si>
  <si>
    <t>%-Anteil der Eigen/-Drittmittel an zuwendungsfähigen Ausgaben</t>
  </si>
  <si>
    <t>Die Zuwendung soll verwendet werden für:</t>
  </si>
  <si>
    <t>Die Ausgaben für die pädagogische Begleitung, einschließlich mindestens 25 Seminartage, übersteigen die erhaltene Zuwendung.</t>
  </si>
  <si>
    <t>Es wurde ein durchschnittlicher Begleitungsschlüssel von einer pädagogischen Fachkraft auf 40 Freiwillige kontinuierlich eingehalten.</t>
  </si>
  <si>
    <t>Es erfolgte ein Einbehalt für Ausgaben des Bundestutorats pro Teilnehmendenmonat:</t>
  </si>
  <si>
    <t>Zuwendungsempfänger (Name)</t>
  </si>
  <si>
    <t>zahlenmäßiger Nachweis zur Förderung gem. Nr. II.4.a.(1) u. (2) RL-JFD</t>
  </si>
  <si>
    <t>Die Zuwendung wurde verwendet  für:</t>
  </si>
  <si>
    <t>Anzahl durchgeführteTeilnehmendenmonate</t>
  </si>
  <si>
    <t>Teilnehmendenmonat</t>
  </si>
  <si>
    <t>durchschn. Festbetrag</t>
  </si>
  <si>
    <t>Bundeszuwendung</t>
  </si>
  <si>
    <t>durchgeführt/verwendet</t>
  </si>
  <si>
    <t>%-uale Abweichung</t>
  </si>
  <si>
    <t>Abweichung</t>
  </si>
  <si>
    <t>FKZ:</t>
  </si>
  <si>
    <t>in Anspruch genommen</t>
  </si>
  <si>
    <t>i.H.v.</t>
  </si>
  <si>
    <t xml:space="preserve">Insgesamt ergibt sich : </t>
  </si>
  <si>
    <t>durchgeführte</t>
  </si>
  <si>
    <t>durchschnittlicher</t>
  </si>
  <si>
    <t>monatl. Festbetrag N2</t>
  </si>
  <si>
    <t>Teilnehmendenmonate N2</t>
  </si>
  <si>
    <t>x</t>
  </si>
  <si>
    <t xml:space="preserve">Insgesamt wurden mit </t>
  </si>
  <si>
    <t>davon ausgezahlt</t>
  </si>
  <si>
    <t xml:space="preserve">  im Umfang von </t>
  </si>
  <si>
    <t xml:space="preserve">Zinsen </t>
  </si>
  <si>
    <t xml:space="preserve">insgesamt </t>
  </si>
  <si>
    <t>Die Zuwendung / Zuweisung wurde verwendet für Teilnehmende mit besonderen Förderbedarfen,</t>
  </si>
  <si>
    <t>für das</t>
  </si>
  <si>
    <t xml:space="preserve">die zusätzliche Angebote über die reguläre pädagogische Betreuung hinaus erhalten haben, </t>
  </si>
  <si>
    <t>Freiwillige Ökologische Jahr</t>
  </si>
  <si>
    <t>Insgesamt ergibt sich :</t>
  </si>
  <si>
    <t xml:space="preserve">durchgeführte </t>
  </si>
  <si>
    <t>Teilnehmendenmonate N4</t>
  </si>
  <si>
    <t>monatl. Fehlbedarf N4</t>
  </si>
  <si>
    <t xml:space="preserve">nicht verwendete Mittel </t>
  </si>
  <si>
    <t>Zinsen</t>
  </si>
  <si>
    <t>insgesamt</t>
  </si>
  <si>
    <t>beantragteTeilnehmendenmonate</t>
  </si>
  <si>
    <t>Einbehalt Bundestutorat/Teilnehmendenmonat</t>
  </si>
  <si>
    <t>Formblatt N6 Verwendungsnachweis Einbehalt für das Bundestutorat</t>
  </si>
  <si>
    <t xml:space="preserve">Formblätter N TN1-Teilnehmendenlisten der einzelnen Träger </t>
  </si>
  <si>
    <t>Belegliste Einnahmen/Ausgaben Bundestutorat</t>
  </si>
  <si>
    <t>Formblätter N2- Zahlenmäßige Nachweise der einzelnen Träger</t>
  </si>
  <si>
    <t>durchschnittlicher monatlicher Festbetrag N2</t>
  </si>
  <si>
    <t>durchschnittlicher monatlicher Fehlbedarf N4</t>
  </si>
  <si>
    <t>Trägersachberichte zu den jeweiligen Projekten</t>
  </si>
  <si>
    <t>Teilnehmendenlisten der Träger TNL-F</t>
  </si>
  <si>
    <t>zahlenmäßiger Nachweis der einzelnen Träger N4</t>
  </si>
  <si>
    <t>A2 - Antrag und Finanzierungsplan - Anlage zum Gesamtantrag</t>
  </si>
  <si>
    <t>N2 - zahlenmäßiger Nachweis -  Anlage zum Verwendungsnachweis</t>
  </si>
  <si>
    <t xml:space="preserve"> durchgeführte Teilnehmendenmonate</t>
  </si>
  <si>
    <t>Finanzierungspläne ( A4 ) der einzelnen Träger für Förderungen gem. Nr. II.4.a.(3) RL-JFD</t>
  </si>
  <si>
    <t>Finanzierungspläne ( A2 ) der einzelnen Träger  für Förderungen gem. Nr. II.4.a.(1) u. (2) RL-JFD</t>
  </si>
  <si>
    <t>zahlenmäßiger Nachweis</t>
  </si>
  <si>
    <t>Anzahl beantragte Teilnehmendenmonate</t>
  </si>
  <si>
    <r>
      <rPr>
        <sz val="10"/>
        <color indexed="8"/>
        <rFont val="Arial"/>
        <family val="2"/>
      </rPr>
      <t xml:space="preserve">teilnehmendenbezogene Leistungen </t>
    </r>
    <r>
      <rPr>
        <sz val="8"/>
        <color indexed="8"/>
        <rFont val="Arial"/>
        <family val="2"/>
      </rPr>
      <t>(u.a. Taschengeld, Verpflegung)</t>
    </r>
  </si>
  <si>
    <t>BMFSFJ - besonderer Förderbedarf</t>
  </si>
  <si>
    <t>Gesamtausgaben für besondere Förderbedarfe</t>
  </si>
  <si>
    <t>Gesamteinnahmen für besondere Förderbedarfe</t>
  </si>
  <si>
    <t>Antrag und Finanzierungsplan bzw. zahlenmäßiger Nachweis zur Förderung</t>
  </si>
  <si>
    <t xml:space="preserve">gem. Nr. II.4.a.(3) RL-JFD für zusätzliche Ausgaben der Träger zur pädagogischen </t>
  </si>
  <si>
    <t>Begleitung von Teilnehmenden mit besonderen Förderbedarfen im FSJ/FÖJ</t>
  </si>
  <si>
    <t>A4 - Antrag und Finanzierungsplan - Anlage zum Gesamtantrag</t>
  </si>
  <si>
    <t>von zusätzlichen Angeboten über die reguläre pädagogische Betreuung hinaus im:</t>
  </si>
  <si>
    <t>N4 - zahlenmäßiger Nachweis -  Anlage zum Verwendungsnachweis</t>
  </si>
  <si>
    <t>Die Zuwendung soll verwendet werden für Teilnehmende mit besonderen Förderbedarfen für die Wahrnehmung</t>
  </si>
  <si>
    <t xml:space="preserve">Die Zuwendung wurde verwendet für Teilnehmende mit besonderen Förderbedarfen für die Wahrnehmung </t>
  </si>
  <si>
    <t>Anzahl durchgeführte Teilnehmendenmonate</t>
  </si>
  <si>
    <r>
      <t>Ausgaben für Seminare</t>
    </r>
    <r>
      <rPr>
        <sz val="8"/>
        <rFont val="Arial"/>
        <family val="2"/>
      </rPr>
      <t xml:space="preserve"> (Unterkunft, Fahrkosten, Verpflegung, etc.)</t>
    </r>
  </si>
  <si>
    <t xml:space="preserve">Die ausgezahlte Zuwendung / Zuweisung im Umfang von </t>
  </si>
  <si>
    <t>Sachbericht des Bundestutorats</t>
  </si>
  <si>
    <t>01.08.2017 - 31.07.2018</t>
  </si>
  <si>
    <t>01.09.2017 - 31.08.2018</t>
  </si>
  <si>
    <t>2017/2018</t>
  </si>
  <si>
    <t>01.08.2018 - 31.07.2019</t>
  </si>
  <si>
    <t>01.09.2018 - 31.08.2019</t>
  </si>
  <si>
    <t>01.01.2019 - 31.07.2019</t>
  </si>
  <si>
    <t>01.08.2017 - 31.12.2017</t>
  </si>
  <si>
    <t>01.09.2017 - 31.12.2017</t>
  </si>
  <si>
    <t>01.01.2018 - 31.07.2018</t>
  </si>
  <si>
    <t>01.01.2018 - 31.08.2018</t>
  </si>
  <si>
    <t>01.08.2018 - 31.12.2018</t>
  </si>
  <si>
    <t>01.09.2018 - 31.12.2018</t>
  </si>
  <si>
    <t>01.01.2019 - 31.08.2019</t>
  </si>
  <si>
    <t>Anzahl tatsächlich eingesetzter Fachkräfte :</t>
  </si>
  <si>
    <t>Anzahl Fachkräfte gem. Betreuungsschlüssel 1:40 :</t>
  </si>
  <si>
    <t>Regelförderung Freiwilliges Ökologisches Jahr</t>
  </si>
  <si>
    <t>S</t>
  </si>
  <si>
    <t>Stand</t>
  </si>
  <si>
    <t>Änderungen</t>
  </si>
  <si>
    <t>durchgeführt von</t>
  </si>
  <si>
    <t>Andreas Schilling</t>
  </si>
  <si>
    <t>9</t>
  </si>
  <si>
    <t>bei Teilzeit bitte Stundenzahl pro Woche angeben</t>
  </si>
  <si>
    <t>Summe TNM bez. auf den Förderzeitraum</t>
  </si>
  <si>
    <t>Anpassung Formblatt NTNT (TNM-Summierung) &amp; Versionsänderung</t>
  </si>
  <si>
    <t>Freiwilliges Soziales Jahr</t>
  </si>
  <si>
    <t>2020/2021</t>
  </si>
  <si>
    <t>Freiwillige Soziale Jahr</t>
  </si>
  <si>
    <t>Es erfolgt ein Einbehalt für Ausgaben des Bundestutorats pro Teilnehmendenmonat:</t>
  </si>
  <si>
    <t>Freiwilligen Sozialen Jahr</t>
  </si>
  <si>
    <t>A2 / Zelle B69 : "erfolgte" durch "erfolgt" ersetzt;
N1F / B38: Formel aktualisiert</t>
  </si>
  <si>
    <t>01.09.2021 - 31.08.2022</t>
  </si>
  <si>
    <t>Die Formblätter A7/A8-N8/A P IJFD/N7 werden nicht aktualisiert, da der IJFD einen eigenen Formblattsatz pflegt. Daher wurden diese Formblätter ausgeblendet.</t>
  </si>
  <si>
    <t>Aktualisierung auf den Förderjahrgang 2021/2022</t>
  </si>
  <si>
    <r>
      <t>Öffentliche Fördermittel</t>
    </r>
    <r>
      <rPr>
        <b/>
        <sz val="8"/>
        <color indexed="8"/>
        <rFont val="Arial"/>
        <family val="2"/>
      </rPr>
      <t xml:space="preserve"> 
(ESF-und Landesmittel, kommunale Mittel)</t>
    </r>
  </si>
  <si>
    <r>
      <t xml:space="preserve">Öffentliche Fördermittel 
</t>
    </r>
    <r>
      <rPr>
        <b/>
        <sz val="9"/>
        <color indexed="8"/>
        <rFont val="Arial"/>
        <family val="2"/>
      </rPr>
      <t>(ESF-und Landesmittel, kommunale Mittel)</t>
    </r>
  </si>
  <si>
    <r>
      <t>Öffentliche Fördermittel</t>
    </r>
    <r>
      <rPr>
        <b/>
        <sz val="9"/>
        <color indexed="8"/>
        <rFont val="Arial"/>
        <family val="2"/>
      </rPr>
      <t xml:space="preserve"> 
</t>
    </r>
    <r>
      <rPr>
        <b/>
        <sz val="8"/>
        <color indexed="8"/>
        <rFont val="Arial"/>
        <family val="2"/>
      </rPr>
      <t>(ESF-und Landesmittel, kommunale Mittel)</t>
    </r>
  </si>
  <si>
    <t xml:space="preserve">gem. Nr.II.4.a.(3) RL-JFD für zusätzliche Ausgaben der Träger zur pädagogischen </t>
  </si>
  <si>
    <t>Anpassung der Formulare A4/N4 auf Festbetrags-Förderung</t>
  </si>
  <si>
    <t xml:space="preserve">                                                                            sonstige mit dem Projekt in Zusammenhang stehende Ausgaben, die nicht zuwendungsfähig sind</t>
  </si>
  <si>
    <t>Die Teilnehmenden, für die die  Förderung beantragt worden ist, erfüllen die im Katalog vorgegebenen Kriterien der Notwendigkeit des</t>
  </si>
  <si>
    <t>zuständige Vertretung der Landesbehörde</t>
  </si>
  <si>
    <t>Die Teilnehmenden, für die die  Förderung verwendet worden ist, erfüllten die im Katalog vorgegebenen Kriterien der Notwendigkeit des</t>
  </si>
  <si>
    <t>pädagogischen Begleitung von Teilnehmenden mit besonderen Förderbedarfen im FSJ/FÖJ nach Nr.II.4.a.(3) RL-JFD</t>
  </si>
  <si>
    <t>Sammelantrag zum Antrag zur Regelförderung des FSJ/FÖJ nach Nr. II.4.a.(1) und (2) für Zentralstellen- bzw. Länderverfahren</t>
  </si>
  <si>
    <t>Sammelverwendungsnachweis/Stellungnahme zur Regelförderung des FSJ/FÖJ nach Nr. II.4.a.(1) und (2) im Zentralstellen- bzw. Länderverfahren</t>
  </si>
  <si>
    <t>von zusätzlichen Angeboten über die reguläre pädagogische Begleitung hinaus im:</t>
  </si>
  <si>
    <t xml:space="preserve">&gt; Umbenennung Dateiname mit Bezug auf RL-JFD2021
&gt; Bereinigung von Rechtschreibfehlern
</t>
  </si>
  <si>
    <r>
      <rPr>
        <sz val="8"/>
        <rFont val="Arial"/>
        <family val="2"/>
      </rPr>
      <t xml:space="preserve">Überarbeitung: BAFzA,Ref. 207, Andreas Schilling                                                                                                                                                             Stand: 08.02.2021                                                                                                                                                                                                                                                                                       </t>
    </r>
    <r>
      <rPr>
        <sz val="9"/>
        <rFont val="Arial"/>
        <family val="2"/>
      </rPr>
      <t>Stand: 11.02.2020</t>
    </r>
  </si>
  <si>
    <t>Versionsnr: 0.01.19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</si>
</sst>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0.00\ &quot;€&quot;;\-#,##0.00\ &quot;€&quot;"/>
    <numFmt numFmtId="164" formatCode="#,##0\ &quot;DM&quot;;\-#,##0\ &quot;DM&quot;"/>
    <numFmt numFmtId="165" formatCode="_-* #,##0.00\ &quot;DM&quot;_-;\-* #,##0.00\ &quot;DM&quot;_-;_-* &quot;-&quot;??\ &quot;DM&quot;_-;_-@_-"/>
    <numFmt numFmtId="166" formatCode="_-* #,##0.00\ _D_M_-;\-* #,##0.00\ _D_M_-;_-* &quot;-&quot;??\ _D_M_-;_-@_-"/>
    <numFmt numFmtId="167" formatCode="dd/mm/yy"/>
    <numFmt numFmtId="168" formatCode="dd\ mm\ yy"/>
    <numFmt numFmtId="169" formatCode="#,##0\ \€;\-#,##0\ \€"/>
    <numFmt numFmtId="170" formatCode="0\ \€"/>
    <numFmt numFmtId="171" formatCode="dd/mm/yy;@"/>
    <numFmt numFmtId="172" formatCode="#,##0.00\ &quot;€&quot;"/>
    <numFmt numFmtId="173" formatCode="#,##0.00\ [$€-1]"/>
    <numFmt numFmtId="174" formatCode="#,##0\ [$€-1]"/>
    <numFmt numFmtId="175" formatCode="#,##0.00\ [$€-1];[Red]\-#,##0.00\ [$€-1]"/>
    <numFmt numFmtId="176" formatCode="#,##0\ _D_M"/>
    <numFmt numFmtId="177" formatCode="#,##0.00\ [$€-407]"/>
    <numFmt numFmtId="178" formatCode="d/m/yy;@"/>
    <numFmt numFmtId="179" formatCode="#,##0.00\ [$€-1];[Red]#,##0.00\ [$€-1]"/>
    <numFmt numFmtId="180" formatCode="#,##0.00\ [$€-407];\-#,##0.00\ [$€-407]"/>
    <numFmt numFmtId="181" formatCode="#,##0_ ;\-#,##0\ "/>
  </numFmts>
  <fonts count="69" x14ac:knownFonts="1">
    <font>
      <sz val="10"/>
      <name val="Arial"/>
    </font>
    <font>
      <b/>
      <sz val="10"/>
      <name val="Arial"/>
      <family val="2"/>
    </font>
    <font>
      <sz val="10"/>
      <name val="Arial"/>
      <family val="2"/>
    </font>
    <font>
      <sz val="12"/>
      <name val="Arial"/>
      <family val="2"/>
    </font>
    <font>
      <b/>
      <sz val="12"/>
      <name val="Arial"/>
      <family val="2"/>
    </font>
    <font>
      <sz val="14"/>
      <name val="Arial"/>
      <family val="2"/>
    </font>
    <font>
      <sz val="8"/>
      <name val="Arial"/>
      <family val="2"/>
    </font>
    <font>
      <sz val="10"/>
      <color indexed="12"/>
      <name val="Arial"/>
      <family val="2"/>
    </font>
    <font>
      <sz val="8"/>
      <name val="Arial"/>
      <family val="2"/>
    </font>
    <font>
      <sz val="10"/>
      <color indexed="55"/>
      <name val="Arial"/>
      <family val="2"/>
    </font>
    <font>
      <b/>
      <sz val="10"/>
      <name val="Arial"/>
      <family val="2"/>
    </font>
    <font>
      <b/>
      <sz val="14"/>
      <name val="Arial"/>
      <family val="2"/>
    </font>
    <font>
      <b/>
      <sz val="16"/>
      <name val="Arial"/>
      <family val="2"/>
    </font>
    <font>
      <sz val="10"/>
      <name val="Wingdings"/>
      <charset val="2"/>
    </font>
    <font>
      <sz val="18"/>
      <name val="Wingdings"/>
      <charset val="2"/>
    </font>
    <font>
      <u/>
      <sz val="10"/>
      <color indexed="12"/>
      <name val="Arial"/>
      <family val="2"/>
    </font>
    <font>
      <b/>
      <sz val="11.5"/>
      <name val="Arial"/>
      <family val="2"/>
    </font>
    <font>
      <b/>
      <sz val="9"/>
      <name val="Arial"/>
      <family val="2"/>
    </font>
    <font>
      <sz val="8"/>
      <name val="Arial"/>
      <family val="2"/>
    </font>
    <font>
      <sz val="10"/>
      <color indexed="62"/>
      <name val="Arial"/>
      <family val="2"/>
    </font>
    <font>
      <sz val="12"/>
      <color indexed="8"/>
      <name val="Arial"/>
      <family val="2"/>
    </font>
    <font>
      <b/>
      <sz val="14"/>
      <name val="Arial"/>
      <family val="2"/>
    </font>
    <font>
      <sz val="16"/>
      <name val="Arial"/>
      <family val="2"/>
    </font>
    <font>
      <sz val="12"/>
      <color indexed="12"/>
      <name val="Arial"/>
      <family val="2"/>
    </font>
    <font>
      <b/>
      <sz val="8"/>
      <name val="Arial"/>
      <family val="2"/>
    </font>
    <font>
      <u val="double"/>
      <sz val="10"/>
      <name val="Arial"/>
      <family val="2"/>
    </font>
    <font>
      <i/>
      <sz val="10"/>
      <color indexed="12"/>
      <name val="Arial"/>
      <family val="2"/>
    </font>
    <font>
      <sz val="9"/>
      <name val="Arial"/>
      <family val="2"/>
    </font>
    <font>
      <sz val="10"/>
      <name val="Arial"/>
      <family val="2"/>
    </font>
    <font>
      <u/>
      <sz val="10"/>
      <color indexed="12"/>
      <name val="Arial"/>
      <family val="2"/>
    </font>
    <font>
      <b/>
      <u val="double"/>
      <sz val="10"/>
      <name val="Arial"/>
      <family val="2"/>
    </font>
    <font>
      <sz val="8"/>
      <color indexed="8"/>
      <name val="Arial"/>
      <family val="2"/>
    </font>
    <font>
      <sz val="11.5"/>
      <name val="Arial"/>
      <family val="2"/>
    </font>
    <font>
      <sz val="11"/>
      <name val="Arial"/>
      <family val="2"/>
    </font>
    <font>
      <b/>
      <sz val="15"/>
      <name val="Arial"/>
      <family val="2"/>
    </font>
    <font>
      <b/>
      <sz val="11"/>
      <name val="Arial"/>
      <family val="2"/>
    </font>
    <font>
      <sz val="11"/>
      <color indexed="8"/>
      <name val="Arial"/>
      <family val="2"/>
    </font>
    <font>
      <b/>
      <sz val="11"/>
      <color indexed="8"/>
      <name val="Arial"/>
      <family val="2"/>
    </font>
    <font>
      <sz val="9"/>
      <color indexed="8"/>
      <name val="Arial"/>
      <family val="2"/>
    </font>
    <font>
      <b/>
      <sz val="9"/>
      <color indexed="8"/>
      <name val="Arial"/>
      <family val="2"/>
    </font>
    <font>
      <b/>
      <sz val="11"/>
      <color indexed="22"/>
      <name val="Arial"/>
      <family val="2"/>
    </font>
    <font>
      <sz val="11"/>
      <color indexed="12"/>
      <name val="Arial"/>
      <family val="2"/>
    </font>
    <font>
      <sz val="11"/>
      <color indexed="55"/>
      <name val="Arial"/>
      <family val="2"/>
    </font>
    <font>
      <sz val="11"/>
      <name val="Wingdings"/>
      <charset val="2"/>
    </font>
    <font>
      <i/>
      <sz val="10"/>
      <name val="Arial"/>
      <family val="2"/>
    </font>
    <font>
      <u/>
      <sz val="11"/>
      <color indexed="12"/>
      <name val="Arial"/>
      <family val="2"/>
    </font>
    <font>
      <i/>
      <sz val="8"/>
      <name val="Arial"/>
      <family val="2"/>
    </font>
    <font>
      <b/>
      <i/>
      <sz val="8"/>
      <name val="Arial"/>
      <family val="2"/>
    </font>
    <font>
      <sz val="11"/>
      <color indexed="8"/>
      <name val="Verdana"/>
      <family val="2"/>
    </font>
    <font>
      <sz val="8"/>
      <name val="Arial"/>
      <family val="2"/>
    </font>
    <font>
      <b/>
      <sz val="9"/>
      <color indexed="81"/>
      <name val="Tahoma"/>
      <family val="2"/>
    </font>
    <font>
      <sz val="9"/>
      <color indexed="81"/>
      <name val="Tahoma"/>
      <family val="2"/>
    </font>
    <font>
      <i/>
      <sz val="11"/>
      <name val="Arial"/>
      <family val="2"/>
    </font>
    <font>
      <b/>
      <i/>
      <sz val="10"/>
      <color indexed="10"/>
      <name val="Arial"/>
      <family val="2"/>
    </font>
    <font>
      <sz val="10"/>
      <color indexed="10"/>
      <name val="Arial"/>
      <family val="2"/>
    </font>
    <font>
      <b/>
      <sz val="10"/>
      <color indexed="10"/>
      <name val="Arial"/>
      <family val="2"/>
    </font>
    <font>
      <b/>
      <u/>
      <sz val="10"/>
      <name val="Arial"/>
      <family val="2"/>
    </font>
    <font>
      <b/>
      <sz val="8"/>
      <color indexed="81"/>
      <name val="Tahoma"/>
      <family val="2"/>
    </font>
    <font>
      <sz val="8"/>
      <color indexed="81"/>
      <name val="Tahoma"/>
      <family val="2"/>
    </font>
    <font>
      <sz val="14"/>
      <color indexed="8"/>
      <name val="Arial"/>
      <family val="2"/>
    </font>
    <font>
      <sz val="10"/>
      <color indexed="8"/>
      <name val="Arial"/>
      <family val="2"/>
    </font>
    <font>
      <b/>
      <sz val="14"/>
      <color indexed="8"/>
      <name val="Arial"/>
      <family val="2"/>
    </font>
    <font>
      <b/>
      <sz val="8"/>
      <color indexed="8"/>
      <name val="Arial"/>
      <family val="2"/>
    </font>
    <font>
      <b/>
      <sz val="10"/>
      <color indexed="8"/>
      <name val="Arial"/>
      <family val="2"/>
    </font>
    <font>
      <u/>
      <sz val="10"/>
      <name val="Arial"/>
      <family val="2"/>
    </font>
    <font>
      <sz val="10"/>
      <name val="Calibri"/>
      <family val="2"/>
      <scheme val="minor"/>
    </font>
    <font>
      <b/>
      <sz val="12"/>
      <color rgb="FFFF0000"/>
      <name val="Calibri"/>
      <family val="2"/>
      <scheme val="minor"/>
    </font>
    <font>
      <b/>
      <sz val="9"/>
      <color indexed="81"/>
      <name val="Segoe UI"/>
      <family val="2"/>
    </font>
    <font>
      <sz val="8"/>
      <color indexed="81"/>
      <name val="Segoe UI"/>
      <family val="2"/>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92D050"/>
        <bgColor indexed="64"/>
      </patternFill>
    </fill>
  </fills>
  <borders count="81">
    <border>
      <left/>
      <right/>
      <top/>
      <bottom/>
      <diagonal/>
    </border>
    <border>
      <left/>
      <right/>
      <top/>
      <bottom style="thin">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ck">
        <color indexed="64"/>
      </left>
      <right/>
      <top/>
      <bottom style="thin">
        <color indexed="64"/>
      </bottom>
      <diagonal/>
    </border>
    <border>
      <left style="thick">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bottom style="thick">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8">
    <xf numFmtId="0" fontId="0" fillId="0" borderId="0"/>
    <xf numFmtId="0" fontId="15"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166" fontId="2" fillId="0" borderId="0" applyFont="0" applyFill="0" applyBorder="0" applyAlignment="0" applyProtection="0"/>
    <xf numFmtId="9" fontId="2" fillId="0" borderId="0" applyFont="0" applyFill="0" applyBorder="0" applyAlignment="0" applyProtection="0"/>
    <xf numFmtId="0" fontId="2" fillId="0" borderId="0"/>
    <xf numFmtId="165" fontId="2" fillId="0" borderId="0" applyFont="0" applyFill="0" applyBorder="0" applyAlignment="0" applyProtection="0"/>
  </cellStyleXfs>
  <cellXfs count="2295">
    <xf numFmtId="0" fontId="0" fillId="0" borderId="0" xfId="0"/>
    <xf numFmtId="0" fontId="0" fillId="0" borderId="0" xfId="0" applyFill="1"/>
    <xf numFmtId="0" fontId="6" fillId="0" borderId="0" xfId="0" applyFont="1"/>
    <xf numFmtId="0" fontId="6" fillId="0" borderId="0" xfId="0" applyFont="1" applyBorder="1"/>
    <xf numFmtId="0" fontId="0" fillId="0" borderId="1" xfId="0" applyBorder="1"/>
    <xf numFmtId="0" fontId="0" fillId="0" borderId="0" xfId="0" applyBorder="1"/>
    <xf numFmtId="0" fontId="3" fillId="0" borderId="0" xfId="0" applyFont="1" applyFill="1"/>
    <xf numFmtId="0" fontId="7" fillId="0" borderId="0" xfId="0" applyFont="1" applyFill="1"/>
    <xf numFmtId="0" fontId="0" fillId="0" borderId="0" xfId="0" applyFill="1" applyBorder="1"/>
    <xf numFmtId="0" fontId="4" fillId="0" borderId="0" xfId="0" applyFont="1" applyFill="1"/>
    <xf numFmtId="0" fontId="3" fillId="0" borderId="0" xfId="0" applyFont="1" applyFill="1" applyBorder="1"/>
    <xf numFmtId="0" fontId="2" fillId="0" borderId="0" xfId="0" applyFont="1" applyFill="1" applyBorder="1"/>
    <xf numFmtId="0" fontId="0" fillId="0" borderId="2" xfId="0" applyFill="1" applyBorder="1"/>
    <xf numFmtId="0" fontId="0" fillId="0" borderId="3" xfId="0" applyFill="1" applyBorder="1"/>
    <xf numFmtId="0" fontId="0" fillId="0" borderId="4" xfId="0" applyFill="1" applyBorder="1"/>
    <xf numFmtId="0" fontId="0" fillId="0" borderId="5" xfId="0" applyFill="1" applyBorder="1"/>
    <xf numFmtId="0" fontId="2" fillId="0" borderId="6" xfId="0" applyFont="1" applyFill="1" applyBorder="1"/>
    <xf numFmtId="0" fontId="9" fillId="0" borderId="2" xfId="0" applyFont="1" applyFill="1" applyBorder="1"/>
    <xf numFmtId="0" fontId="2" fillId="0" borderId="7" xfId="0" applyFont="1" applyFill="1" applyBorder="1"/>
    <xf numFmtId="0" fontId="2" fillId="0" borderId="0" xfId="0" applyFont="1" applyFill="1"/>
    <xf numFmtId="0" fontId="2" fillId="0" borderId="2" xfId="0" applyFont="1" applyFill="1" applyBorder="1"/>
    <xf numFmtId="0" fontId="10" fillId="0" borderId="0" xfId="0" applyFont="1" applyFill="1"/>
    <xf numFmtId="0" fontId="10" fillId="0" borderId="0" xfId="0" applyFont="1"/>
    <xf numFmtId="0" fontId="2" fillId="0" borderId="0" xfId="0" applyFont="1" applyBorder="1"/>
    <xf numFmtId="0" fontId="2" fillId="0" borderId="0" xfId="0" applyFont="1"/>
    <xf numFmtId="2" fontId="3" fillId="0" borderId="0" xfId="0" applyNumberFormat="1" applyFont="1"/>
    <xf numFmtId="0" fontId="3" fillId="0" borderId="0" xfId="0" applyFont="1"/>
    <xf numFmtId="2" fontId="3" fillId="0" borderId="0" xfId="0" applyNumberFormat="1" applyFont="1" applyBorder="1"/>
    <xf numFmtId="0" fontId="3" fillId="0" borderId="0" xfId="0" applyFont="1" applyBorder="1"/>
    <xf numFmtId="0" fontId="10" fillId="0" borderId="7" xfId="0" applyFont="1" applyFill="1" applyBorder="1"/>
    <xf numFmtId="0" fontId="10" fillId="0" borderId="2" xfId="0" applyFont="1" applyFill="1" applyBorder="1"/>
    <xf numFmtId="0" fontId="2" fillId="0" borderId="2" xfId="0" applyFont="1" applyBorder="1"/>
    <xf numFmtId="0" fontId="13" fillId="0" borderId="0" xfId="0" applyFont="1" applyFill="1" applyBorder="1" applyAlignment="1">
      <alignment horizontal="center"/>
    </xf>
    <xf numFmtId="49" fontId="0" fillId="0" borderId="0" xfId="0" applyNumberFormat="1" applyBorder="1"/>
    <xf numFmtId="0" fontId="3" fillId="0" borderId="0" xfId="0" applyFont="1" applyFill="1" applyAlignment="1">
      <alignment horizontal="right"/>
    </xf>
    <xf numFmtId="0" fontId="2" fillId="0" borderId="8" xfId="0" applyFont="1" applyFill="1" applyBorder="1"/>
    <xf numFmtId="0" fontId="2" fillId="0" borderId="7" xfId="0" applyFont="1" applyBorder="1"/>
    <xf numFmtId="0" fontId="2" fillId="0" borderId="1" xfId="0" applyFont="1" applyFill="1" applyBorder="1"/>
    <xf numFmtId="0" fontId="4" fillId="0" borderId="0" xfId="0" applyNumberFormat="1" applyFont="1" applyFill="1" applyBorder="1" applyAlignment="1" applyProtection="1"/>
    <xf numFmtId="173" fontId="4" fillId="0" borderId="0" xfId="0" applyNumberFormat="1" applyFont="1" applyFill="1" applyBorder="1" applyAlignment="1" applyProtection="1"/>
    <xf numFmtId="0" fontId="4" fillId="0" borderId="0" xfId="0" applyFont="1"/>
    <xf numFmtId="0" fontId="2" fillId="0" borderId="0" xfId="0" applyNumberFormat="1" applyFont="1" applyFill="1" applyBorder="1" applyAlignment="1" applyProtection="1"/>
    <xf numFmtId="0" fontId="10" fillId="0" borderId="0" xfId="0" applyFont="1" applyBorder="1"/>
    <xf numFmtId="0" fontId="4" fillId="2" borderId="0" xfId="0" applyNumberFormat="1" applyFont="1" applyFill="1" applyBorder="1" applyAlignment="1" applyProtection="1"/>
    <xf numFmtId="0" fontId="0" fillId="2" borderId="0" xfId="0" applyFill="1"/>
    <xf numFmtId="0" fontId="2" fillId="2" borderId="0" xfId="0" applyNumberFormat="1" applyFont="1" applyFill="1" applyBorder="1" applyAlignment="1" applyProtection="1"/>
    <xf numFmtId="0" fontId="1" fillId="2" borderId="0" xfId="0" applyNumberFormat="1" applyFont="1" applyFill="1" applyBorder="1" applyAlignment="1" applyProtection="1"/>
    <xf numFmtId="0" fontId="1" fillId="0" borderId="0" xfId="0" applyNumberFormat="1" applyFont="1" applyFill="1" applyBorder="1" applyAlignment="1" applyProtection="1"/>
    <xf numFmtId="0" fontId="1" fillId="0" borderId="0" xfId="0" applyFont="1"/>
    <xf numFmtId="0" fontId="1" fillId="2" borderId="0" xfId="0" applyFont="1" applyFill="1" applyBorder="1"/>
    <xf numFmtId="0" fontId="1" fillId="0" borderId="0" xfId="0" applyFont="1" applyBorder="1"/>
    <xf numFmtId="0" fontId="1" fillId="0" borderId="0" xfId="0" applyFont="1" applyFill="1" applyBorder="1"/>
    <xf numFmtId="0" fontId="2" fillId="2" borderId="0" xfId="0" applyNumberFormat="1" applyFont="1" applyFill="1" applyBorder="1"/>
    <xf numFmtId="0" fontId="0" fillId="0" borderId="0" xfId="0" applyAlignment="1">
      <alignment vertical="center"/>
    </xf>
    <xf numFmtId="0" fontId="0" fillId="0" borderId="0" xfId="0" applyAlignment="1">
      <alignment wrapText="1"/>
    </xf>
    <xf numFmtId="2" fontId="0" fillId="0" borderId="0" xfId="0" applyNumberFormat="1"/>
    <xf numFmtId="0" fontId="11" fillId="0" borderId="0" xfId="0" applyFont="1" applyAlignment="1">
      <alignment horizontal="right"/>
    </xf>
    <xf numFmtId="0" fontId="11" fillId="0" borderId="0" xfId="0" applyFont="1" applyAlignment="1">
      <alignment horizontal="center"/>
    </xf>
    <xf numFmtId="0" fontId="0" fillId="0" borderId="2" xfId="0" applyBorder="1"/>
    <xf numFmtId="2" fontId="11" fillId="0" borderId="0" xfId="0" applyNumberFormat="1" applyFont="1"/>
    <xf numFmtId="2" fontId="12" fillId="0" borderId="0" xfId="0" applyNumberFormat="1" applyFont="1"/>
    <xf numFmtId="2" fontId="0" fillId="0" borderId="0" xfId="0" applyNumberFormat="1" applyBorder="1"/>
    <xf numFmtId="0" fontId="22" fillId="0" borderId="0" xfId="0" applyFont="1"/>
    <xf numFmtId="0" fontId="10" fillId="0" borderId="6" xfId="0" applyFont="1" applyBorder="1" applyAlignment="1">
      <alignment horizontal="center"/>
    </xf>
    <xf numFmtId="2" fontId="2" fillId="0" borderId="0" xfId="0" applyNumberFormat="1" applyFont="1" applyBorder="1"/>
    <xf numFmtId="2" fontId="2" fillId="0" borderId="0" xfId="0" applyNumberFormat="1" applyFont="1"/>
    <xf numFmtId="0" fontId="2" fillId="0" borderId="4" xfId="0" applyFont="1" applyBorder="1"/>
    <xf numFmtId="0" fontId="2" fillId="0" borderId="6" xfId="0" applyFont="1" applyBorder="1"/>
    <xf numFmtId="2" fontId="2" fillId="0" borderId="2" xfId="0" applyNumberFormat="1" applyFont="1" applyBorder="1"/>
    <xf numFmtId="0" fontId="2" fillId="0" borderId="5" xfId="0" applyFont="1" applyBorder="1"/>
    <xf numFmtId="0" fontId="0" fillId="0" borderId="0" xfId="0" applyFont="1" applyFill="1"/>
    <xf numFmtId="0" fontId="0" fillId="0" borderId="0" xfId="0" applyFont="1" applyFill="1" applyBorder="1"/>
    <xf numFmtId="0" fontId="0" fillId="0" borderId="0" xfId="0" applyFont="1"/>
    <xf numFmtId="0" fontId="0" fillId="0" borderId="2" xfId="0" applyFont="1" applyFill="1" applyBorder="1"/>
    <xf numFmtId="0" fontId="2" fillId="0" borderId="2" xfId="0" applyFont="1" applyFill="1" applyBorder="1" applyAlignment="1">
      <alignment horizontal="right"/>
    </xf>
    <xf numFmtId="0" fontId="2" fillId="0" borderId="0" xfId="0" applyFont="1" applyFill="1" applyBorder="1" applyAlignment="1">
      <alignment horizontal="centerContinuous"/>
    </xf>
    <xf numFmtId="0" fontId="10" fillId="0" borderId="6" xfId="0" applyFont="1" applyFill="1" applyBorder="1"/>
    <xf numFmtId="0" fontId="0" fillId="0" borderId="6" xfId="0" applyFont="1" applyFill="1" applyBorder="1"/>
    <xf numFmtId="0" fontId="10" fillId="0" borderId="0" xfId="0" applyFont="1" applyFill="1" applyBorder="1"/>
    <xf numFmtId="0" fontId="13" fillId="0" borderId="0" xfId="0" applyFont="1" applyBorder="1"/>
    <xf numFmtId="0" fontId="0" fillId="0" borderId="1" xfId="0" applyFont="1" applyFill="1" applyBorder="1"/>
    <xf numFmtId="0" fontId="0" fillId="0" borderId="0" xfId="0" applyFont="1" applyBorder="1"/>
    <xf numFmtId="0" fontId="0" fillId="0" borderId="9" xfId="0" applyFont="1" applyFill="1" applyBorder="1"/>
    <xf numFmtId="0" fontId="0" fillId="0" borderId="10" xfId="0" applyFont="1" applyBorder="1"/>
    <xf numFmtId="0" fontId="10" fillId="0" borderId="0" xfId="0" applyFont="1" applyFill="1" applyBorder="1" applyAlignment="1">
      <alignment horizontal="center"/>
    </xf>
    <xf numFmtId="164" fontId="2" fillId="0" borderId="0" xfId="0" applyNumberFormat="1" applyFont="1" applyFill="1" applyBorder="1"/>
    <xf numFmtId="0" fontId="1" fillId="0" borderId="0" xfId="0" applyFont="1" applyFill="1"/>
    <xf numFmtId="0" fontId="1" fillId="0" borderId="11" xfId="0" applyFont="1" applyFill="1" applyBorder="1"/>
    <xf numFmtId="0" fontId="2" fillId="0" borderId="0" xfId="0" applyFont="1" applyFill="1" applyBorder="1" applyAlignment="1">
      <alignment vertical="top"/>
    </xf>
    <xf numFmtId="0" fontId="10" fillId="0" borderId="6" xfId="0" applyFont="1" applyBorder="1"/>
    <xf numFmtId="0" fontId="2" fillId="2" borderId="0" xfId="0" applyFont="1" applyFill="1" applyBorder="1"/>
    <xf numFmtId="0" fontId="0" fillId="0" borderId="0" xfId="0" applyAlignment="1">
      <alignment horizontal="right"/>
    </xf>
    <xf numFmtId="0" fontId="10" fillId="0" borderId="0" xfId="0" applyFont="1" applyAlignment="1">
      <alignment vertical="center"/>
    </xf>
    <xf numFmtId="0" fontId="10" fillId="0" borderId="0" xfId="0" applyFont="1" applyAlignment="1">
      <alignment horizontal="right"/>
    </xf>
    <xf numFmtId="0" fontId="0" fillId="0" borderId="5" xfId="0" applyBorder="1"/>
    <xf numFmtId="2" fontId="0" fillId="0" borderId="0" xfId="0" applyNumberFormat="1" applyFont="1"/>
    <xf numFmtId="2" fontId="0" fillId="0" borderId="0" xfId="0" applyNumberFormat="1" applyFont="1" applyBorder="1"/>
    <xf numFmtId="0" fontId="0" fillId="0" borderId="9" xfId="0" applyFont="1" applyBorder="1"/>
    <xf numFmtId="2" fontId="1" fillId="0" borderId="0" xfId="0" applyNumberFormat="1" applyFont="1"/>
    <xf numFmtId="0" fontId="1" fillId="0" borderId="0" xfId="0" applyFont="1" applyBorder="1" applyAlignment="1">
      <alignment horizontal="left"/>
    </xf>
    <xf numFmtId="0" fontId="0" fillId="0" borderId="1" xfId="0" applyFont="1" applyBorder="1"/>
    <xf numFmtId="0" fontId="2" fillId="0" borderId="12" xfId="0" applyFont="1" applyFill="1" applyBorder="1"/>
    <xf numFmtId="164" fontId="0" fillId="0" borderId="0" xfId="0" applyNumberFormat="1" applyFont="1" applyFill="1" applyBorder="1"/>
    <xf numFmtId="0" fontId="1" fillId="0" borderId="1" xfId="0" applyFont="1" applyFill="1" applyBorder="1"/>
    <xf numFmtId="164" fontId="1" fillId="0" borderId="0" xfId="0" applyNumberFormat="1" applyFont="1" applyFill="1" applyBorder="1"/>
    <xf numFmtId="169" fontId="1" fillId="0" borderId="10" xfId="0" applyNumberFormat="1" applyFont="1" applyFill="1" applyBorder="1"/>
    <xf numFmtId="0" fontId="1" fillId="0" borderId="10" xfId="0" applyFont="1" applyFill="1" applyBorder="1"/>
    <xf numFmtId="0" fontId="0" fillId="0" borderId="13" xfId="0" applyFont="1" applyFill="1" applyBorder="1"/>
    <xf numFmtId="0" fontId="0" fillId="0" borderId="13" xfId="0" applyFont="1" applyBorder="1"/>
    <xf numFmtId="0" fontId="2" fillId="0" borderId="10" xfId="0" applyFont="1" applyFill="1" applyBorder="1"/>
    <xf numFmtId="0" fontId="2" fillId="0" borderId="13" xfId="0" applyFont="1" applyFill="1" applyBorder="1"/>
    <xf numFmtId="0" fontId="2" fillId="0" borderId="9" xfId="0" applyFont="1" applyFill="1" applyBorder="1"/>
    <xf numFmtId="0" fontId="2" fillId="0" borderId="14" xfId="0" applyFont="1" applyFill="1" applyBorder="1"/>
    <xf numFmtId="0" fontId="10" fillId="0" borderId="7" xfId="0" applyFont="1" applyFill="1" applyBorder="1" applyAlignment="1">
      <alignment horizontal="center"/>
    </xf>
    <xf numFmtId="0" fontId="10" fillId="0" borderId="2" xfId="0" applyFont="1" applyFill="1" applyBorder="1" applyAlignment="1">
      <alignment horizontal="center"/>
    </xf>
    <xf numFmtId="0" fontId="2" fillId="0" borderId="0" xfId="0" applyFont="1" applyBorder="1" applyAlignment="1">
      <alignment horizontal="center"/>
    </xf>
    <xf numFmtId="0" fontId="3" fillId="0" borderId="0" xfId="0" applyFont="1" applyBorder="1" applyAlignment="1" applyProtection="1"/>
    <xf numFmtId="0" fontId="2" fillId="0" borderId="0" xfId="0" applyFont="1" applyBorder="1" applyAlignment="1" applyProtection="1"/>
    <xf numFmtId="0" fontId="10" fillId="0" borderId="0" xfId="0" applyFont="1" applyBorder="1" applyAlignment="1" applyProtection="1">
      <alignment horizontal="center"/>
    </xf>
    <xf numFmtId="0" fontId="10" fillId="0" borderId="0" xfId="0" applyFont="1" applyBorder="1" applyAlignment="1" applyProtection="1"/>
    <xf numFmtId="0" fontId="10" fillId="0" borderId="6" xfId="0" applyFont="1" applyBorder="1" applyAlignment="1" applyProtection="1"/>
    <xf numFmtId="0" fontId="2" fillId="0" borderId="10" xfId="0" applyFont="1" applyBorder="1" applyAlignment="1" applyProtection="1"/>
    <xf numFmtId="0" fontId="2" fillId="0" borderId="4" xfId="0" applyFont="1" applyBorder="1" applyAlignment="1" applyProtection="1"/>
    <xf numFmtId="0" fontId="2" fillId="0" borderId="6" xfId="0" applyFont="1" applyBorder="1" applyAlignment="1" applyProtection="1"/>
    <xf numFmtId="0" fontId="2" fillId="0" borderId="7" xfId="0" applyFont="1" applyBorder="1" applyAlignment="1" applyProtection="1"/>
    <xf numFmtId="0" fontId="2" fillId="0" borderId="2" xfId="0" applyFont="1" applyBorder="1" applyAlignment="1" applyProtection="1"/>
    <xf numFmtId="0" fontId="2" fillId="0" borderId="15" xfId="0" applyFont="1" applyBorder="1" applyAlignment="1" applyProtection="1"/>
    <xf numFmtId="0" fontId="2" fillId="0" borderId="5" xfId="0" applyFont="1" applyBorder="1" applyAlignment="1" applyProtection="1"/>
    <xf numFmtId="168" fontId="2" fillId="0" borderId="2" xfId="0" applyNumberFormat="1" applyFont="1" applyBorder="1" applyAlignment="1" applyProtection="1"/>
    <xf numFmtId="14" fontId="2" fillId="0" borderId="2" xfId="0" applyNumberFormat="1" applyFont="1" applyBorder="1" applyAlignment="1" applyProtection="1"/>
    <xf numFmtId="0" fontId="25" fillId="0" borderId="2" xfId="0" applyNumberFormat="1" applyFont="1" applyBorder="1" applyAlignment="1" applyProtection="1"/>
    <xf numFmtId="2" fontId="25" fillId="0" borderId="2" xfId="0" applyNumberFormat="1" applyFont="1" applyBorder="1" applyAlignment="1" applyProtection="1"/>
    <xf numFmtId="0" fontId="1" fillId="0" borderId="0" xfId="0" applyFont="1" applyBorder="1" applyAlignment="1" applyProtection="1"/>
    <xf numFmtId="0" fontId="2" fillId="0" borderId="8" xfId="0" applyFont="1" applyBorder="1" applyAlignment="1" applyProtection="1"/>
    <xf numFmtId="172" fontId="10" fillId="0" borderId="1" xfId="0" applyNumberFormat="1" applyFont="1" applyBorder="1"/>
    <xf numFmtId="0" fontId="13" fillId="0" borderId="0" xfId="0" applyFont="1" applyBorder="1" applyAlignment="1" applyProtection="1"/>
    <xf numFmtId="0" fontId="2" fillId="0" borderId="0" xfId="0" applyFont="1" applyBorder="1" applyAlignment="1" applyProtection="1">
      <alignment horizontal="right"/>
    </xf>
    <xf numFmtId="0" fontId="1" fillId="0" borderId="6" xfId="0" applyFont="1" applyBorder="1" applyAlignment="1" applyProtection="1"/>
    <xf numFmtId="0" fontId="1" fillId="0" borderId="6" xfId="0" applyFont="1" applyFill="1" applyBorder="1"/>
    <xf numFmtId="0" fontId="1" fillId="0" borderId="9" xfId="0" applyFont="1" applyFill="1" applyBorder="1"/>
    <xf numFmtId="0" fontId="2" fillId="0" borderId="16" xfId="0" applyFont="1" applyBorder="1" applyAlignment="1" applyProtection="1"/>
    <xf numFmtId="0" fontId="2" fillId="0" borderId="0" xfId="0" applyFont="1" applyBorder="1" applyAlignment="1">
      <alignment vertical="center"/>
    </xf>
    <xf numFmtId="0" fontId="4" fillId="0" borderId="0" xfId="0" applyFont="1" applyFill="1" applyBorder="1" applyAlignment="1"/>
    <xf numFmtId="0" fontId="20" fillId="0" borderId="0" xfId="0" applyFont="1" applyFill="1" applyAlignment="1">
      <alignment horizontal="left"/>
    </xf>
    <xf numFmtId="0" fontId="2" fillId="0" borderId="8" xfId="0" applyFont="1" applyFill="1" applyBorder="1" applyAlignment="1">
      <alignment horizontal="centerContinuous"/>
    </xf>
    <xf numFmtId="0" fontId="0" fillId="0" borderId="1" xfId="0" applyFill="1" applyBorder="1"/>
    <xf numFmtId="0" fontId="4" fillId="2" borderId="0" xfId="0" applyNumberFormat="1" applyFont="1" applyFill="1" applyBorder="1" applyAlignment="1" applyProtection="1">
      <alignment horizontal="center"/>
    </xf>
    <xf numFmtId="173" fontId="4" fillId="2" borderId="0" xfId="0" applyNumberFormat="1" applyFont="1" applyFill="1" applyBorder="1" applyAlignment="1" applyProtection="1">
      <alignment horizontal="center"/>
    </xf>
    <xf numFmtId="0" fontId="22" fillId="0" borderId="0" xfId="0" applyFont="1" applyBorder="1"/>
    <xf numFmtId="0" fontId="2" fillId="0" borderId="0" xfId="0" applyFont="1" applyBorder="1" applyAlignment="1"/>
    <xf numFmtId="0" fontId="28" fillId="0" borderId="0" xfId="0" applyFont="1" applyFill="1" applyBorder="1"/>
    <xf numFmtId="0" fontId="28" fillId="0" borderId="0" xfId="0" applyFont="1" applyFill="1"/>
    <xf numFmtId="0" fontId="28" fillId="0" borderId="0" xfId="0" applyFont="1" applyFill="1" applyBorder="1" applyAlignment="1">
      <alignment horizontal="center"/>
    </xf>
    <xf numFmtId="0" fontId="28" fillId="0" borderId="5" xfId="0" applyFont="1" applyFill="1" applyBorder="1"/>
    <xf numFmtId="0" fontId="28" fillId="0" borderId="2" xfId="0" applyFont="1" applyFill="1" applyBorder="1"/>
    <xf numFmtId="0" fontId="28" fillId="0" borderId="6" xfId="0" applyFont="1" applyFill="1" applyBorder="1"/>
    <xf numFmtId="0" fontId="2" fillId="0" borderId="6" xfId="0" applyFont="1" applyBorder="1" applyAlignment="1">
      <alignment horizontal="center"/>
    </xf>
    <xf numFmtId="0" fontId="28" fillId="0" borderId="0" xfId="0" applyFont="1" applyFill="1" applyAlignment="1">
      <alignment horizontal="center"/>
    </xf>
    <xf numFmtId="0" fontId="28" fillId="0" borderId="4" xfId="0" applyFont="1" applyFill="1" applyBorder="1"/>
    <xf numFmtId="0" fontId="28" fillId="0" borderId="2" xfId="0" applyFont="1" applyBorder="1"/>
    <xf numFmtId="0" fontId="28" fillId="0" borderId="8" xfId="0" applyFont="1" applyFill="1" applyBorder="1"/>
    <xf numFmtId="0" fontId="28" fillId="0" borderId="8" xfId="0" applyFont="1" applyBorder="1"/>
    <xf numFmtId="0" fontId="28" fillId="0" borderId="0" xfId="0" applyFont="1" applyFill="1" applyAlignment="1">
      <alignment horizontal="right"/>
    </xf>
    <xf numFmtId="0" fontId="2" fillId="2" borderId="0" xfId="0" applyFont="1" applyFill="1"/>
    <xf numFmtId="0" fontId="11" fillId="2" borderId="0" xfId="0" applyFont="1" applyFill="1" applyAlignment="1"/>
    <xf numFmtId="0" fontId="10" fillId="2" borderId="0" xfId="0" applyFont="1" applyFill="1"/>
    <xf numFmtId="0" fontId="0" fillId="2" borderId="0" xfId="0" applyFill="1" applyBorder="1" applyAlignment="1"/>
    <xf numFmtId="0" fontId="0" fillId="2" borderId="0" xfId="0" applyFill="1" applyBorder="1"/>
    <xf numFmtId="0" fontId="2" fillId="2" borderId="0" xfId="0" applyFont="1" applyFill="1" applyAlignment="1">
      <alignment horizontal="left"/>
    </xf>
    <xf numFmtId="0" fontId="2" fillId="2" borderId="0" xfId="0" applyFont="1" applyFill="1" applyBorder="1" applyAlignment="1">
      <alignment horizontal="left" vertical="center"/>
    </xf>
    <xf numFmtId="173" fontId="4" fillId="2" borderId="0" xfId="0" applyNumberFormat="1" applyFont="1" applyFill="1" applyBorder="1" applyAlignment="1" applyProtection="1"/>
    <xf numFmtId="0" fontId="10" fillId="2" borderId="0" xfId="0" applyFont="1" applyFill="1" applyBorder="1"/>
    <xf numFmtId="0" fontId="2" fillId="0" borderId="17" xfId="0" applyFont="1" applyBorder="1" applyAlignment="1">
      <alignment wrapText="1"/>
    </xf>
    <xf numFmtId="0" fontId="0" fillId="0" borderId="0" xfId="0" applyBorder="1" applyAlignment="1">
      <alignment horizontal="center" vertical="center"/>
    </xf>
    <xf numFmtId="0" fontId="0" fillId="2" borderId="0" xfId="0" applyFill="1" applyAlignment="1"/>
    <xf numFmtId="0" fontId="0" fillId="2" borderId="0" xfId="0" applyFill="1" applyBorder="1" applyAlignment="1">
      <alignment horizontal="left"/>
    </xf>
    <xf numFmtId="0" fontId="2" fillId="2" borderId="0" xfId="0" applyFont="1" applyFill="1" applyAlignment="1">
      <alignment horizontal="left" vertical="top" wrapText="1"/>
    </xf>
    <xf numFmtId="0" fontId="0" fillId="2" borderId="0" xfId="0" applyFill="1" applyAlignment="1">
      <alignment horizontal="left"/>
    </xf>
    <xf numFmtId="0" fontId="2" fillId="2" borderId="0" xfId="0" applyFont="1" applyFill="1" applyBorder="1" applyAlignment="1">
      <alignment horizontal="center"/>
    </xf>
    <xf numFmtId="0" fontId="2" fillId="2" borderId="0" xfId="0" applyFont="1" applyFill="1" applyAlignment="1"/>
    <xf numFmtId="0" fontId="2" fillId="2" borderId="0" xfId="0" applyNumberFormat="1" applyFont="1" applyFill="1" applyBorder="1" applyAlignment="1" applyProtection="1">
      <alignment horizontal="left"/>
    </xf>
    <xf numFmtId="0" fontId="0" fillId="0" borderId="18" xfId="0" applyBorder="1" applyAlignment="1">
      <alignment horizontal="center" vertical="center"/>
    </xf>
    <xf numFmtId="0" fontId="10" fillId="2" borderId="0" xfId="0" applyNumberFormat="1" applyFont="1" applyFill="1" applyBorder="1" applyAlignment="1" applyProtection="1"/>
    <xf numFmtId="0" fontId="11" fillId="2" borderId="0" xfId="0" applyFont="1" applyFill="1" applyAlignment="1">
      <alignment horizontal="left"/>
    </xf>
    <xf numFmtId="0" fontId="0" fillId="0" borderId="0" xfId="0" applyBorder="1" applyAlignment="1"/>
    <xf numFmtId="173" fontId="4" fillId="0" borderId="0" xfId="0" applyNumberFormat="1" applyFont="1" applyFill="1" applyBorder="1" applyAlignment="1" applyProtection="1">
      <alignment horizontal="center"/>
    </xf>
    <xf numFmtId="0" fontId="0" fillId="0" borderId="19" xfId="0" applyBorder="1" applyAlignment="1">
      <alignment horizontal="center" vertical="center"/>
    </xf>
    <xf numFmtId="0" fontId="2" fillId="0" borderId="0" xfId="0" applyFont="1" applyBorder="1" applyAlignment="1">
      <alignment horizontal="left" wrapText="1"/>
    </xf>
    <xf numFmtId="169" fontId="3" fillId="0" borderId="0" xfId="0" applyNumberFormat="1" applyFont="1" applyFill="1" applyBorder="1" applyAlignment="1">
      <alignment horizontal="center"/>
    </xf>
    <xf numFmtId="0" fontId="3" fillId="0" borderId="0" xfId="0" applyFont="1" applyBorder="1" applyAlignment="1">
      <alignment horizontal="center"/>
    </xf>
    <xf numFmtId="0" fontId="2" fillId="0" borderId="20" xfId="0" applyFont="1" applyBorder="1" applyAlignment="1">
      <alignment horizontal="left" wrapText="1"/>
    </xf>
    <xf numFmtId="0" fontId="2" fillId="2" borderId="0" xfId="0" applyNumberFormat="1" applyFont="1" applyFill="1" applyBorder="1" applyAlignment="1" applyProtection="1">
      <alignment horizontal="right"/>
    </xf>
    <xf numFmtId="0" fontId="2" fillId="2" borderId="0" xfId="0" applyFont="1" applyFill="1" applyBorder="1" applyAlignment="1">
      <alignment horizontal="right"/>
    </xf>
    <xf numFmtId="2" fontId="2" fillId="0" borderId="0" xfId="0" applyNumberFormat="1" applyFont="1" applyFill="1" applyBorder="1"/>
    <xf numFmtId="49" fontId="1" fillId="2" borderId="0" xfId="0" applyNumberFormat="1" applyFont="1" applyFill="1" applyBorder="1" applyAlignment="1" applyProtection="1"/>
    <xf numFmtId="0" fontId="16" fillId="0" borderId="0" xfId="0" applyFont="1" applyFill="1" applyBorder="1" applyAlignment="1">
      <alignment horizontal="center"/>
    </xf>
    <xf numFmtId="0" fontId="4" fillId="0" borderId="0" xfId="0" applyFont="1" applyFill="1" applyBorder="1" applyAlignment="1">
      <alignment vertical="center"/>
    </xf>
    <xf numFmtId="49" fontId="2" fillId="0" borderId="0" xfId="0" applyNumberFormat="1" applyFont="1" applyFill="1" applyBorder="1" applyAlignment="1" applyProtection="1"/>
    <xf numFmtId="0" fontId="16" fillId="0" borderId="14" xfId="0" applyFont="1" applyFill="1" applyBorder="1" applyAlignment="1">
      <alignment horizontal="right"/>
    </xf>
    <xf numFmtId="0" fontId="16" fillId="0" borderId="1" xfId="0" applyFont="1" applyFill="1" applyBorder="1" applyAlignment="1">
      <alignment horizontal="right"/>
    </xf>
    <xf numFmtId="0" fontId="10" fillId="2" borderId="0" xfId="0" applyFont="1" applyFill="1" applyBorder="1" applyAlignment="1">
      <alignment horizontal="right"/>
    </xf>
    <xf numFmtId="0" fontId="16" fillId="0" borderId="0" xfId="0" applyFont="1" applyFill="1" applyBorder="1" applyAlignment="1">
      <alignment horizontal="right"/>
    </xf>
    <xf numFmtId="0" fontId="16" fillId="0" borderId="0" xfId="0" applyFont="1" applyFill="1" applyBorder="1" applyAlignment="1"/>
    <xf numFmtId="0" fontId="2" fillId="2" borderId="18" xfId="0" applyFont="1" applyFill="1" applyBorder="1" applyAlignment="1">
      <alignment horizontal="center" vertical="center" wrapText="1"/>
    </xf>
    <xf numFmtId="14" fontId="0" fillId="2" borderId="18" xfId="0" quotePrefix="1" applyNumberFormat="1" applyFill="1" applyBorder="1" applyAlignment="1">
      <alignment horizontal="center" vertical="center"/>
    </xf>
    <xf numFmtId="4" fontId="0" fillId="0" borderId="0" xfId="0" applyNumberFormat="1" applyBorder="1" applyAlignment="1">
      <alignment horizontal="center" vertical="center"/>
    </xf>
    <xf numFmtId="0" fontId="2" fillId="2" borderId="0" xfId="0" applyFont="1" applyFill="1" applyBorder="1" applyAlignment="1">
      <alignment horizontal="left"/>
    </xf>
    <xf numFmtId="0" fontId="0" fillId="0" borderId="16" xfId="0" applyBorder="1"/>
    <xf numFmtId="0" fontId="2" fillId="2" borderId="16" xfId="0" applyFont="1" applyFill="1" applyBorder="1"/>
    <xf numFmtId="0" fontId="10" fillId="0" borderId="0" xfId="0" applyFont="1" applyFill="1" applyAlignment="1">
      <alignment horizontal="right"/>
    </xf>
    <xf numFmtId="49" fontId="2" fillId="0" borderId="17" xfId="0" applyNumberFormat="1" applyFont="1" applyBorder="1" applyAlignment="1">
      <alignment wrapText="1"/>
    </xf>
    <xf numFmtId="16" fontId="2" fillId="2" borderId="21" xfId="0" quotePrefix="1" applyNumberFormat="1" applyFont="1" applyFill="1" applyBorder="1" applyAlignment="1">
      <alignment horizontal="center" vertical="center"/>
    </xf>
    <xf numFmtId="16" fontId="2" fillId="2" borderId="22" xfId="0" quotePrefix="1" applyNumberFormat="1" applyFont="1" applyFill="1" applyBorder="1" applyAlignment="1">
      <alignment horizontal="center" vertical="center"/>
    </xf>
    <xf numFmtId="16" fontId="0" fillId="2" borderId="22" xfId="0" quotePrefix="1" applyNumberFormat="1" applyFill="1" applyBorder="1" applyAlignment="1">
      <alignment horizontal="center" vertical="center"/>
    </xf>
    <xf numFmtId="0" fontId="2" fillId="0" borderId="23" xfId="0" applyFont="1" applyBorder="1" applyAlignment="1">
      <alignment wrapText="1"/>
    </xf>
    <xf numFmtId="0" fontId="2" fillId="0" borderId="9" xfId="0" applyFont="1" applyBorder="1" applyAlignment="1">
      <alignment wrapText="1"/>
    </xf>
    <xf numFmtId="16" fontId="0" fillId="2" borderId="21" xfId="0" quotePrefix="1" applyNumberFormat="1" applyFill="1" applyBorder="1" applyAlignment="1">
      <alignment horizontal="center" vertical="center"/>
    </xf>
    <xf numFmtId="14" fontId="0" fillId="0" borderId="0" xfId="0" quotePrefix="1" applyNumberFormat="1" applyFill="1" applyBorder="1" applyAlignment="1">
      <alignment horizontal="center" vertical="center"/>
    </xf>
    <xf numFmtId="0" fontId="0" fillId="0" borderId="0" xfId="0" quotePrefix="1" applyFill="1" applyBorder="1" applyAlignment="1">
      <alignment horizontal="center" vertical="center"/>
    </xf>
    <xf numFmtId="172" fontId="0" fillId="0" borderId="0" xfId="0" applyNumberFormat="1" applyFill="1" applyBorder="1" applyAlignment="1">
      <alignment horizontal="center" vertical="center"/>
    </xf>
    <xf numFmtId="0" fontId="6" fillId="0" borderId="9" xfId="0" applyFont="1" applyBorder="1" applyAlignment="1"/>
    <xf numFmtId="0" fontId="6" fillId="0" borderId="0" xfId="0" applyFont="1" applyBorder="1" applyAlignment="1"/>
    <xf numFmtId="0" fontId="2" fillId="0" borderId="24" xfId="0" applyFont="1" applyBorder="1" applyAlignment="1">
      <alignment wrapText="1"/>
    </xf>
    <xf numFmtId="49" fontId="0" fillId="0" borderId="0" xfId="0" applyNumberFormat="1" applyBorder="1" applyAlignment="1"/>
    <xf numFmtId="0" fontId="1" fillId="0" borderId="6" xfId="0" applyFont="1" applyBorder="1" applyAlignment="1" applyProtection="1">
      <alignment horizontal="center"/>
    </xf>
    <xf numFmtId="0" fontId="0" fillId="0" borderId="0" xfId="0" applyFill="1" applyAlignment="1">
      <alignment horizontal="center"/>
    </xf>
    <xf numFmtId="0" fontId="27" fillId="0" borderId="0" xfId="0" applyFont="1" applyBorder="1" applyAlignment="1">
      <alignment horizontal="left"/>
    </xf>
    <xf numFmtId="14" fontId="27" fillId="0" borderId="0" xfId="0" applyNumberFormat="1" applyFont="1" applyBorder="1" applyAlignment="1">
      <alignment horizontal="left"/>
    </xf>
    <xf numFmtId="0" fontId="11" fillId="2" borderId="0" xfId="0" applyFont="1" applyFill="1" applyAlignment="1">
      <alignment vertical="center"/>
    </xf>
    <xf numFmtId="0" fontId="33" fillId="0" borderId="0" xfId="0" applyFont="1" applyAlignment="1">
      <alignment vertical="center" wrapText="1"/>
    </xf>
    <xf numFmtId="0" fontId="33" fillId="0" borderId="0" xfId="0" applyFont="1" applyFill="1" applyBorder="1"/>
    <xf numFmtId="0" fontId="1" fillId="0" borderId="0" xfId="0" applyFont="1" applyBorder="1" applyAlignment="1">
      <alignment horizontal="center"/>
    </xf>
    <xf numFmtId="2" fontId="2" fillId="0" borderId="0" xfId="0" applyNumberFormat="1" applyFont="1" applyAlignment="1">
      <alignment horizontal="left"/>
    </xf>
    <xf numFmtId="2" fontId="2" fillId="0" borderId="0" xfId="0" applyNumberFormat="1" applyFont="1" applyAlignment="1"/>
    <xf numFmtId="2" fontId="2" fillId="0" borderId="0" xfId="0" applyNumberFormat="1" applyFont="1" applyBorder="1" applyAlignment="1">
      <alignment horizontal="center"/>
    </xf>
    <xf numFmtId="0" fontId="10" fillId="0" borderId="0" xfId="0" applyFont="1" applyBorder="1" applyAlignment="1">
      <alignment horizontal="center"/>
    </xf>
    <xf numFmtId="0" fontId="2" fillId="2" borderId="0" xfId="0" applyNumberFormat="1" applyFont="1" applyFill="1" applyBorder="1" applyAlignment="1" applyProtection="1">
      <alignment horizontal="right" vertical="center"/>
    </xf>
    <xf numFmtId="0" fontId="2" fillId="0" borderId="0" xfId="0" applyNumberFormat="1" applyFont="1" applyFill="1" applyBorder="1" applyAlignment="1" applyProtection="1">
      <alignment horizontal="right" vertical="center"/>
    </xf>
    <xf numFmtId="0" fontId="10" fillId="2" borderId="0" xfId="0" applyFont="1" applyFill="1" applyBorder="1" applyAlignment="1">
      <alignment vertical="center"/>
    </xf>
    <xf numFmtId="0" fontId="10" fillId="2" borderId="0" xfId="0" applyFont="1" applyFill="1" applyBorder="1" applyAlignment="1">
      <alignment horizontal="right" vertical="center"/>
    </xf>
    <xf numFmtId="0" fontId="2" fillId="2" borderId="0" xfId="0" applyFont="1" applyFill="1" applyBorder="1" applyAlignment="1">
      <alignment horizontal="right" vertical="center"/>
    </xf>
    <xf numFmtId="173" fontId="3" fillId="0" borderId="0" xfId="0" applyNumberFormat="1" applyFont="1" applyFill="1" applyBorder="1" applyAlignment="1" applyProtection="1"/>
    <xf numFmtId="0" fontId="10" fillId="2" borderId="9" xfId="0" applyFont="1" applyFill="1" applyBorder="1" applyAlignment="1">
      <alignment horizontal="right" vertical="center"/>
    </xf>
    <xf numFmtId="0" fontId="10" fillId="2" borderId="0" xfId="0" applyFont="1" applyFill="1" applyAlignment="1">
      <alignment horizontal="right" vertical="center"/>
    </xf>
    <xf numFmtId="0" fontId="0" fillId="0" borderId="12" xfId="0" applyBorder="1" applyAlignment="1">
      <alignment horizontal="center" vertical="center"/>
    </xf>
    <xf numFmtId="0" fontId="2" fillId="0" borderId="0" xfId="0" applyFont="1" applyFill="1" applyBorder="1" applyAlignment="1">
      <alignment horizontal="center"/>
    </xf>
    <xf numFmtId="0" fontId="10" fillId="0" borderId="0" xfId="0" applyFont="1" applyFill="1" applyAlignment="1">
      <alignment horizontal="right" vertical="top"/>
    </xf>
    <xf numFmtId="0" fontId="16" fillId="2" borderId="0" xfId="0" applyFont="1" applyFill="1" applyBorder="1" applyAlignment="1">
      <alignment horizontal="left" wrapText="1"/>
    </xf>
    <xf numFmtId="0" fontId="16" fillId="0" borderId="0" xfId="0" applyFont="1" applyFill="1" applyBorder="1" applyAlignment="1">
      <alignment horizontal="left" wrapText="1"/>
    </xf>
    <xf numFmtId="0" fontId="16" fillId="0" borderId="9" xfId="0" applyFont="1" applyFill="1" applyBorder="1" applyAlignment="1">
      <alignment horizontal="left" wrapText="1"/>
    </xf>
    <xf numFmtId="0" fontId="0" fillId="0" borderId="0" xfId="0" applyBorder="1" applyAlignment="1">
      <alignment horizontal="center" vertical="center" wrapText="1"/>
    </xf>
    <xf numFmtId="0" fontId="0" fillId="0" borderId="0" xfId="0" applyFill="1" applyBorder="1" applyAlignment="1">
      <alignment horizontal="center" vertical="center"/>
    </xf>
    <xf numFmtId="0" fontId="2" fillId="0" borderId="16" xfId="0" applyFont="1" applyBorder="1" applyAlignment="1">
      <alignment wrapText="1"/>
    </xf>
    <xf numFmtId="0" fontId="10" fillId="0" borderId="0" xfId="0" applyFont="1" applyAlignment="1">
      <alignment horizontal="right" vertical="top"/>
    </xf>
    <xf numFmtId="0" fontId="9" fillId="0" borderId="0" xfId="0" applyFont="1" applyFill="1" applyBorder="1"/>
    <xf numFmtId="172" fontId="10" fillId="0" borderId="0" xfId="0" applyNumberFormat="1" applyFont="1" applyFill="1" applyBorder="1" applyAlignment="1">
      <alignment horizontal="center"/>
    </xf>
    <xf numFmtId="172" fontId="10" fillId="0" borderId="0" xfId="0" applyNumberFormat="1" applyFont="1" applyBorder="1" applyAlignment="1">
      <alignment horizontal="center"/>
    </xf>
    <xf numFmtId="0" fontId="2" fillId="0" borderId="0" xfId="0" applyFont="1" applyFill="1" applyBorder="1" applyAlignment="1">
      <alignment horizontal="center" wrapText="1"/>
    </xf>
    <xf numFmtId="0" fontId="35" fillId="0" borderId="0" xfId="0" applyFont="1" applyBorder="1" applyAlignment="1" applyProtection="1">
      <alignment horizontal="right"/>
    </xf>
    <xf numFmtId="0" fontId="35" fillId="0" borderId="0" xfId="0" applyFont="1"/>
    <xf numFmtId="49" fontId="0" fillId="0" borderId="0" xfId="0" applyNumberFormat="1"/>
    <xf numFmtId="49" fontId="33" fillId="0" borderId="0" xfId="0" applyNumberFormat="1" applyFont="1" applyAlignment="1">
      <alignment horizontal="right" vertical="center"/>
    </xf>
    <xf numFmtId="0" fontId="7" fillId="0" borderId="0" xfId="0" applyFont="1" applyFill="1" applyBorder="1"/>
    <xf numFmtId="173" fontId="35" fillId="0" borderId="0" xfId="0" applyNumberFormat="1" applyFont="1" applyFill="1" applyBorder="1" applyAlignment="1" applyProtection="1"/>
    <xf numFmtId="0" fontId="33" fillId="0" borderId="0" xfId="0" applyFont="1" applyBorder="1"/>
    <xf numFmtId="0" fontId="35" fillId="2" borderId="0" xfId="0" applyNumberFormat="1" applyFont="1" applyFill="1" applyBorder="1" applyAlignment="1" applyProtection="1"/>
    <xf numFmtId="0" fontId="33" fillId="2" borderId="0" xfId="0" applyFont="1" applyFill="1" applyBorder="1"/>
    <xf numFmtId="0" fontId="33" fillId="2" borderId="0" xfId="0" applyNumberFormat="1" applyFont="1" applyFill="1" applyBorder="1" applyAlignment="1" applyProtection="1"/>
    <xf numFmtId="0" fontId="33" fillId="0" borderId="0" xfId="0" applyFont="1"/>
    <xf numFmtId="0" fontId="33" fillId="0" borderId="0" xfId="0" applyNumberFormat="1" applyFont="1" applyFill="1" applyBorder="1" applyAlignment="1" applyProtection="1"/>
    <xf numFmtId="0" fontId="33" fillId="0" borderId="0" xfId="0" applyNumberFormat="1" applyFont="1" applyFill="1" applyBorder="1" applyAlignment="1" applyProtection="1">
      <alignment horizontal="right"/>
    </xf>
    <xf numFmtId="0" fontId="35" fillId="2" borderId="25" xfId="0" applyNumberFormat="1" applyFont="1" applyFill="1" applyBorder="1" applyAlignment="1" applyProtection="1">
      <alignment horizontal="center"/>
      <protection locked="0"/>
    </xf>
    <xf numFmtId="49" fontId="33" fillId="2" borderId="25" xfId="0" applyNumberFormat="1" applyFont="1" applyFill="1" applyBorder="1" applyAlignment="1" applyProtection="1">
      <alignment horizontal="center"/>
    </xf>
    <xf numFmtId="0" fontId="33" fillId="2" borderId="25" xfId="0" applyNumberFormat="1" applyFont="1" applyFill="1" applyBorder="1" applyAlignment="1" applyProtection="1"/>
    <xf numFmtId="0" fontId="33" fillId="2" borderId="25" xfId="0" applyNumberFormat="1" applyFont="1" applyFill="1" applyBorder="1" applyAlignment="1" applyProtection="1">
      <alignment wrapText="1"/>
    </xf>
    <xf numFmtId="173" fontId="33" fillId="0" borderId="25" xfId="0" applyNumberFormat="1" applyFont="1" applyFill="1" applyBorder="1" applyAlignment="1" applyProtection="1">
      <alignment horizontal="center" vertical="center"/>
      <protection locked="0"/>
    </xf>
    <xf numFmtId="173" fontId="33" fillId="0" borderId="0" xfId="0" applyNumberFormat="1" applyFont="1" applyFill="1" applyBorder="1" applyAlignment="1" applyProtection="1"/>
    <xf numFmtId="49" fontId="33" fillId="2" borderId="25" xfId="0" applyNumberFormat="1" applyFont="1" applyFill="1" applyBorder="1" applyAlignment="1" applyProtection="1">
      <alignment horizontal="center" vertical="center"/>
      <protection locked="0"/>
    </xf>
    <xf numFmtId="173" fontId="35" fillId="2" borderId="25" xfId="0" applyNumberFormat="1" applyFont="1" applyFill="1" applyBorder="1" applyAlignment="1" applyProtection="1"/>
    <xf numFmtId="173" fontId="35" fillId="2" borderId="25" xfId="0" applyNumberFormat="1" applyFont="1" applyFill="1" applyBorder="1" applyAlignment="1" applyProtection="1">
      <alignment horizontal="right"/>
    </xf>
    <xf numFmtId="0" fontId="19" fillId="0" borderId="0" xfId="0" applyFont="1" applyBorder="1"/>
    <xf numFmtId="0" fontId="0" fillId="0" borderId="4" xfId="0" applyBorder="1"/>
    <xf numFmtId="0" fontId="10" fillId="2" borderId="0" xfId="0" applyFont="1" applyFill="1" applyAlignment="1">
      <alignment vertical="center"/>
    </xf>
    <xf numFmtId="0" fontId="2" fillId="2" borderId="0" xfId="0" applyNumberFormat="1" applyFont="1" applyFill="1" applyBorder="1" applyAlignment="1" applyProtection="1">
      <alignment vertical="center"/>
    </xf>
    <xf numFmtId="0" fontId="33" fillId="2" borderId="0" xfId="0" applyFont="1" applyFill="1" applyBorder="1" applyAlignment="1"/>
    <xf numFmtId="49" fontId="33" fillId="2" borderId="0" xfId="0" applyNumberFormat="1" applyFont="1" applyFill="1" applyBorder="1" applyAlignment="1"/>
    <xf numFmtId="0" fontId="33" fillId="2" borderId="0" xfId="0" applyFont="1" applyFill="1" applyBorder="1" applyAlignment="1">
      <alignment vertical="center"/>
    </xf>
    <xf numFmtId="0" fontId="35" fillId="0" borderId="0" xfId="0" applyNumberFormat="1" applyFont="1" applyFill="1" applyBorder="1" applyAlignment="1" applyProtection="1"/>
    <xf numFmtId="173" fontId="35" fillId="0" borderId="0" xfId="0" applyNumberFormat="1" applyFont="1" applyFill="1" applyBorder="1" applyAlignment="1" applyProtection="1">
      <alignment horizontal="center"/>
    </xf>
    <xf numFmtId="0" fontId="33" fillId="2" borderId="0" xfId="0" applyNumberFormat="1" applyFont="1" applyFill="1" applyBorder="1" applyAlignment="1" applyProtection="1">
      <alignment horizontal="left"/>
    </xf>
    <xf numFmtId="173" fontId="35" fillId="2" borderId="0" xfId="0" applyNumberFormat="1" applyFont="1" applyFill="1" applyBorder="1" applyAlignment="1" applyProtection="1">
      <alignment horizontal="center"/>
    </xf>
    <xf numFmtId="173" fontId="35" fillId="2" borderId="0" xfId="0" applyNumberFormat="1" applyFont="1" applyFill="1" applyBorder="1" applyAlignment="1" applyProtection="1"/>
    <xf numFmtId="0" fontId="35" fillId="2" borderId="0" xfId="0" applyNumberFormat="1" applyFont="1" applyFill="1" applyBorder="1" applyAlignment="1" applyProtection="1">
      <alignment horizontal="center"/>
    </xf>
    <xf numFmtId="1" fontId="35" fillId="2" borderId="19" xfId="0" applyNumberFormat="1" applyFont="1" applyFill="1" applyBorder="1" applyAlignment="1" applyProtection="1">
      <alignment horizontal="center" vertical="center" wrapText="1"/>
    </xf>
    <xf numFmtId="0" fontId="35" fillId="2" borderId="0" xfId="0" applyNumberFormat="1" applyFont="1" applyFill="1" applyBorder="1" applyAlignment="1" applyProtection="1">
      <alignment wrapText="1"/>
    </xf>
    <xf numFmtId="172" fontId="33" fillId="0" borderId="25" xfId="0" applyNumberFormat="1" applyFont="1" applyFill="1" applyBorder="1" applyAlignment="1" applyProtection="1">
      <alignment horizontal="center" vertical="center"/>
      <protection locked="0"/>
    </xf>
    <xf numFmtId="0" fontId="33" fillId="2" borderId="0" xfId="0" applyFont="1" applyFill="1"/>
    <xf numFmtId="0" fontId="35" fillId="2" borderId="25" xfId="0" applyNumberFormat="1" applyFont="1" applyFill="1" applyBorder="1" applyAlignment="1" applyProtection="1">
      <alignment horizontal="left"/>
      <protection locked="0"/>
    </xf>
    <xf numFmtId="1" fontId="35" fillId="2" borderId="25" xfId="0" applyNumberFormat="1" applyFont="1" applyFill="1" applyBorder="1" applyAlignment="1" applyProtection="1">
      <alignment horizontal="center" wrapText="1"/>
    </xf>
    <xf numFmtId="0" fontId="33" fillId="2" borderId="25" xfId="0" applyNumberFormat="1" applyFont="1" applyFill="1" applyBorder="1" applyAlignment="1" applyProtection="1">
      <alignment horizontal="left"/>
    </xf>
    <xf numFmtId="0" fontId="33" fillId="2" borderId="25" xfId="0" applyNumberFormat="1" applyFont="1" applyFill="1" applyBorder="1" applyAlignment="1" applyProtection="1">
      <alignment horizontal="left" wrapText="1"/>
    </xf>
    <xf numFmtId="49" fontId="33" fillId="2" borderId="25" xfId="0" applyNumberFormat="1" applyFont="1" applyFill="1" applyBorder="1" applyAlignment="1" applyProtection="1">
      <alignment horizontal="center" vertical="top"/>
    </xf>
    <xf numFmtId="49" fontId="33" fillId="2" borderId="19" xfId="0" applyNumberFormat="1" applyFont="1" applyFill="1" applyBorder="1" applyAlignment="1" applyProtection="1">
      <alignment horizontal="center"/>
    </xf>
    <xf numFmtId="49" fontId="33" fillId="0" borderId="0" xfId="0" applyNumberFormat="1" applyFont="1" applyFill="1" applyBorder="1" applyAlignment="1" applyProtection="1">
      <alignment horizontal="center"/>
    </xf>
    <xf numFmtId="0" fontId="33" fillId="0" borderId="0" xfId="0" applyNumberFormat="1" applyFont="1" applyFill="1" applyBorder="1" applyAlignment="1" applyProtection="1">
      <alignment horizontal="left" wrapText="1"/>
      <protection locked="0"/>
    </xf>
    <xf numFmtId="0" fontId="33" fillId="0" borderId="0" xfId="0" applyNumberFormat="1" applyFont="1" applyFill="1" applyBorder="1"/>
    <xf numFmtId="10" fontId="33" fillId="0" borderId="0" xfId="0" applyNumberFormat="1" applyFont="1" applyFill="1" applyBorder="1"/>
    <xf numFmtId="173" fontId="33" fillId="0" borderId="0" xfId="0" applyNumberFormat="1" applyFont="1" applyFill="1" applyBorder="1" applyAlignment="1" applyProtection="1">
      <alignment horizontal="right"/>
    </xf>
    <xf numFmtId="0" fontId="37" fillId="2" borderId="25" xfId="0" applyNumberFormat="1" applyFont="1" applyFill="1" applyBorder="1" applyAlignment="1" applyProtection="1">
      <alignment horizontal="center" vertical="center"/>
      <protection locked="0"/>
    </xf>
    <xf numFmtId="0" fontId="37" fillId="2" borderId="25" xfId="0" applyNumberFormat="1" applyFont="1" applyFill="1" applyBorder="1" applyAlignment="1" applyProtection="1">
      <alignment horizontal="left" vertical="center" wrapText="1"/>
      <protection locked="0"/>
    </xf>
    <xf numFmtId="49" fontId="36" fillId="2" borderId="25" xfId="0" applyNumberFormat="1" applyFont="1" applyFill="1" applyBorder="1" applyAlignment="1" applyProtection="1">
      <alignment horizontal="center" vertical="center"/>
      <protection locked="0"/>
    </xf>
    <xf numFmtId="0" fontId="36" fillId="2" borderId="25" xfId="0" applyNumberFormat="1" applyFont="1" applyFill="1" applyBorder="1" applyAlignment="1" applyProtection="1">
      <alignment horizontal="left" vertical="center"/>
      <protection locked="0"/>
    </xf>
    <xf numFmtId="0" fontId="2" fillId="2" borderId="0" xfId="0" applyFont="1" applyFill="1" applyAlignment="1">
      <alignment horizontal="right"/>
    </xf>
    <xf numFmtId="0" fontId="35" fillId="0" borderId="0" xfId="0" applyFont="1" applyFill="1"/>
    <xf numFmtId="0" fontId="33" fillId="2" borderId="0" xfId="0" applyFont="1" applyFill="1" applyBorder="1" applyAlignment="1">
      <alignment horizontal="right"/>
    </xf>
    <xf numFmtId="49" fontId="33" fillId="2" borderId="0" xfId="0" applyNumberFormat="1" applyFont="1" applyFill="1" applyBorder="1" applyAlignment="1" applyProtection="1">
      <alignment horizontal="left"/>
    </xf>
    <xf numFmtId="0" fontId="33" fillId="2" borderId="2" xfId="0" applyNumberFormat="1" applyFont="1" applyFill="1" applyBorder="1" applyAlignment="1" applyProtection="1"/>
    <xf numFmtId="49" fontId="36" fillId="0" borderId="25" xfId="0" applyNumberFormat="1" applyFont="1" applyFill="1" applyBorder="1" applyAlignment="1" applyProtection="1">
      <alignment horizontal="left" vertical="center"/>
      <protection locked="0"/>
    </xf>
    <xf numFmtId="0" fontId="35" fillId="2" borderId="0" xfId="0" applyFont="1" applyFill="1"/>
    <xf numFmtId="0" fontId="35" fillId="0" borderId="0" xfId="0" applyFont="1" applyBorder="1"/>
    <xf numFmtId="0" fontId="33" fillId="0" borderId="2" xfId="0" applyNumberFormat="1" applyFont="1" applyFill="1" applyBorder="1" applyAlignment="1" applyProtection="1"/>
    <xf numFmtId="174" fontId="35" fillId="0" borderId="2" xfId="0" applyNumberFormat="1" applyFont="1" applyFill="1" applyBorder="1" applyAlignment="1" applyProtection="1"/>
    <xf numFmtId="0" fontId="33" fillId="0" borderId="0" xfId="0" applyFont="1" applyFill="1" applyBorder="1" applyAlignment="1">
      <alignment vertical="center"/>
    </xf>
    <xf numFmtId="0" fontId="35" fillId="0" borderId="0" xfId="0" applyFont="1" applyFill="1" applyBorder="1"/>
    <xf numFmtId="0" fontId="33" fillId="0" borderId="0" xfId="0" applyFont="1" applyFill="1"/>
    <xf numFmtId="0" fontId="35" fillId="0" borderId="0" xfId="0" applyNumberFormat="1" applyFont="1" applyFill="1" applyBorder="1" applyAlignment="1" applyProtection="1">
      <alignment horizontal="center" vertical="center"/>
    </xf>
    <xf numFmtId="0" fontId="35" fillId="0" borderId="0" xfId="0" applyNumberFormat="1" applyFont="1" applyFill="1" applyBorder="1" applyAlignment="1" applyProtection="1">
      <alignment horizontal="center"/>
    </xf>
    <xf numFmtId="172" fontId="35" fillId="2" borderId="25" xfId="0" applyNumberFormat="1" applyFont="1" applyFill="1" applyBorder="1" applyAlignment="1" applyProtection="1">
      <alignment horizontal="right"/>
    </xf>
    <xf numFmtId="173" fontId="35" fillId="0" borderId="0" xfId="0" applyNumberFormat="1" applyFont="1" applyFill="1" applyBorder="1" applyAlignment="1" applyProtection="1">
      <alignment horizontal="right"/>
    </xf>
    <xf numFmtId="173" fontId="35" fillId="0" borderId="0" xfId="0" applyNumberFormat="1" applyFont="1" applyFill="1" applyBorder="1" applyAlignment="1" applyProtection="1">
      <alignment horizontal="left"/>
    </xf>
    <xf numFmtId="173" fontId="35" fillId="0" borderId="8" xfId="0" applyNumberFormat="1" applyFont="1" applyFill="1" applyBorder="1" applyAlignment="1" applyProtection="1">
      <alignment horizontal="left"/>
    </xf>
    <xf numFmtId="0" fontId="40" fillId="2" borderId="25" xfId="0" applyNumberFormat="1" applyFont="1" applyFill="1" applyBorder="1" applyAlignment="1" applyProtection="1"/>
    <xf numFmtId="173" fontId="35" fillId="0" borderId="8" xfId="0" applyNumberFormat="1" applyFont="1" applyFill="1" applyBorder="1" applyAlignment="1" applyProtection="1"/>
    <xf numFmtId="0" fontId="35" fillId="0" borderId="8" xfId="0" applyNumberFormat="1" applyFont="1" applyFill="1" applyBorder="1" applyAlignment="1" applyProtection="1"/>
    <xf numFmtId="0" fontId="35" fillId="2" borderId="26" xfId="0" applyNumberFormat="1" applyFont="1" applyFill="1" applyBorder="1" applyAlignment="1" applyProtection="1">
      <alignment horizontal="center"/>
    </xf>
    <xf numFmtId="0" fontId="35" fillId="2" borderId="25" xfId="0" applyNumberFormat="1" applyFont="1" applyFill="1" applyBorder="1" applyAlignment="1" applyProtection="1"/>
    <xf numFmtId="173" fontId="35" fillId="2" borderId="25" xfId="0" applyNumberFormat="1" applyFont="1" applyFill="1" applyBorder="1" applyAlignment="1">
      <alignment horizontal="right"/>
    </xf>
    <xf numFmtId="174" fontId="35" fillId="0" borderId="2" xfId="0" applyNumberFormat="1" applyFont="1" applyFill="1" applyBorder="1" applyAlignment="1" applyProtection="1">
      <alignment horizontal="center"/>
    </xf>
    <xf numFmtId="173" fontId="33" fillId="0" borderId="2" xfId="0" applyNumberFormat="1" applyFont="1" applyFill="1" applyBorder="1" applyAlignment="1" applyProtection="1"/>
    <xf numFmtId="0" fontId="35" fillId="2" borderId="0" xfId="0" applyNumberFormat="1" applyFont="1" applyFill="1" applyBorder="1" applyAlignment="1" applyProtection="1">
      <alignment horizontal="left" wrapText="1"/>
    </xf>
    <xf numFmtId="0" fontId="2" fillId="0" borderId="0" xfId="0" applyFont="1" applyBorder="1" applyAlignment="1" applyProtection="1">
      <alignment horizontal="left"/>
    </xf>
    <xf numFmtId="0" fontId="33" fillId="0" borderId="6" xfId="0" applyFont="1" applyFill="1" applyBorder="1"/>
    <xf numFmtId="0" fontId="0" fillId="0" borderId="0" xfId="0" applyFont="1" applyAlignment="1">
      <alignment horizontal="center"/>
    </xf>
    <xf numFmtId="0" fontId="41" fillId="0" borderId="0" xfId="0" applyFont="1" applyFill="1"/>
    <xf numFmtId="0" fontId="33" fillId="0" borderId="0" xfId="0" applyFont="1" applyFill="1" applyAlignment="1">
      <alignment horizontal="center"/>
    </xf>
    <xf numFmtId="0" fontId="36" fillId="0" borderId="0" xfId="0" applyFont="1" applyFill="1" applyAlignment="1">
      <alignment horizontal="left"/>
    </xf>
    <xf numFmtId="0" fontId="42" fillId="0" borderId="2" xfId="0" applyFont="1" applyFill="1" applyBorder="1"/>
    <xf numFmtId="0" fontId="33" fillId="0" borderId="2" xfId="0" applyFont="1" applyFill="1" applyBorder="1"/>
    <xf numFmtId="0" fontId="33" fillId="0" borderId="2" xfId="0" applyFont="1" applyBorder="1"/>
    <xf numFmtId="0" fontId="33" fillId="0" borderId="2" xfId="0" applyFont="1" applyFill="1" applyBorder="1" applyAlignment="1">
      <alignment horizontal="right"/>
    </xf>
    <xf numFmtId="0" fontId="33" fillId="0" borderId="12" xfId="0" applyFont="1" applyFill="1" applyBorder="1"/>
    <xf numFmtId="0" fontId="33" fillId="0" borderId="8" xfId="0" applyFont="1" applyFill="1" applyBorder="1"/>
    <xf numFmtId="0" fontId="33" fillId="0" borderId="8" xfId="0" applyFont="1" applyBorder="1"/>
    <xf numFmtId="0" fontId="33" fillId="0" borderId="8" xfId="0" applyFont="1" applyFill="1" applyBorder="1" applyAlignment="1">
      <alignment horizontal="centerContinuous"/>
    </xf>
    <xf numFmtId="0" fontId="33" fillId="0" borderId="3" xfId="0" applyFont="1" applyFill="1" applyBorder="1"/>
    <xf numFmtId="0" fontId="33" fillId="0" borderId="0" xfId="0" applyFont="1" applyFill="1" applyBorder="1" applyAlignment="1">
      <alignment horizontal="centerContinuous"/>
    </xf>
    <xf numFmtId="0" fontId="33" fillId="0" borderId="4" xfId="0" applyFont="1" applyFill="1" applyBorder="1"/>
    <xf numFmtId="0" fontId="33" fillId="0" borderId="7" xfId="0" applyFont="1" applyFill="1" applyBorder="1"/>
    <xf numFmtId="0" fontId="35" fillId="0" borderId="2" xfId="0" applyFont="1" applyFill="1" applyBorder="1"/>
    <xf numFmtId="0" fontId="33" fillId="0" borderId="5" xfId="0" applyFont="1" applyFill="1" applyBorder="1"/>
    <xf numFmtId="0" fontId="35" fillId="0" borderId="0" xfId="0" applyFont="1" applyFill="1" applyBorder="1" applyAlignment="1"/>
    <xf numFmtId="0" fontId="33" fillId="0" borderId="4" xfId="0" applyFont="1" applyFill="1" applyBorder="1" applyAlignment="1">
      <alignment horizontal="left"/>
    </xf>
    <xf numFmtId="0" fontId="35" fillId="0" borderId="2" xfId="0" applyFont="1" applyBorder="1"/>
    <xf numFmtId="0" fontId="43" fillId="0" borderId="2" xfId="0" applyFont="1" applyBorder="1"/>
    <xf numFmtId="169" fontId="33" fillId="0" borderId="2" xfId="0" applyNumberFormat="1" applyFont="1" applyFill="1" applyBorder="1"/>
    <xf numFmtId="0" fontId="33" fillId="0" borderId="5" xfId="0" applyFont="1" applyBorder="1"/>
    <xf numFmtId="0" fontId="43" fillId="0" borderId="0" xfId="0" applyFont="1" applyBorder="1"/>
    <xf numFmtId="169" fontId="33" fillId="0" borderId="0" xfId="0" applyNumberFormat="1" applyFont="1" applyBorder="1" applyAlignment="1">
      <alignment horizontal="center"/>
    </xf>
    <xf numFmtId="0" fontId="35" fillId="0" borderId="4" xfId="0" applyFont="1" applyFill="1" applyBorder="1"/>
    <xf numFmtId="169" fontId="33" fillId="0" borderId="0" xfId="0" applyNumberFormat="1" applyFont="1" applyFill="1" applyBorder="1"/>
    <xf numFmtId="0" fontId="33" fillId="0" borderId="18" xfId="0" applyFont="1" applyFill="1" applyBorder="1" applyAlignment="1">
      <alignment horizontal="center" vertical="center"/>
    </xf>
    <xf numFmtId="0" fontId="33" fillId="0" borderId="0" xfId="0" applyFont="1" applyFill="1" applyBorder="1" applyAlignment="1"/>
    <xf numFmtId="0" fontId="33" fillId="0" borderId="4" xfId="0" applyFont="1" applyBorder="1"/>
    <xf numFmtId="172" fontId="33" fillId="2" borderId="0" xfId="0" applyNumberFormat="1" applyFont="1" applyFill="1" applyBorder="1" applyAlignment="1" applyProtection="1">
      <alignment horizontal="center" vertical="center" wrapText="1"/>
      <protection locked="0"/>
    </xf>
    <xf numFmtId="172" fontId="33" fillId="0" borderId="0" xfId="0" applyNumberFormat="1" applyFont="1" applyFill="1" applyBorder="1" applyAlignment="1" applyProtection="1">
      <alignment horizontal="center" vertical="center"/>
    </xf>
    <xf numFmtId="1" fontId="0" fillId="0" borderId="0" xfId="0" applyNumberFormat="1"/>
    <xf numFmtId="0" fontId="0" fillId="0" borderId="0" xfId="0" applyFont="1" applyFill="1" applyBorder="1" applyAlignment="1">
      <alignment horizontal="center"/>
    </xf>
    <xf numFmtId="172" fontId="2" fillId="2" borderId="0" xfId="0" applyNumberFormat="1" applyFont="1" applyFill="1" applyBorder="1" applyAlignment="1" applyProtection="1">
      <alignment horizontal="center"/>
    </xf>
    <xf numFmtId="49" fontId="2" fillId="0" borderId="0" xfId="0" applyNumberFormat="1" applyFont="1" applyBorder="1" applyAlignment="1">
      <alignment vertical="top" wrapText="1"/>
    </xf>
    <xf numFmtId="49" fontId="0" fillId="0" borderId="0" xfId="0" applyNumberFormat="1" applyBorder="1" applyAlignment="1">
      <alignment vertical="top" wrapText="1"/>
    </xf>
    <xf numFmtId="0" fontId="6" fillId="0" borderId="1" xfId="0" applyFont="1" applyBorder="1"/>
    <xf numFmtId="49" fontId="33" fillId="2" borderId="17" xfId="0" applyNumberFormat="1" applyFont="1" applyFill="1" applyBorder="1" applyAlignment="1" applyProtection="1">
      <alignment horizontal="left" vertical="top" wrapText="1"/>
      <protection locked="0"/>
    </xf>
    <xf numFmtId="172" fontId="33" fillId="0" borderId="17" xfId="0" applyNumberFormat="1" applyFont="1" applyBorder="1" applyAlignment="1" applyProtection="1">
      <alignment horizontal="center" vertical="center"/>
      <protection locked="0"/>
    </xf>
    <xf numFmtId="0" fontId="2" fillId="0" borderId="17" xfId="0" applyFont="1" applyBorder="1" applyAlignment="1" applyProtection="1">
      <protection locked="0"/>
    </xf>
    <xf numFmtId="49" fontId="0" fillId="0" borderId="27" xfId="0" applyNumberFormat="1" applyBorder="1" applyAlignment="1" applyProtection="1">
      <alignment horizontal="left" vertical="center"/>
      <protection locked="0"/>
    </xf>
    <xf numFmtId="49" fontId="0" fillId="0" borderId="28" xfId="0" applyNumberFormat="1" applyBorder="1" applyAlignment="1" applyProtection="1">
      <alignment horizontal="left" vertical="center"/>
      <protection locked="0"/>
    </xf>
    <xf numFmtId="49" fontId="0" fillId="0" borderId="29" xfId="0" applyNumberFormat="1" applyBorder="1" applyAlignment="1" applyProtection="1">
      <alignment horizontal="left" vertical="center"/>
      <protection locked="0"/>
    </xf>
    <xf numFmtId="0" fontId="33" fillId="0" borderId="17" xfId="0" applyFont="1" applyFill="1" applyBorder="1" applyAlignment="1" applyProtection="1">
      <alignment horizontal="center"/>
      <protection locked="0"/>
    </xf>
    <xf numFmtId="49" fontId="33" fillId="0" borderId="25" xfId="0" applyNumberFormat="1" applyFont="1" applyFill="1" applyBorder="1" applyAlignment="1" applyProtection="1">
      <alignment horizontal="left" vertical="center"/>
      <protection locked="0"/>
    </xf>
    <xf numFmtId="0" fontId="35" fillId="2" borderId="25" xfId="0" applyNumberFormat="1" applyFont="1" applyFill="1" applyBorder="1" applyAlignment="1" applyProtection="1">
      <alignment horizontal="center" vertical="center"/>
    </xf>
    <xf numFmtId="0" fontId="35" fillId="2" borderId="25" xfId="0" applyNumberFormat="1" applyFont="1" applyFill="1" applyBorder="1" applyAlignment="1" applyProtection="1">
      <alignment horizontal="left" vertical="center"/>
    </xf>
    <xf numFmtId="49" fontId="33" fillId="2" borderId="25" xfId="0" applyNumberFormat="1" applyFont="1" applyFill="1" applyBorder="1" applyAlignment="1" applyProtection="1">
      <alignment horizontal="center" vertical="center"/>
    </xf>
    <xf numFmtId="0" fontId="33" fillId="2" borderId="25" xfId="0" applyNumberFormat="1" applyFont="1" applyFill="1" applyBorder="1" applyAlignment="1" applyProtection="1">
      <alignment horizontal="left" vertical="center"/>
    </xf>
    <xf numFmtId="0" fontId="37" fillId="2" borderId="26" xfId="0" applyNumberFormat="1" applyFont="1" applyFill="1" applyBorder="1" applyAlignment="1" applyProtection="1">
      <alignment vertical="center"/>
    </xf>
    <xf numFmtId="0" fontId="36" fillId="2" borderId="25" xfId="0" applyNumberFormat="1" applyFont="1" applyFill="1" applyBorder="1" applyAlignment="1" applyProtection="1">
      <alignment horizontal="left" vertical="center" wrapText="1"/>
    </xf>
    <xf numFmtId="0" fontId="35" fillId="2" borderId="26" xfId="0" applyNumberFormat="1" applyFont="1" applyFill="1" applyBorder="1" applyAlignment="1" applyProtection="1">
      <alignment vertical="center" wrapText="1"/>
    </xf>
    <xf numFmtId="0" fontId="33" fillId="2" borderId="25" xfId="0" applyNumberFormat="1" applyFont="1" applyFill="1" applyBorder="1" applyAlignment="1" applyProtection="1">
      <alignment horizontal="center" vertical="center"/>
    </xf>
    <xf numFmtId="0" fontId="33" fillId="2" borderId="25" xfId="0" applyNumberFormat="1" applyFont="1" applyFill="1" applyBorder="1" applyAlignment="1" applyProtection="1">
      <alignment horizontal="left" vertical="center" wrapText="1"/>
    </xf>
    <xf numFmtId="0" fontId="37" fillId="2" borderId="26" xfId="0" applyNumberFormat="1" applyFont="1" applyFill="1" applyBorder="1" applyAlignment="1" applyProtection="1">
      <alignment vertical="center" wrapText="1"/>
    </xf>
    <xf numFmtId="0" fontId="36" fillId="2" borderId="25" xfId="0" applyNumberFormat="1" applyFont="1" applyFill="1" applyBorder="1" applyAlignment="1" applyProtection="1">
      <alignment horizontal="left" vertical="center"/>
    </xf>
    <xf numFmtId="0" fontId="36" fillId="2" borderId="25" xfId="0" applyNumberFormat="1" applyFont="1" applyFill="1" applyBorder="1" applyAlignment="1" applyProtection="1">
      <alignment vertical="center"/>
    </xf>
    <xf numFmtId="49" fontId="33" fillId="0" borderId="0" xfId="0" applyNumberFormat="1" applyFont="1" applyFill="1" applyBorder="1" applyAlignment="1" applyProtection="1"/>
    <xf numFmtId="49" fontId="33" fillId="2" borderId="7" xfId="0" applyNumberFormat="1" applyFont="1" applyFill="1" applyBorder="1" applyAlignment="1" applyProtection="1">
      <alignment horizontal="center" vertical="center"/>
    </xf>
    <xf numFmtId="0" fontId="35" fillId="0" borderId="0" xfId="0" applyNumberFormat="1" applyFont="1" applyFill="1" applyBorder="1" applyAlignment="1" applyProtection="1">
      <alignment vertical="center"/>
    </xf>
    <xf numFmtId="0" fontId="33" fillId="0" borderId="0" xfId="0" applyFont="1" applyProtection="1"/>
    <xf numFmtId="0" fontId="37" fillId="2" borderId="25" xfId="0" applyNumberFormat="1" applyFont="1" applyFill="1" applyBorder="1" applyAlignment="1" applyProtection="1">
      <alignment horizontal="center" vertical="center"/>
    </xf>
    <xf numFmtId="0" fontId="37" fillId="2" borderId="25" xfId="0" applyNumberFormat="1" applyFont="1" applyFill="1" applyBorder="1" applyAlignment="1" applyProtection="1">
      <alignment horizontal="left" vertical="center" wrapText="1"/>
    </xf>
    <xf numFmtId="49" fontId="36" fillId="2" borderId="25" xfId="0" applyNumberFormat="1" applyFont="1" applyFill="1" applyBorder="1" applyAlignment="1" applyProtection="1">
      <alignment horizontal="center" vertical="center"/>
    </xf>
    <xf numFmtId="0" fontId="35" fillId="2" borderId="26" xfId="0" applyNumberFormat="1" applyFont="1" applyFill="1" applyBorder="1" applyAlignment="1" applyProtection="1">
      <alignment horizontal="center" vertical="center"/>
    </xf>
    <xf numFmtId="0" fontId="35" fillId="0" borderId="0" xfId="0" applyFont="1" applyFill="1" applyBorder="1" applyAlignment="1" applyProtection="1">
      <alignment vertical="center"/>
    </xf>
    <xf numFmtId="173" fontId="35" fillId="2" borderId="25" xfId="0" applyNumberFormat="1" applyFont="1" applyFill="1" applyBorder="1" applyProtection="1"/>
    <xf numFmtId="0" fontId="33" fillId="2" borderId="0" xfId="0" applyFont="1" applyFill="1" applyProtection="1"/>
    <xf numFmtId="0" fontId="2" fillId="2" borderId="0" xfId="0" applyFont="1" applyFill="1" applyBorder="1" applyAlignment="1" applyProtection="1">
      <alignment horizontal="left" vertical="center"/>
    </xf>
    <xf numFmtId="0" fontId="0" fillId="2" borderId="0" xfId="0" applyFill="1" applyProtection="1"/>
    <xf numFmtId="0" fontId="1" fillId="2" borderId="0" xfId="0" applyFont="1" applyFill="1" applyBorder="1" applyProtection="1"/>
    <xf numFmtId="0" fontId="2" fillId="2" borderId="0" xfId="0" applyNumberFormat="1" applyFont="1" applyFill="1" applyBorder="1" applyProtection="1"/>
    <xf numFmtId="0" fontId="0" fillId="0" borderId="0" xfId="0" applyFill="1" applyProtection="1"/>
    <xf numFmtId="0" fontId="33" fillId="0" borderId="0" xfId="0" applyFont="1" applyFill="1" applyBorder="1" applyProtection="1"/>
    <xf numFmtId="0" fontId="33" fillId="0" borderId="3" xfId="0" applyNumberFormat="1" applyFont="1" applyFill="1" applyBorder="1" applyAlignment="1" applyProtection="1">
      <alignment vertical="center"/>
      <protection locked="0"/>
    </xf>
    <xf numFmtId="0" fontId="0" fillId="0" borderId="0" xfId="0" applyBorder="1" applyProtection="1"/>
    <xf numFmtId="0" fontId="33" fillId="0" borderId="2" xfId="0" quotePrefix="1" applyNumberFormat="1" applyFont="1" applyFill="1" applyBorder="1" applyAlignment="1" applyProtection="1"/>
    <xf numFmtId="0" fontId="35" fillId="0" borderId="2" xfId="0" applyNumberFormat="1" applyFont="1" applyFill="1" applyBorder="1" applyAlignment="1" applyProtection="1"/>
    <xf numFmtId="0" fontId="3" fillId="0" borderId="0" xfId="0" applyFont="1" applyProtection="1"/>
    <xf numFmtId="0" fontId="0" fillId="0" borderId="0" xfId="0" applyProtection="1"/>
    <xf numFmtId="0" fontId="35" fillId="2" borderId="26" xfId="0" applyFont="1" applyFill="1" applyBorder="1" applyProtection="1"/>
    <xf numFmtId="0" fontId="35" fillId="2" borderId="25" xfId="0" applyNumberFormat="1" applyFont="1" applyFill="1" applyBorder="1" applyAlignment="1" applyProtection="1">
      <alignment wrapText="1"/>
    </xf>
    <xf numFmtId="0" fontId="3" fillId="0" borderId="0" xfId="0" applyFont="1" applyFill="1" applyProtection="1"/>
    <xf numFmtId="0" fontId="33" fillId="2" borderId="0" xfId="0" applyFont="1" applyFill="1" applyBorder="1" applyAlignment="1" applyProtection="1">
      <alignment vertical="center"/>
    </xf>
    <xf numFmtId="0" fontId="35" fillId="2" borderId="25" xfId="0" applyNumberFormat="1" applyFont="1" applyFill="1" applyBorder="1" applyAlignment="1" applyProtection="1">
      <alignment vertical="center"/>
    </xf>
    <xf numFmtId="49" fontId="35" fillId="2" borderId="25" xfId="0" applyNumberFormat="1" applyFont="1" applyFill="1" applyBorder="1" applyAlignment="1" applyProtection="1">
      <alignment horizontal="center" vertical="center"/>
    </xf>
    <xf numFmtId="0" fontId="33" fillId="2" borderId="27" xfId="0" applyNumberFormat="1" applyFont="1" applyFill="1" applyBorder="1" applyAlignment="1" applyProtection="1"/>
    <xf numFmtId="0" fontId="3" fillId="0" borderId="0" xfId="0" applyFont="1" applyBorder="1" applyProtection="1"/>
    <xf numFmtId="2" fontId="0" fillId="0" borderId="17" xfId="0" applyNumberFormat="1" applyBorder="1" applyAlignment="1" applyProtection="1">
      <alignment horizontal="center" vertical="center"/>
      <protection locked="0"/>
    </xf>
    <xf numFmtId="3" fontId="33" fillId="0" borderId="17" xfId="0" applyNumberFormat="1" applyFont="1" applyFill="1" applyBorder="1" applyAlignment="1" applyProtection="1">
      <alignment horizontal="center" vertical="center"/>
      <protection locked="0"/>
    </xf>
    <xf numFmtId="0" fontId="2" fillId="0" borderId="0" xfId="0" applyFont="1" applyProtection="1"/>
    <xf numFmtId="0" fontId="0" fillId="0" borderId="0" xfId="0" applyFont="1" applyFill="1" applyBorder="1" applyAlignment="1">
      <alignment horizontal="left"/>
    </xf>
    <xf numFmtId="0" fontId="23" fillId="0" borderId="0" xfId="0" applyFont="1" applyFill="1" applyBorder="1"/>
    <xf numFmtId="0" fontId="0" fillId="0" borderId="0" xfId="0" applyFill="1" applyBorder="1" applyAlignment="1">
      <alignment horizontal="right"/>
    </xf>
    <xf numFmtId="0" fontId="13" fillId="0" borderId="0" xfId="0" applyFont="1" applyBorder="1" applyAlignment="1">
      <alignment horizontal="center"/>
    </xf>
    <xf numFmtId="0" fontId="1" fillId="0" borderId="17" xfId="0" applyFont="1" applyBorder="1" applyProtection="1">
      <protection locked="0"/>
    </xf>
    <xf numFmtId="0" fontId="0" fillId="0" borderId="0" xfId="0" applyProtection="1">
      <protection locked="0"/>
    </xf>
    <xf numFmtId="14" fontId="0" fillId="0" borderId="17" xfId="0" applyNumberFormat="1" applyBorder="1" applyProtection="1">
      <protection locked="0"/>
    </xf>
    <xf numFmtId="49" fontId="0" fillId="0" borderId="0" xfId="0" applyNumberFormat="1" applyProtection="1">
      <protection locked="0"/>
    </xf>
    <xf numFmtId="1" fontId="0" fillId="0" borderId="0" xfId="0" applyNumberFormat="1" applyProtection="1">
      <protection locked="0"/>
    </xf>
    <xf numFmtId="49" fontId="0" fillId="0" borderId="17" xfId="0" applyNumberFormat="1" applyBorder="1" applyProtection="1">
      <protection locked="0"/>
    </xf>
    <xf numFmtId="0" fontId="0" fillId="2" borderId="30" xfId="0" applyFill="1" applyBorder="1" applyAlignment="1" applyProtection="1">
      <alignment horizontal="center" vertical="center"/>
      <protection locked="0"/>
    </xf>
    <xf numFmtId="0" fontId="0" fillId="2" borderId="31" xfId="0" applyFill="1" applyBorder="1" applyAlignment="1" applyProtection="1">
      <alignment horizontal="center" vertical="center"/>
      <protection locked="0"/>
    </xf>
    <xf numFmtId="0" fontId="0" fillId="2" borderId="0" xfId="0" applyFill="1" applyAlignment="1" applyProtection="1">
      <alignment horizontal="left"/>
      <protection locked="0"/>
    </xf>
    <xf numFmtId="0" fontId="2" fillId="2" borderId="0" xfId="0" applyFont="1" applyFill="1" applyAlignment="1" applyProtection="1">
      <alignment horizontal="left" vertical="top" wrapText="1"/>
      <protection locked="0"/>
    </xf>
    <xf numFmtId="0" fontId="2" fillId="2" borderId="0" xfId="0" applyFont="1" applyFill="1" applyAlignment="1" applyProtection="1">
      <protection locked="0"/>
    </xf>
    <xf numFmtId="0" fontId="0" fillId="2" borderId="32" xfId="0" applyFill="1" applyBorder="1" applyAlignment="1" applyProtection="1">
      <alignment horizontal="center" vertical="center"/>
      <protection locked="0"/>
    </xf>
    <xf numFmtId="0" fontId="0" fillId="0" borderId="0" xfId="0" applyFill="1" applyProtection="1">
      <protection locked="0"/>
    </xf>
    <xf numFmtId="0" fontId="0" fillId="0" borderId="6" xfId="0" applyFont="1" applyFill="1" applyBorder="1" applyProtection="1">
      <protection locked="0"/>
    </xf>
    <xf numFmtId="0" fontId="0" fillId="0" borderId="0" xfId="0" applyFill="1" applyBorder="1" applyProtection="1">
      <protection locked="0"/>
    </xf>
    <xf numFmtId="0" fontId="10" fillId="0" borderId="6" xfId="0" applyFont="1" applyBorder="1" applyProtection="1">
      <protection locked="0"/>
    </xf>
    <xf numFmtId="0" fontId="33" fillId="0" borderId="23" xfId="0" applyFont="1" applyFill="1" applyBorder="1" applyAlignment="1" applyProtection="1">
      <alignment horizontal="center"/>
      <protection locked="0"/>
    </xf>
    <xf numFmtId="0" fontId="2" fillId="0" borderId="0" xfId="6" applyFill="1"/>
    <xf numFmtId="0" fontId="2" fillId="0" borderId="0" xfId="6" applyFill="1" applyBorder="1"/>
    <xf numFmtId="2" fontId="2" fillId="0" borderId="0" xfId="6" applyNumberFormat="1" applyFont="1"/>
    <xf numFmtId="0" fontId="2" fillId="0" borderId="0" xfId="6" applyFont="1" applyFill="1" applyBorder="1"/>
    <xf numFmtId="0" fontId="2" fillId="0" borderId="0" xfId="6" applyFont="1"/>
    <xf numFmtId="2" fontId="2" fillId="0" borderId="0" xfId="6" applyNumberFormat="1" applyFont="1" applyFill="1" applyBorder="1"/>
    <xf numFmtId="0" fontId="2" fillId="0" borderId="0" xfId="6"/>
    <xf numFmtId="0" fontId="2" fillId="0" borderId="2" xfId="6" applyFill="1" applyBorder="1"/>
    <xf numFmtId="2" fontId="2" fillId="0" borderId="0" xfId="6" applyNumberFormat="1" applyFont="1" applyFill="1" applyBorder="1" applyAlignment="1"/>
    <xf numFmtId="2" fontId="2" fillId="0" borderId="2" xfId="6" applyNumberFormat="1" applyFont="1" applyFill="1" applyBorder="1" applyAlignment="1"/>
    <xf numFmtId="0" fontId="2" fillId="0" borderId="2" xfId="6" applyFont="1" applyFill="1" applyBorder="1"/>
    <xf numFmtId="0" fontId="2" fillId="0" borderId="0" xfId="6" applyFill="1" applyAlignment="1"/>
    <xf numFmtId="0" fontId="2" fillId="0" borderId="0" xfId="6" applyFont="1" applyFill="1"/>
    <xf numFmtId="0" fontId="14" fillId="0" borderId="0" xfId="6" applyFont="1" applyFill="1" applyBorder="1" applyAlignment="1">
      <alignment horizontal="center"/>
    </xf>
    <xf numFmtId="0" fontId="2" fillId="0" borderId="0" xfId="6" applyFont="1" applyFill="1" applyAlignment="1"/>
    <xf numFmtId="0" fontId="2" fillId="2" borderId="0" xfId="6" applyNumberFormat="1" applyFont="1" applyFill="1" applyBorder="1" applyAlignment="1" applyProtection="1"/>
    <xf numFmtId="0" fontId="2" fillId="0" borderId="0" xfId="6" applyFont="1" applyFill="1" applyAlignment="1">
      <alignment wrapText="1"/>
    </xf>
    <xf numFmtId="0" fontId="2" fillId="0" borderId="0" xfId="6" applyFont="1" applyFill="1" applyAlignment="1">
      <alignment horizontal="left" wrapText="1"/>
    </xf>
    <xf numFmtId="0" fontId="2" fillId="0" borderId="5" xfId="6" applyFill="1" applyBorder="1"/>
    <xf numFmtId="0" fontId="2" fillId="0" borderId="7" xfId="6" applyFill="1" applyBorder="1"/>
    <xf numFmtId="0" fontId="2" fillId="0" borderId="4" xfId="6" applyFill="1" applyBorder="1"/>
    <xf numFmtId="0" fontId="2" fillId="0" borderId="6" xfId="6" applyFont="1" applyFill="1" applyBorder="1"/>
    <xf numFmtId="0" fontId="3" fillId="0" borderId="0" xfId="6" applyFont="1" applyFill="1" applyBorder="1"/>
    <xf numFmtId="0" fontId="3" fillId="0" borderId="6" xfId="6" applyFont="1" applyFill="1" applyBorder="1" applyAlignment="1">
      <alignment horizontal="center"/>
    </xf>
    <xf numFmtId="0" fontId="3" fillId="0" borderId="2" xfId="6" applyFont="1" applyFill="1" applyBorder="1"/>
    <xf numFmtId="0" fontId="2" fillId="0" borderId="7" xfId="6" applyFont="1" applyFill="1" applyBorder="1"/>
    <xf numFmtId="0" fontId="3" fillId="0" borderId="5" xfId="6" applyFont="1" applyFill="1" applyBorder="1"/>
    <xf numFmtId="0" fontId="10" fillId="0" borderId="2" xfId="6" applyFont="1" applyFill="1" applyBorder="1"/>
    <xf numFmtId="0" fontId="4" fillId="0" borderId="0" xfId="6" applyFont="1" applyFill="1" applyBorder="1"/>
    <xf numFmtId="0" fontId="10" fillId="0" borderId="0" xfId="6" applyFont="1" applyFill="1" applyBorder="1"/>
    <xf numFmtId="0" fontId="4" fillId="0" borderId="0" xfId="6" applyFont="1" applyFill="1" applyBorder="1" applyAlignment="1">
      <alignment horizontal="center"/>
    </xf>
    <xf numFmtId="0" fontId="2" fillId="0" borderId="0" xfId="6" applyBorder="1" applyAlignment="1"/>
    <xf numFmtId="0" fontId="3" fillId="0" borderId="0" xfId="6" applyFont="1" applyFill="1" applyBorder="1" applyAlignment="1"/>
    <xf numFmtId="0" fontId="3" fillId="0" borderId="0" xfId="6" applyFont="1" applyFill="1" applyBorder="1" applyAlignment="1">
      <alignment wrapText="1"/>
    </xf>
    <xf numFmtId="0" fontId="3" fillId="0" borderId="4" xfId="6" applyFont="1" applyFill="1" applyBorder="1" applyAlignment="1">
      <alignment horizontal="left" wrapText="1"/>
    </xf>
    <xf numFmtId="0" fontId="3" fillId="0" borderId="0" xfId="6" applyFont="1" applyFill="1" applyBorder="1" applyAlignment="1">
      <alignment horizontal="left" wrapText="1"/>
    </xf>
    <xf numFmtId="172" fontId="3" fillId="0" borderId="0" xfId="6" applyNumberFormat="1" applyFont="1" applyFill="1" applyBorder="1"/>
    <xf numFmtId="3" fontId="4" fillId="0" borderId="0" xfId="6" applyNumberFormat="1" applyFont="1" applyFill="1" applyBorder="1"/>
    <xf numFmtId="0" fontId="3" fillId="0" borderId="4" xfId="6" applyFont="1" applyFill="1" applyBorder="1" applyAlignment="1">
      <alignment horizontal="left"/>
    </xf>
    <xf numFmtId="0" fontId="3" fillId="0" borderId="0" xfId="6" applyFont="1" applyBorder="1"/>
    <xf numFmtId="0" fontId="3" fillId="0" borderId="0" xfId="6" applyFont="1" applyFill="1" applyBorder="1" applyAlignment="1">
      <alignment horizontal="center" wrapText="1"/>
    </xf>
    <xf numFmtId="0" fontId="3" fillId="0" borderId="6" xfId="6" applyFont="1" applyFill="1" applyBorder="1"/>
    <xf numFmtId="0" fontId="5" fillId="0" borderId="5" xfId="6" applyFont="1" applyFill="1" applyBorder="1" applyAlignment="1">
      <alignment horizontal="left"/>
    </xf>
    <xf numFmtId="169" fontId="3" fillId="0" borderId="2" xfId="6" applyNumberFormat="1" applyFont="1" applyFill="1" applyBorder="1"/>
    <xf numFmtId="0" fontId="13" fillId="0" borderId="2" xfId="6" applyFont="1" applyBorder="1"/>
    <xf numFmtId="0" fontId="2" fillId="0" borderId="2" xfId="6" applyFont="1" applyBorder="1"/>
    <xf numFmtId="0" fontId="10" fillId="0" borderId="2" xfId="6" applyFont="1" applyBorder="1"/>
    <xf numFmtId="0" fontId="5" fillId="0" borderId="4" xfId="6" applyFont="1" applyFill="1" applyBorder="1" applyAlignment="1">
      <alignment horizontal="left"/>
    </xf>
    <xf numFmtId="0" fontId="2" fillId="0" borderId="0" xfId="6" applyFont="1" applyBorder="1"/>
    <xf numFmtId="0" fontId="3" fillId="0" borderId="0" xfId="6" applyFont="1" applyFill="1" applyBorder="1" applyAlignment="1">
      <alignment vertical="center"/>
    </xf>
    <xf numFmtId="0" fontId="3" fillId="0" borderId="6" xfId="6" applyFont="1" applyFill="1" applyBorder="1" applyAlignment="1">
      <alignment horizontal="right"/>
    </xf>
    <xf numFmtId="0" fontId="2" fillId="0" borderId="0" xfId="6" applyFont="1" applyFill="1" applyBorder="1" applyAlignment="1">
      <alignment horizontal="centerContinuous"/>
    </xf>
    <xf numFmtId="0" fontId="2" fillId="0" borderId="0" xfId="6" applyFont="1" applyFill="1" applyBorder="1" applyAlignment="1">
      <alignment horizontal="left"/>
    </xf>
    <xf numFmtId="0" fontId="2" fillId="0" borderId="0" xfId="6" applyFont="1" applyFill="1" applyBorder="1" applyAlignment="1">
      <alignment horizontal="center"/>
    </xf>
    <xf numFmtId="0" fontId="3" fillId="0" borderId="0" xfId="6" applyFont="1" applyFill="1" applyBorder="1" applyAlignment="1">
      <alignment horizontal="right"/>
    </xf>
    <xf numFmtId="0" fontId="2" fillId="0" borderId="3" xfId="6" applyFill="1" applyBorder="1"/>
    <xf numFmtId="0" fontId="2" fillId="0" borderId="8" xfId="6" applyFont="1" applyFill="1" applyBorder="1" applyAlignment="1">
      <alignment horizontal="centerContinuous"/>
    </xf>
    <xf numFmtId="0" fontId="2" fillId="0" borderId="8" xfId="6" applyFont="1" applyFill="1" applyBorder="1"/>
    <xf numFmtId="0" fontId="2" fillId="0" borderId="8" xfId="6" applyFont="1" applyBorder="1"/>
    <xf numFmtId="0" fontId="2" fillId="0" borderId="12" xfId="6" applyFont="1" applyFill="1" applyBorder="1"/>
    <xf numFmtId="0" fontId="2" fillId="0" borderId="2" xfId="6" applyFont="1" applyFill="1" applyBorder="1" applyAlignment="1">
      <alignment horizontal="right"/>
    </xf>
    <xf numFmtId="0" fontId="9" fillId="0" borderId="2" xfId="6" applyFont="1" applyFill="1" applyBorder="1"/>
    <xf numFmtId="0" fontId="11" fillId="0" borderId="0" xfId="6" applyFont="1" applyFill="1" applyAlignment="1">
      <alignment horizontal="left"/>
    </xf>
    <xf numFmtId="0" fontId="2" fillId="0" borderId="0" xfId="6" applyFont="1" applyFill="1" applyAlignment="1">
      <alignment horizontal="right"/>
    </xf>
    <xf numFmtId="0" fontId="3" fillId="0" borderId="0" xfId="6" applyFont="1" applyFill="1" applyAlignment="1">
      <alignment horizontal="right"/>
    </xf>
    <xf numFmtId="0" fontId="7" fillId="0" borderId="0" xfId="6" applyFont="1" applyFill="1" applyBorder="1"/>
    <xf numFmtId="0" fontId="4" fillId="0" borderId="0" xfId="6" applyNumberFormat="1" applyFont="1" applyFill="1" applyBorder="1" applyAlignment="1" applyProtection="1"/>
    <xf numFmtId="0" fontId="10" fillId="0" borderId="0" xfId="6" applyFont="1" applyFill="1" applyAlignment="1">
      <alignment horizontal="right"/>
    </xf>
    <xf numFmtId="0" fontId="7" fillId="0" borderId="0" xfId="6" applyFont="1" applyFill="1"/>
    <xf numFmtId="0" fontId="26" fillId="0" borderId="0" xfId="6" applyFont="1" applyFill="1" applyBorder="1"/>
    <xf numFmtId="0" fontId="2" fillId="0" borderId="17" xfId="6" applyFont="1" applyFill="1" applyBorder="1" applyAlignment="1" applyProtection="1">
      <alignment horizontal="center" vertical="center"/>
      <protection locked="0"/>
    </xf>
    <xf numFmtId="0" fontId="2" fillId="0" borderId="2" xfId="6" applyFont="1" applyFill="1" applyBorder="1" applyAlignment="1" applyProtection="1">
      <alignment horizontal="left" vertical="center"/>
      <protection locked="0"/>
    </xf>
    <xf numFmtId="0" fontId="2" fillId="0" borderId="0" xfId="6" applyNumberFormat="1" applyFont="1" applyFill="1" applyBorder="1" applyAlignment="1" applyProtection="1"/>
    <xf numFmtId="0" fontId="2" fillId="2" borderId="0" xfId="6" applyFill="1"/>
    <xf numFmtId="1" fontId="2" fillId="0" borderId="0" xfId="6" applyNumberFormat="1" applyFont="1" applyFill="1" applyBorder="1" applyAlignment="1" applyProtection="1"/>
    <xf numFmtId="0" fontId="4" fillId="0" borderId="0" xfId="6" applyFont="1" applyBorder="1" applyAlignment="1"/>
    <xf numFmtId="0" fontId="3" fillId="0" borderId="0" xfId="6" applyNumberFormat="1" applyFont="1" applyFill="1" applyBorder="1" applyAlignment="1" applyProtection="1"/>
    <xf numFmtId="0" fontId="2" fillId="0" borderId="0" xfId="6" applyBorder="1"/>
    <xf numFmtId="0" fontId="10" fillId="0" borderId="0" xfId="6" applyFont="1"/>
    <xf numFmtId="0" fontId="10" fillId="0" borderId="0" xfId="6" applyFont="1" applyBorder="1"/>
    <xf numFmtId="0" fontId="3" fillId="0" borderId="0" xfId="6" applyFont="1" applyFill="1"/>
    <xf numFmtId="0" fontId="10" fillId="0" borderId="0" xfId="6" applyNumberFormat="1" applyFont="1" applyFill="1" applyBorder="1" applyAlignment="1" applyProtection="1"/>
    <xf numFmtId="177" fontId="33" fillId="0" borderId="0" xfId="6" applyNumberFormat="1" applyFont="1" applyFill="1" applyBorder="1" applyAlignment="1" applyProtection="1"/>
    <xf numFmtId="173" fontId="33" fillId="0" borderId="0" xfId="6" applyNumberFormat="1" applyFont="1" applyFill="1" applyBorder="1" applyAlignment="1" applyProtection="1"/>
    <xf numFmtId="174" fontId="35" fillId="0" borderId="0" xfId="6" applyNumberFormat="1" applyFont="1" applyFill="1" applyBorder="1" applyAlignment="1" applyProtection="1"/>
    <xf numFmtId="0" fontId="33" fillId="0" borderId="0" xfId="6" applyNumberFormat="1" applyFont="1" applyFill="1" applyBorder="1" applyAlignment="1" applyProtection="1"/>
    <xf numFmtId="0" fontId="33" fillId="0" borderId="25" xfId="6" applyNumberFormat="1" applyFont="1" applyFill="1" applyBorder="1" applyAlignment="1" applyProtection="1">
      <alignment horizontal="left" vertical="center" wrapText="1"/>
      <protection locked="0"/>
    </xf>
    <xf numFmtId="0" fontId="33" fillId="2" borderId="0" xfId="6" applyNumberFormat="1" applyFont="1" applyFill="1" applyBorder="1" applyAlignment="1" applyProtection="1"/>
    <xf numFmtId="0" fontId="35" fillId="2" borderId="0" xfId="6" applyNumberFormat="1" applyFont="1" applyFill="1" applyBorder="1" applyAlignment="1" applyProtection="1"/>
    <xf numFmtId="0" fontId="10" fillId="2" borderId="0" xfId="6" applyFont="1" applyFill="1" applyBorder="1"/>
    <xf numFmtId="0" fontId="10" fillId="2" borderId="0" xfId="6" applyNumberFormat="1" applyFont="1" applyFill="1" applyBorder="1" applyAlignment="1" applyProtection="1"/>
    <xf numFmtId="173" fontId="35" fillId="0" borderId="0" xfId="6" applyNumberFormat="1" applyFont="1" applyFill="1" applyBorder="1" applyAlignment="1" applyProtection="1"/>
    <xf numFmtId="173" fontId="35" fillId="2" borderId="0" xfId="6" applyNumberFormat="1" applyFont="1" applyFill="1" applyBorder="1" applyAlignment="1" applyProtection="1">
      <alignment horizontal="right"/>
    </xf>
    <xf numFmtId="173" fontId="33" fillId="0" borderId="0" xfId="6" applyNumberFormat="1" applyFont="1" applyFill="1" applyBorder="1" applyAlignment="1" applyProtection="1">
      <alignment horizontal="center" vertical="center"/>
    </xf>
    <xf numFmtId="0" fontId="4" fillId="2" borderId="0" xfId="6" applyNumberFormat="1" applyFont="1" applyFill="1" applyBorder="1" applyAlignment="1" applyProtection="1"/>
    <xf numFmtId="0" fontId="4" fillId="0" borderId="0" xfId="6" applyFont="1"/>
    <xf numFmtId="173" fontId="4" fillId="2" borderId="0" xfId="6" applyNumberFormat="1" applyFont="1" applyFill="1" applyBorder="1" applyAlignment="1" applyProtection="1">
      <alignment horizontal="center"/>
    </xf>
    <xf numFmtId="0" fontId="4" fillId="2" borderId="0" xfId="6" applyNumberFormat="1" applyFont="1" applyFill="1" applyBorder="1" applyAlignment="1" applyProtection="1">
      <alignment horizontal="center"/>
    </xf>
    <xf numFmtId="0" fontId="33" fillId="0" borderId="0" xfId="6" applyNumberFormat="1" applyFont="1" applyFill="1" applyBorder="1" applyAlignment="1" applyProtection="1">
      <alignment horizontal="right"/>
    </xf>
    <xf numFmtId="173" fontId="4" fillId="0" borderId="0" xfId="6" applyNumberFormat="1" applyFont="1" applyFill="1" applyBorder="1" applyAlignment="1" applyProtection="1"/>
    <xf numFmtId="0" fontId="35" fillId="0" borderId="0" xfId="6" applyNumberFormat="1" applyFont="1" applyFill="1" applyBorder="1" applyAlignment="1" applyProtection="1"/>
    <xf numFmtId="0" fontId="2" fillId="0" borderId="0" xfId="6" applyNumberFormat="1" applyFont="1" applyFill="1" applyBorder="1" applyAlignment="1" applyProtection="1">
      <alignment horizontal="right"/>
    </xf>
    <xf numFmtId="0" fontId="10" fillId="0" borderId="0" xfId="6" applyNumberFormat="1" applyFont="1" applyFill="1" applyBorder="1" applyAlignment="1" applyProtection="1">
      <alignment horizontal="right" vertical="center"/>
    </xf>
    <xf numFmtId="0" fontId="10" fillId="0" borderId="0" xfId="6" applyNumberFormat="1" applyFont="1" applyFill="1" applyBorder="1" applyAlignment="1" applyProtection="1">
      <protection locked="0"/>
    </xf>
    <xf numFmtId="0" fontId="2" fillId="0" borderId="0" xfId="6" applyNumberFormat="1" applyFont="1" applyFill="1" applyBorder="1" applyAlignment="1" applyProtection="1">
      <protection locked="0"/>
    </xf>
    <xf numFmtId="0" fontId="2" fillId="0" borderId="0" xfId="6" applyProtection="1">
      <protection locked="0"/>
    </xf>
    <xf numFmtId="0" fontId="2" fillId="0" borderId="0" xfId="6" applyProtection="1"/>
    <xf numFmtId="49" fontId="33" fillId="0" borderId="0" xfId="6" applyNumberFormat="1" applyFont="1" applyFill="1" applyBorder="1" applyAlignment="1" applyProtection="1">
      <alignment horizontal="center" vertical="center"/>
    </xf>
    <xf numFmtId="0" fontId="33" fillId="0" borderId="0" xfId="6" applyNumberFormat="1" applyFont="1" applyFill="1" applyBorder="1" applyAlignment="1" applyProtection="1">
      <alignment horizontal="center" vertical="center" wrapText="1"/>
    </xf>
    <xf numFmtId="173" fontId="33" fillId="2" borderId="0" xfId="6" applyNumberFormat="1" applyFont="1" applyFill="1" applyBorder="1" applyProtection="1"/>
    <xf numFmtId="49" fontId="33" fillId="0" borderId="0" xfId="6" applyNumberFormat="1" applyFont="1" applyFill="1" applyBorder="1" applyAlignment="1" applyProtection="1"/>
    <xf numFmtId="0" fontId="10" fillId="0" borderId="0" xfId="6" applyFont="1" applyProtection="1"/>
    <xf numFmtId="0" fontId="33" fillId="0" borderId="0" xfId="6" applyFont="1" applyProtection="1"/>
    <xf numFmtId="0" fontId="33" fillId="0" borderId="0" xfId="6" quotePrefix="1" applyNumberFormat="1" applyFont="1" applyFill="1" applyBorder="1" applyAlignment="1" applyProtection="1"/>
    <xf numFmtId="0" fontId="10" fillId="0" borderId="0" xfId="6" applyFont="1" applyFill="1" applyBorder="1" applyProtection="1"/>
    <xf numFmtId="0" fontId="33" fillId="0" borderId="0" xfId="6" applyFont="1" applyBorder="1" applyProtection="1"/>
    <xf numFmtId="0" fontId="2" fillId="0" borderId="0" xfId="6" applyBorder="1" applyAlignment="1">
      <alignment vertical="center" wrapText="1"/>
    </xf>
    <xf numFmtId="0" fontId="2" fillId="0" borderId="0" xfId="6" applyFill="1" applyBorder="1" applyAlignment="1">
      <alignment vertical="center" wrapText="1"/>
    </xf>
    <xf numFmtId="0" fontId="2" fillId="0" borderId="0" xfId="6" applyFont="1" applyFill="1" applyAlignment="1">
      <alignment horizontal="left"/>
    </xf>
    <xf numFmtId="0" fontId="10" fillId="0" borderId="0" xfId="6" applyFont="1" applyFill="1" applyBorder="1" applyAlignment="1">
      <alignment horizontal="center"/>
    </xf>
    <xf numFmtId="164" fontId="2" fillId="0" borderId="0" xfId="6" applyNumberFormat="1" applyFont="1" applyFill="1" applyBorder="1"/>
    <xf numFmtId="0" fontId="2" fillId="0" borderId="5" xfId="6" applyFont="1" applyFill="1" applyBorder="1"/>
    <xf numFmtId="0" fontId="30" fillId="0" borderId="0" xfId="6" applyFont="1" applyFill="1" applyBorder="1" applyAlignment="1">
      <alignment horizontal="center"/>
    </xf>
    <xf numFmtId="0" fontId="30" fillId="0" borderId="4" xfId="6" applyFont="1" applyFill="1" applyBorder="1" applyAlignment="1">
      <alignment horizontal="center"/>
    </xf>
    <xf numFmtId="0" fontId="10" fillId="0" borderId="0" xfId="6" applyFont="1" applyFill="1" applyBorder="1" applyAlignment="1">
      <alignment horizontal="right"/>
    </xf>
    <xf numFmtId="0" fontId="10" fillId="0" borderId="4" xfId="6" applyFont="1" applyFill="1" applyBorder="1"/>
    <xf numFmtId="0" fontId="6" fillId="0" borderId="0" xfId="6" applyFont="1" applyFill="1" applyBorder="1" applyAlignment="1">
      <alignment horizontal="left"/>
    </xf>
    <xf numFmtId="0" fontId="6" fillId="0" borderId="4" xfId="6" applyFont="1" applyFill="1" applyBorder="1" applyAlignment="1">
      <alignment horizontal="left"/>
    </xf>
    <xf numFmtId="0" fontId="13" fillId="0" borderId="0" xfId="6" applyFont="1" applyBorder="1"/>
    <xf numFmtId="0" fontId="5" fillId="0" borderId="0" xfId="6" applyFont="1" applyFill="1" applyBorder="1"/>
    <xf numFmtId="0" fontId="5" fillId="0" borderId="0" xfId="6" applyFont="1" applyFill="1" applyBorder="1" applyAlignment="1">
      <alignment horizontal="left"/>
    </xf>
    <xf numFmtId="0" fontId="2" fillId="0" borderId="6" xfId="6" applyFill="1" applyBorder="1"/>
    <xf numFmtId="164" fontId="5" fillId="0" borderId="0" xfId="6" applyNumberFormat="1" applyFont="1" applyFill="1" applyBorder="1" applyAlignment="1">
      <alignment horizontal="left"/>
    </xf>
    <xf numFmtId="164" fontId="4" fillId="0" borderId="4" xfId="6" applyNumberFormat="1" applyFont="1" applyFill="1" applyBorder="1" applyAlignment="1">
      <alignment horizontal="left"/>
    </xf>
    <xf numFmtId="0" fontId="13" fillId="0" borderId="0" xfId="6" applyFont="1" applyBorder="1" applyAlignment="1">
      <alignment horizontal="right"/>
    </xf>
    <xf numFmtId="0" fontId="4" fillId="0" borderId="2" xfId="6" applyFont="1" applyFill="1" applyBorder="1"/>
    <xf numFmtId="0" fontId="3" fillId="0" borderId="7" xfId="6" applyFont="1" applyFill="1" applyBorder="1"/>
    <xf numFmtId="0" fontId="22" fillId="0" borderId="0" xfId="6" applyFont="1" applyFill="1" applyBorder="1" applyAlignment="1">
      <alignment horizontal="left"/>
    </xf>
    <xf numFmtId="0" fontId="5" fillId="0" borderId="6" xfId="6" applyFont="1" applyFill="1" applyBorder="1"/>
    <xf numFmtId="0" fontId="2" fillId="0" borderId="8" xfId="6" applyFill="1" applyBorder="1"/>
    <xf numFmtId="0" fontId="2" fillId="0" borderId="8" xfId="6" applyBorder="1"/>
    <xf numFmtId="0" fontId="3" fillId="0" borderId="8" xfId="6" applyFont="1" applyFill="1" applyBorder="1"/>
    <xf numFmtId="0" fontId="22" fillId="0" borderId="8" xfId="6" applyFont="1" applyFill="1" applyBorder="1"/>
    <xf numFmtId="0" fontId="22" fillId="0" borderId="12" xfId="6" applyFont="1" applyFill="1" applyBorder="1"/>
    <xf numFmtId="0" fontId="22" fillId="0" borderId="0" xfId="6" applyFont="1" applyFill="1" applyBorder="1"/>
    <xf numFmtId="0" fontId="12" fillId="0" borderId="0" xfId="6" applyFont="1" applyFill="1" applyAlignment="1">
      <alignment horizontal="left"/>
    </xf>
    <xf numFmtId="0" fontId="22" fillId="0" borderId="0" xfId="6" applyFont="1" applyFill="1" applyAlignment="1">
      <alignment horizontal="left"/>
    </xf>
    <xf numFmtId="0" fontId="2" fillId="0" borderId="0" xfId="6" applyAlignment="1">
      <alignment horizontal="center"/>
    </xf>
    <xf numFmtId="0" fontId="31" fillId="0" borderId="0" xfId="6" applyFont="1" applyFill="1"/>
    <xf numFmtId="0" fontId="20" fillId="0" borderId="0" xfId="6" applyFont="1" applyFill="1"/>
    <xf numFmtId="0" fontId="5" fillId="0" borderId="0" xfId="6" applyFont="1" applyFill="1"/>
    <xf numFmtId="0" fontId="11" fillId="0" borderId="0" xfId="6" applyFont="1" applyFill="1"/>
    <xf numFmtId="0" fontId="4" fillId="0" borderId="0" xfId="6" applyFont="1" applyFill="1"/>
    <xf numFmtId="0" fontId="10" fillId="0" borderId="0" xfId="6" applyFont="1" applyAlignment="1">
      <alignment horizontal="right"/>
    </xf>
    <xf numFmtId="0" fontId="10" fillId="0" borderId="0" xfId="6" applyFont="1" applyFill="1"/>
    <xf numFmtId="0" fontId="2" fillId="0" borderId="2" xfId="6" applyFill="1" applyBorder="1" applyAlignment="1">
      <alignment horizontal="left" vertical="center"/>
    </xf>
    <xf numFmtId="0" fontId="2" fillId="0" borderId="2" xfId="6" applyBorder="1"/>
    <xf numFmtId="172" fontId="2" fillId="0" borderId="4" xfId="6" applyNumberFormat="1" applyFill="1" applyBorder="1" applyAlignment="1">
      <alignment horizontal="right"/>
    </xf>
    <xf numFmtId="0" fontId="2" fillId="0" borderId="0" xfId="6" applyBorder="1" applyProtection="1">
      <protection locked="0"/>
    </xf>
    <xf numFmtId="0" fontId="2" fillId="0" borderId="17" xfId="6" applyBorder="1" applyAlignment="1" applyProtection="1">
      <alignment horizontal="center" vertical="center"/>
      <protection locked="0"/>
    </xf>
    <xf numFmtId="172" fontId="2" fillId="0" borderId="33" xfId="6" applyNumberFormat="1" applyFont="1" applyFill="1" applyBorder="1" applyAlignment="1" applyProtection="1">
      <alignment horizontal="right" vertical="center"/>
      <protection locked="0"/>
    </xf>
    <xf numFmtId="49" fontId="2" fillId="0" borderId="6" xfId="6" quotePrefix="1" applyNumberFormat="1" applyFont="1" applyBorder="1" applyAlignment="1" applyProtection="1">
      <alignment horizontal="right"/>
    </xf>
    <xf numFmtId="16" fontId="2" fillId="0" borderId="0" xfId="6" quotePrefix="1" applyNumberFormat="1" applyFont="1" applyProtection="1"/>
    <xf numFmtId="0" fontId="2" fillId="0" borderId="0" xfId="6" applyFont="1" applyProtection="1"/>
    <xf numFmtId="49" fontId="2" fillId="0" borderId="6" xfId="6" applyNumberFormat="1" applyFont="1" applyBorder="1" applyProtection="1"/>
    <xf numFmtId="0" fontId="10" fillId="0" borderId="0" xfId="6" applyFont="1" applyAlignment="1" applyProtection="1">
      <alignment horizontal="left"/>
    </xf>
    <xf numFmtId="0" fontId="24" fillId="0" borderId="0" xfId="6" applyFont="1" applyAlignment="1" applyProtection="1">
      <alignment horizontal="right"/>
    </xf>
    <xf numFmtId="49" fontId="2" fillId="0" borderId="7" xfId="6" applyNumberFormat="1" applyBorder="1" applyProtection="1"/>
    <xf numFmtId="0" fontId="2" fillId="0" borderId="2" xfId="6" applyBorder="1" applyProtection="1"/>
    <xf numFmtId="0" fontId="2" fillId="0" borderId="5" xfId="6" applyBorder="1" applyProtection="1"/>
    <xf numFmtId="0" fontId="2" fillId="0" borderId="0" xfId="6" applyBorder="1" applyProtection="1"/>
    <xf numFmtId="0" fontId="6" fillId="0" borderId="0" xfId="6" applyFont="1" applyAlignment="1" applyProtection="1">
      <alignment horizontal="right"/>
    </xf>
    <xf numFmtId="49" fontId="10" fillId="0" borderId="6" xfId="6" applyNumberFormat="1" applyFont="1" applyBorder="1" applyAlignment="1" applyProtection="1">
      <alignment horizontal="center" vertical="center"/>
    </xf>
    <xf numFmtId="1" fontId="10" fillId="0" borderId="0" xfId="6" applyNumberFormat="1" applyFont="1" applyAlignment="1" applyProtection="1">
      <alignment vertical="center"/>
    </xf>
    <xf numFmtId="0" fontId="10" fillId="0" borderId="0" xfId="6" applyFont="1" applyAlignment="1" applyProtection="1">
      <alignment vertical="center"/>
    </xf>
    <xf numFmtId="0" fontId="2" fillId="0" borderId="0" xfId="6" applyFont="1" applyAlignment="1" applyProtection="1">
      <alignment vertical="center"/>
    </xf>
    <xf numFmtId="49" fontId="2" fillId="0" borderId="6" xfId="6" applyNumberFormat="1" applyFont="1" applyBorder="1" applyAlignment="1" applyProtection="1">
      <alignment horizontal="center" vertical="center"/>
    </xf>
    <xf numFmtId="16" fontId="2" fillId="0" borderId="0" xfId="6" quotePrefix="1" applyNumberFormat="1" applyFont="1" applyAlignment="1" applyProtection="1">
      <alignment vertical="center"/>
    </xf>
    <xf numFmtId="0" fontId="6" fillId="0" borderId="0" xfId="6" applyFont="1" applyBorder="1" applyAlignment="1" applyProtection="1">
      <alignment horizontal="right"/>
    </xf>
    <xf numFmtId="0" fontId="2" fillId="0" borderId="0" xfId="6" applyFont="1" applyBorder="1" applyAlignment="1" applyProtection="1">
      <alignment vertical="center"/>
    </xf>
    <xf numFmtId="49" fontId="2" fillId="0" borderId="6" xfId="6" applyNumberFormat="1" applyFont="1" applyBorder="1" applyAlignment="1" applyProtection="1">
      <alignment horizontal="right"/>
    </xf>
    <xf numFmtId="0" fontId="10" fillId="0" borderId="0" xfId="6" applyFont="1" applyAlignment="1" applyProtection="1">
      <alignment horizontal="right"/>
    </xf>
    <xf numFmtId="49" fontId="10" fillId="0" borderId="6" xfId="6" applyNumberFormat="1" applyFont="1" applyBorder="1" applyAlignment="1" applyProtection="1">
      <alignment horizontal="center"/>
    </xf>
    <xf numFmtId="1" fontId="10" fillId="0" borderId="0" xfId="6" applyNumberFormat="1" applyFont="1" applyProtection="1"/>
    <xf numFmtId="0" fontId="6" fillId="0" borderId="0" xfId="6" applyFont="1" applyProtection="1"/>
    <xf numFmtId="49" fontId="2" fillId="0" borderId="6" xfId="6" applyNumberFormat="1" applyFont="1" applyBorder="1" applyAlignment="1" applyProtection="1">
      <alignment horizontal="center"/>
    </xf>
    <xf numFmtId="49" fontId="2" fillId="0" borderId="6" xfId="6" applyNumberFormat="1" applyFont="1" applyFill="1" applyBorder="1" applyAlignment="1" applyProtection="1">
      <alignment horizontal="center"/>
    </xf>
    <xf numFmtId="0" fontId="2" fillId="0" borderId="0" xfId="6" applyFill="1" applyProtection="1"/>
    <xf numFmtId="0" fontId="2" fillId="2" borderId="0" xfId="6" applyFont="1" applyFill="1" applyBorder="1" applyProtection="1"/>
    <xf numFmtId="0" fontId="3" fillId="2" borderId="0" xfId="6" applyFont="1" applyFill="1" applyBorder="1" applyProtection="1"/>
    <xf numFmtId="0" fontId="2" fillId="0" borderId="0" xfId="6" applyFont="1" applyBorder="1" applyProtection="1"/>
    <xf numFmtId="0" fontId="2" fillId="0" borderId="0" xfId="6" applyBorder="1" applyAlignment="1" applyProtection="1">
      <alignment horizontal="right"/>
    </xf>
    <xf numFmtId="0" fontId="4" fillId="0" borderId="0" xfId="6" applyFont="1" applyBorder="1" applyAlignment="1" applyProtection="1">
      <alignment horizontal="right"/>
    </xf>
    <xf numFmtId="0" fontId="2" fillId="0" borderId="0" xfId="6" applyFont="1" applyBorder="1" applyAlignment="1" applyProtection="1">
      <alignment horizontal="right"/>
    </xf>
    <xf numFmtId="0" fontId="33" fillId="0" borderId="0" xfId="6" applyFont="1" applyFill="1" applyBorder="1" applyAlignment="1" applyProtection="1"/>
    <xf numFmtId="0" fontId="4" fillId="0" borderId="0" xfId="6" applyFont="1" applyFill="1" applyBorder="1" applyAlignment="1" applyProtection="1"/>
    <xf numFmtId="0" fontId="10" fillId="0" borderId="0" xfId="6" applyFont="1" applyBorder="1" applyProtection="1"/>
    <xf numFmtId="0" fontId="10" fillId="0" borderId="0" xfId="6" applyFont="1" applyFill="1" applyBorder="1" applyAlignment="1" applyProtection="1">
      <alignment vertical="top"/>
    </xf>
    <xf numFmtId="0" fontId="2" fillId="0" borderId="0" xfId="6" applyFill="1" applyBorder="1" applyProtection="1"/>
    <xf numFmtId="0" fontId="6" fillId="0" borderId="0" xfId="6" applyFont="1" applyBorder="1" applyProtection="1"/>
    <xf numFmtId="0" fontId="2" fillId="0" borderId="6" xfId="6" applyFont="1" applyBorder="1" applyProtection="1"/>
    <xf numFmtId="0" fontId="2" fillId="0" borderId="0" xfId="6" applyAlignment="1" applyProtection="1">
      <alignment horizontal="right"/>
    </xf>
    <xf numFmtId="2" fontId="10" fillId="0" borderId="0" xfId="6" applyNumberFormat="1" applyFont="1"/>
    <xf numFmtId="2" fontId="2" fillId="0" borderId="0" xfId="6" applyNumberFormat="1"/>
    <xf numFmtId="0" fontId="2" fillId="0" borderId="0" xfId="6" applyFont="1" applyBorder="1" applyAlignment="1"/>
    <xf numFmtId="0" fontId="10" fillId="0" borderId="0" xfId="6" applyFont="1" applyBorder="1" applyAlignment="1">
      <alignment horizontal="left"/>
    </xf>
    <xf numFmtId="2" fontId="2" fillId="0" borderId="0" xfId="6" applyNumberFormat="1" applyFont="1" applyBorder="1"/>
    <xf numFmtId="0" fontId="2" fillId="0" borderId="0" xfId="6" applyFont="1" applyBorder="1" applyAlignment="1">
      <alignment horizontal="center"/>
    </xf>
    <xf numFmtId="2" fontId="10" fillId="0" borderId="0" xfId="6" applyNumberFormat="1" applyFont="1" applyBorder="1"/>
    <xf numFmtId="0" fontId="2" fillId="0" borderId="8" xfId="6" applyFont="1" applyBorder="1" applyAlignment="1"/>
    <xf numFmtId="0" fontId="2" fillId="0" borderId="0" xfId="6" applyFont="1" applyFill="1" applyBorder="1" applyAlignment="1"/>
    <xf numFmtId="0" fontId="3" fillId="0" borderId="0" xfId="6" applyFont="1" applyBorder="1" applyAlignment="1">
      <alignment horizontal="center"/>
    </xf>
    <xf numFmtId="169" fontId="3" fillId="0" borderId="0" xfId="6" applyNumberFormat="1" applyFont="1" applyFill="1" applyBorder="1" applyAlignment="1">
      <alignment horizontal="center"/>
    </xf>
    <xf numFmtId="164" fontId="4" fillId="0" borderId="8" xfId="6" applyNumberFormat="1" applyFont="1" applyFill="1" applyBorder="1" applyAlignment="1">
      <alignment horizontal="left"/>
    </xf>
    <xf numFmtId="0" fontId="13" fillId="0" borderId="8" xfId="6" applyFont="1" applyBorder="1" applyAlignment="1">
      <alignment horizontal="right"/>
    </xf>
    <xf numFmtId="0" fontId="10" fillId="0" borderId="8" xfId="6" applyFont="1" applyBorder="1"/>
    <xf numFmtId="0" fontId="5" fillId="0" borderId="8" xfId="6" applyFont="1" applyFill="1" applyBorder="1"/>
    <xf numFmtId="164" fontId="4" fillId="0" borderId="0" xfId="6" applyNumberFormat="1" applyFont="1" applyFill="1" applyBorder="1" applyAlignment="1">
      <alignment horizontal="left"/>
    </xf>
    <xf numFmtId="0" fontId="10" fillId="0" borderId="8" xfId="6" applyFont="1" applyFill="1" applyBorder="1"/>
    <xf numFmtId="0" fontId="2" fillId="0" borderId="8" xfId="6" applyFont="1" applyFill="1" applyBorder="1" applyAlignment="1">
      <alignment horizontal="center"/>
    </xf>
    <xf numFmtId="0" fontId="2" fillId="0" borderId="8" xfId="6" applyFont="1" applyFill="1" applyBorder="1" applyAlignment="1">
      <alignment horizontal="center" vertical="center"/>
    </xf>
    <xf numFmtId="0" fontId="2" fillId="0" borderId="0" xfId="6" applyFont="1" applyFill="1" applyBorder="1" applyAlignment="1">
      <alignment horizontal="center" vertical="center"/>
    </xf>
    <xf numFmtId="0" fontId="2" fillId="0" borderId="0" xfId="6" applyAlignment="1">
      <alignment horizontal="left"/>
    </xf>
    <xf numFmtId="0" fontId="2" fillId="0" borderId="0" xfId="6" applyFill="1" applyAlignment="1">
      <alignment horizontal="center"/>
    </xf>
    <xf numFmtId="0" fontId="10" fillId="0" borderId="0" xfId="6" applyFont="1" applyFill="1" applyAlignment="1">
      <alignment horizontal="right" vertical="center"/>
    </xf>
    <xf numFmtId="0" fontId="11" fillId="0" borderId="0" xfId="6" applyFont="1" applyFill="1" applyAlignment="1">
      <alignment horizontal="right"/>
    </xf>
    <xf numFmtId="0" fontId="11" fillId="0" borderId="0" xfId="6" applyFont="1"/>
    <xf numFmtId="171" fontId="6" fillId="0" borderId="0" xfId="6" applyNumberFormat="1" applyFont="1" applyBorder="1" applyAlignment="1">
      <alignment horizontal="center"/>
    </xf>
    <xf numFmtId="49" fontId="2" fillId="0" borderId="0" xfId="6" applyNumberFormat="1" applyFont="1" applyAlignment="1">
      <alignment horizontal="right" vertical="center"/>
    </xf>
    <xf numFmtId="49" fontId="33" fillId="0" borderId="0" xfId="6" applyNumberFormat="1" applyFont="1" applyAlignment="1">
      <alignment horizontal="right" vertical="center"/>
    </xf>
    <xf numFmtId="171" fontId="2" fillId="0" borderId="0" xfId="6" applyNumberFormat="1" applyFont="1" applyBorder="1" applyAlignment="1">
      <alignment vertical="center"/>
    </xf>
    <xf numFmtId="171" fontId="6" fillId="0" borderId="0" xfId="6" applyNumberFormat="1" applyFont="1" applyBorder="1" applyAlignment="1">
      <alignment vertical="center"/>
    </xf>
    <xf numFmtId="49" fontId="2" fillId="0" borderId="0" xfId="6" applyNumberFormat="1" applyFont="1" applyBorder="1" applyAlignment="1">
      <alignment vertical="center"/>
    </xf>
    <xf numFmtId="171" fontId="6" fillId="0" borderId="0" xfId="6" applyNumberFormat="1" applyFont="1"/>
    <xf numFmtId="49" fontId="2" fillId="0" borderId="0" xfId="6" applyNumberFormat="1"/>
    <xf numFmtId="0" fontId="33" fillId="0" borderId="0" xfId="6" applyFont="1" applyAlignment="1">
      <alignment vertical="center"/>
    </xf>
    <xf numFmtId="0" fontId="35" fillId="0" borderId="0" xfId="6" applyFont="1" applyAlignment="1">
      <alignment horizontal="left" wrapText="1"/>
    </xf>
    <xf numFmtId="49" fontId="35" fillId="0" borderId="0" xfId="6" applyNumberFormat="1" applyFont="1" applyAlignment="1">
      <alignment horizontal="left" wrapText="1"/>
    </xf>
    <xf numFmtId="14" fontId="2" fillId="0" borderId="17" xfId="6" applyNumberFormat="1" applyBorder="1" applyProtection="1">
      <protection locked="0"/>
    </xf>
    <xf numFmtId="14" fontId="2" fillId="0" borderId="17" xfId="6" applyNumberFormat="1" applyFont="1" applyBorder="1" applyProtection="1">
      <protection locked="0"/>
    </xf>
    <xf numFmtId="0" fontId="2" fillId="0" borderId="34" xfId="6" applyBorder="1" applyAlignment="1" applyProtection="1">
      <alignment horizontal="center"/>
    </xf>
    <xf numFmtId="0" fontId="2" fillId="0" borderId="0" xfId="6" applyBorder="1" applyAlignment="1" applyProtection="1">
      <alignment horizontal="center"/>
    </xf>
    <xf numFmtId="0" fontId="4" fillId="0" borderId="0" xfId="0" applyFont="1" applyFill="1" applyBorder="1"/>
    <xf numFmtId="0" fontId="2" fillId="0" borderId="8" xfId="0" applyFont="1" applyBorder="1"/>
    <xf numFmtId="0" fontId="35" fillId="0" borderId="0" xfId="6" applyNumberFormat="1" applyFont="1" applyFill="1" applyBorder="1" applyAlignment="1" applyProtection="1">
      <alignment vertical="center"/>
    </xf>
    <xf numFmtId="0" fontId="33" fillId="0" borderId="0" xfId="6" applyFont="1" applyFill="1" applyBorder="1" applyProtection="1"/>
    <xf numFmtId="0" fontId="2" fillId="0" borderId="0" xfId="6" applyNumberFormat="1" applyFont="1" applyFill="1" applyBorder="1" applyAlignment="1" applyProtection="1">
      <alignment horizontal="right" vertical="center"/>
    </xf>
    <xf numFmtId="49" fontId="10" fillId="0" borderId="0" xfId="6" applyNumberFormat="1" applyFont="1" applyAlignment="1">
      <alignment horizontal="right"/>
    </xf>
    <xf numFmtId="49" fontId="2" fillId="0" borderId="24" xfId="6" applyNumberFormat="1" applyBorder="1" applyAlignment="1" applyProtection="1">
      <alignment wrapText="1"/>
      <protection locked="0"/>
    </xf>
    <xf numFmtId="49" fontId="2" fillId="0" borderId="0" xfId="6" applyNumberFormat="1" applyBorder="1" applyAlignment="1" applyProtection="1">
      <alignment wrapText="1"/>
      <protection locked="0"/>
    </xf>
    <xf numFmtId="49" fontId="2" fillId="0" borderId="0" xfId="6" applyNumberFormat="1" applyBorder="1"/>
    <xf numFmtId="49" fontId="10" fillId="0" borderId="0" xfId="6" applyNumberFormat="1" applyFont="1" applyAlignment="1">
      <alignment horizontal="right" vertical="center"/>
    </xf>
    <xf numFmtId="49" fontId="2" fillId="0" borderId="35" xfId="6" applyNumberFormat="1" applyBorder="1" applyAlignment="1" applyProtection="1">
      <alignment wrapText="1"/>
      <protection locked="0"/>
    </xf>
    <xf numFmtId="49" fontId="10" fillId="0" borderId="0" xfId="6" applyNumberFormat="1" applyFont="1" applyAlignment="1">
      <alignment horizontal="right" wrapText="1"/>
    </xf>
    <xf numFmtId="49" fontId="2" fillId="0" borderId="17" xfId="6" applyNumberFormat="1" applyBorder="1" applyProtection="1">
      <protection locked="0"/>
    </xf>
    <xf numFmtId="49" fontId="2" fillId="0" borderId="0" xfId="6" applyNumberFormat="1" applyBorder="1" applyProtection="1">
      <protection locked="0"/>
    </xf>
    <xf numFmtId="1" fontId="6" fillId="0" borderId="0" xfId="6" applyNumberFormat="1" applyFont="1"/>
    <xf numFmtId="1" fontId="6" fillId="0" borderId="0" xfId="6" applyNumberFormat="1" applyFont="1" applyBorder="1" applyAlignment="1">
      <alignment horizontal="left" vertical="center"/>
    </xf>
    <xf numFmtId="1" fontId="6" fillId="0" borderId="0" xfId="6" applyNumberFormat="1" applyFont="1" applyBorder="1" applyAlignment="1">
      <alignment horizontal="center"/>
    </xf>
    <xf numFmtId="1" fontId="2" fillId="0" borderId="0" xfId="6" applyNumberFormat="1"/>
    <xf numFmtId="1" fontId="2" fillId="0" borderId="17" xfId="6" applyNumberFormat="1" applyBorder="1" applyProtection="1">
      <protection locked="0"/>
    </xf>
    <xf numFmtId="1" fontId="2" fillId="0" borderId="0" xfId="6" applyNumberFormat="1" applyBorder="1" applyProtection="1">
      <protection locked="0"/>
    </xf>
    <xf numFmtId="1" fontId="2" fillId="0" borderId="0" xfId="6" applyNumberFormat="1" applyBorder="1"/>
    <xf numFmtId="1" fontId="6" fillId="0" borderId="0" xfId="6" applyNumberFormat="1" applyFont="1" applyBorder="1" applyAlignment="1">
      <alignment vertical="center"/>
    </xf>
    <xf numFmtId="1" fontId="2" fillId="0" borderId="0" xfId="6" applyNumberFormat="1" applyFont="1" applyBorder="1" applyAlignment="1">
      <alignment horizontal="right"/>
    </xf>
    <xf numFmtId="178" fontId="6" fillId="0" borderId="0" xfId="6" applyNumberFormat="1" applyFont="1"/>
    <xf numFmtId="178" fontId="6" fillId="0" borderId="0" xfId="6" applyNumberFormat="1" applyFont="1" applyBorder="1" applyAlignment="1">
      <alignment vertical="center"/>
    </xf>
    <xf numFmtId="178" fontId="6" fillId="0" borderId="0" xfId="6" applyNumberFormat="1" applyFont="1" applyBorder="1" applyAlignment="1">
      <alignment horizontal="left" vertical="center"/>
    </xf>
    <xf numFmtId="178" fontId="6" fillId="0" borderId="0" xfId="6" applyNumberFormat="1" applyFont="1" applyBorder="1" applyAlignment="1">
      <alignment horizontal="center"/>
    </xf>
    <xf numFmtId="178" fontId="2" fillId="0" borderId="0" xfId="6" applyNumberFormat="1" applyFont="1" applyBorder="1" applyAlignment="1">
      <alignment horizontal="right"/>
    </xf>
    <xf numFmtId="178" fontId="2" fillId="0" borderId="0" xfId="6" applyNumberFormat="1"/>
    <xf numFmtId="178" fontId="2" fillId="0" borderId="0" xfId="6" applyNumberFormat="1" applyBorder="1" applyProtection="1">
      <protection locked="0"/>
    </xf>
    <xf numFmtId="178" fontId="2" fillId="0" borderId="0" xfId="6" applyNumberFormat="1" applyBorder="1"/>
    <xf numFmtId="49" fontId="2" fillId="0" borderId="17" xfId="6" applyNumberFormat="1" applyBorder="1" applyAlignment="1" applyProtection="1">
      <alignment horizontal="left"/>
      <protection locked="0"/>
    </xf>
    <xf numFmtId="0" fontId="33" fillId="2" borderId="19" xfId="0" applyNumberFormat="1" applyFont="1" applyFill="1" applyBorder="1" applyAlignment="1" applyProtection="1">
      <alignment horizontal="left" wrapText="1"/>
    </xf>
    <xf numFmtId="2" fontId="2" fillId="0" borderId="24" xfId="0" applyNumberFormat="1" applyFont="1" applyBorder="1" applyAlignment="1" applyProtection="1">
      <alignment horizontal="center" vertical="center"/>
      <protection locked="0"/>
    </xf>
    <xf numFmtId="172" fontId="2" fillId="0" borderId="24" xfId="0" applyNumberFormat="1" applyFont="1" applyBorder="1" applyAlignment="1" applyProtection="1">
      <alignment horizontal="center" vertical="center"/>
      <protection locked="0"/>
    </xf>
    <xf numFmtId="172" fontId="2" fillId="0" borderId="17" xfId="0" applyNumberFormat="1" applyFont="1" applyBorder="1" applyAlignment="1" applyProtection="1">
      <alignment horizontal="center" vertical="center"/>
      <protection locked="0"/>
    </xf>
    <xf numFmtId="1" fontId="2" fillId="0" borderId="24" xfId="0" applyNumberFormat="1" applyFont="1" applyFill="1" applyBorder="1" applyAlignment="1" applyProtection="1">
      <alignment horizontal="center" vertical="center"/>
      <protection locked="0"/>
    </xf>
    <xf numFmtId="1" fontId="0" fillId="0" borderId="24" xfId="0" applyNumberFormat="1" applyFill="1" applyBorder="1" applyAlignment="1" applyProtection="1">
      <alignment horizontal="center" vertical="center"/>
      <protection locked="0"/>
    </xf>
    <xf numFmtId="49" fontId="2" fillId="0" borderId="17" xfId="0" applyNumberFormat="1" applyFont="1" applyBorder="1" applyAlignment="1" applyProtection="1">
      <alignment horizontal="center" vertical="center"/>
      <protection locked="0"/>
    </xf>
    <xf numFmtId="0" fontId="10" fillId="0" borderId="0" xfId="6" applyFont="1" applyFill="1" applyBorder="1" applyAlignment="1"/>
    <xf numFmtId="0" fontId="2" fillId="0" borderId="0" xfId="0" applyFont="1" applyBorder="1" applyAlignment="1" applyProtection="1">
      <protection locked="0"/>
    </xf>
    <xf numFmtId="0" fontId="10" fillId="0" borderId="0" xfId="6" applyFont="1" applyFill="1" applyAlignment="1"/>
    <xf numFmtId="0" fontId="10" fillId="0" borderId="0" xfId="6" applyFont="1" applyFill="1" applyBorder="1" applyAlignment="1" applyProtection="1">
      <alignment horizontal="left" vertical="center"/>
      <protection locked="0"/>
    </xf>
    <xf numFmtId="0" fontId="6" fillId="0" borderId="2" xfId="0" applyFont="1" applyBorder="1"/>
    <xf numFmtId="0" fontId="0" fillId="0" borderId="7" xfId="0" applyBorder="1"/>
    <xf numFmtId="0" fontId="0" fillId="0" borderId="6" xfId="0" applyBorder="1"/>
    <xf numFmtId="0" fontId="6" fillId="0" borderId="4" xfId="0" applyFont="1" applyBorder="1" applyAlignment="1"/>
    <xf numFmtId="0" fontId="6" fillId="0" borderId="6" xfId="0" applyFont="1" applyBorder="1"/>
    <xf numFmtId="0" fontId="6" fillId="0" borderId="6" xfId="0" applyFont="1" applyBorder="1" applyAlignment="1">
      <alignment horizontal="center"/>
    </xf>
    <xf numFmtId="0" fontId="0" fillId="0" borderId="3" xfId="0" applyBorder="1"/>
    <xf numFmtId="0" fontId="0" fillId="0" borderId="8" xfId="0" applyBorder="1"/>
    <xf numFmtId="0" fontId="0" fillId="0" borderId="12" xfId="0" applyBorder="1"/>
    <xf numFmtId="0" fontId="0" fillId="0" borderId="36" xfId="0" applyBorder="1"/>
    <xf numFmtId="0" fontId="6" fillId="0" borderId="37" xfId="0" applyFont="1" applyBorder="1"/>
    <xf numFmtId="49" fontId="0" fillId="0" borderId="4" xfId="0" applyNumberFormat="1" applyBorder="1" applyAlignment="1">
      <alignment vertical="top" wrapText="1"/>
    </xf>
    <xf numFmtId="49" fontId="0" fillId="0" borderId="6" xfId="0" applyNumberFormat="1" applyBorder="1" applyAlignment="1">
      <alignment vertical="top" wrapText="1"/>
    </xf>
    <xf numFmtId="49" fontId="2" fillId="0" borderId="4" xfId="0" applyNumberFormat="1" applyFont="1" applyBorder="1" applyAlignment="1">
      <alignment vertical="top" wrapText="1"/>
    </xf>
    <xf numFmtId="49" fontId="2" fillId="0" borderId="6" xfId="0" applyNumberFormat="1" applyFont="1" applyBorder="1" applyAlignment="1">
      <alignment vertical="top" wrapText="1"/>
    </xf>
    <xf numFmtId="49" fontId="0" fillId="0" borderId="8" xfId="0" applyNumberFormat="1" applyBorder="1"/>
    <xf numFmtId="0" fontId="48" fillId="0" borderId="0" xfId="0" applyFont="1" applyBorder="1" applyAlignment="1">
      <alignment horizontal="left" vertical="center"/>
    </xf>
    <xf numFmtId="0" fontId="2" fillId="0" borderId="3" xfId="0" applyFont="1" applyBorder="1"/>
    <xf numFmtId="2" fontId="2" fillId="0" borderId="8" xfId="0" applyNumberFormat="1" applyFont="1" applyBorder="1"/>
    <xf numFmtId="0" fontId="2" fillId="0" borderId="12" xfId="0" applyFont="1" applyBorder="1"/>
    <xf numFmtId="2" fontId="0" fillId="0" borderId="8" xfId="0" applyNumberFormat="1" applyBorder="1"/>
    <xf numFmtId="0" fontId="3" fillId="0" borderId="3" xfId="6" applyFont="1" applyFill="1" applyBorder="1" applyAlignment="1">
      <alignment horizontal="left"/>
    </xf>
    <xf numFmtId="0" fontId="3" fillId="0" borderId="8" xfId="6" applyFont="1" applyBorder="1"/>
    <xf numFmtId="173" fontId="35" fillId="2" borderId="25" xfId="6" applyNumberFormat="1" applyFont="1" applyFill="1" applyBorder="1" applyAlignment="1" applyProtection="1">
      <alignment horizontal="right"/>
    </xf>
    <xf numFmtId="0" fontId="33" fillId="2" borderId="25" xfId="6" applyNumberFormat="1" applyFont="1" applyFill="1" applyBorder="1" applyAlignment="1" applyProtection="1">
      <alignment horizontal="left" vertical="center"/>
    </xf>
    <xf numFmtId="49" fontId="33" fillId="2" borderId="25" xfId="6" applyNumberFormat="1" applyFont="1" applyFill="1" applyBorder="1" applyAlignment="1" applyProtection="1">
      <alignment horizontal="center" vertical="center"/>
    </xf>
    <xf numFmtId="0" fontId="35" fillId="2" borderId="25" xfId="6" applyNumberFormat="1" applyFont="1" applyFill="1" applyBorder="1" applyAlignment="1" applyProtection="1">
      <alignment horizontal="center" vertical="center"/>
    </xf>
    <xf numFmtId="173" fontId="35" fillId="2" borderId="25" xfId="6" applyNumberFormat="1" applyFont="1" applyFill="1" applyBorder="1" applyAlignment="1" applyProtection="1">
      <alignment horizontal="right" vertical="center"/>
    </xf>
    <xf numFmtId="173" fontId="33" fillId="0" borderId="25" xfId="6" applyNumberFormat="1" applyFont="1" applyBorder="1" applyAlignment="1" applyProtection="1">
      <alignment horizontal="right" vertical="center"/>
      <protection locked="0"/>
    </xf>
    <xf numFmtId="49" fontId="33" fillId="2" borderId="25" xfId="6" applyNumberFormat="1" applyFont="1" applyFill="1" applyBorder="1" applyAlignment="1" applyProtection="1">
      <alignment horizontal="center"/>
    </xf>
    <xf numFmtId="0" fontId="33" fillId="2" borderId="25" xfId="6" applyNumberFormat="1" applyFont="1" applyFill="1" applyBorder="1" applyAlignment="1" applyProtection="1">
      <alignment wrapText="1"/>
    </xf>
    <xf numFmtId="173" fontId="33" fillId="0" borderId="25" xfId="6" applyNumberFormat="1" applyFont="1" applyFill="1" applyBorder="1" applyAlignment="1" applyProtection="1">
      <alignment horizontal="right" vertical="center"/>
      <protection locked="0"/>
    </xf>
    <xf numFmtId="0" fontId="33" fillId="2" borderId="25" xfId="6" applyNumberFormat="1" applyFont="1" applyFill="1" applyBorder="1" applyAlignment="1" applyProtection="1"/>
    <xf numFmtId="0" fontId="35" fillId="2" borderId="25" xfId="6" applyNumberFormat="1" applyFont="1" applyFill="1" applyBorder="1" applyAlignment="1" applyProtection="1">
      <alignment horizontal="center"/>
    </xf>
    <xf numFmtId="176" fontId="33" fillId="2" borderId="38" xfId="6" applyNumberFormat="1" applyFont="1" applyFill="1" applyBorder="1" applyAlignment="1" applyProtection="1">
      <alignment horizontal="center" wrapText="1"/>
    </xf>
    <xf numFmtId="177" fontId="35" fillId="2" borderId="25" xfId="6" applyNumberFormat="1" applyFont="1" applyFill="1" applyBorder="1" applyAlignment="1" applyProtection="1"/>
    <xf numFmtId="0" fontId="33" fillId="2" borderId="0" xfId="6" applyFont="1" applyFill="1" applyBorder="1" applyProtection="1"/>
    <xf numFmtId="173" fontId="33" fillId="2" borderId="0" xfId="6" applyNumberFormat="1" applyFont="1" applyFill="1" applyBorder="1" applyAlignment="1" applyProtection="1"/>
    <xf numFmtId="0" fontId="35" fillId="2" borderId="0" xfId="6" applyNumberFormat="1" applyFont="1" applyFill="1" applyBorder="1" applyAlignment="1" applyProtection="1">
      <alignment vertical="center"/>
    </xf>
    <xf numFmtId="173" fontId="35" fillId="2" borderId="25" xfId="6" applyNumberFormat="1" applyFont="1" applyFill="1" applyBorder="1" applyAlignment="1" applyProtection="1"/>
    <xf numFmtId="0" fontId="33" fillId="2" borderId="25" xfId="6" applyNumberFormat="1" applyFont="1" applyFill="1" applyBorder="1" applyAlignment="1" applyProtection="1">
      <alignment horizontal="left" vertical="center" wrapText="1"/>
    </xf>
    <xf numFmtId="0" fontId="33" fillId="2" borderId="25" xfId="6" applyNumberFormat="1" applyFont="1" applyFill="1" applyBorder="1" applyAlignment="1" applyProtection="1">
      <alignment horizontal="center" vertical="center"/>
    </xf>
    <xf numFmtId="0" fontId="33" fillId="2" borderId="25" xfId="6" applyNumberFormat="1" applyFont="1" applyFill="1" applyBorder="1" applyAlignment="1" applyProtection="1">
      <alignment horizontal="right" vertical="center"/>
    </xf>
    <xf numFmtId="175" fontId="33" fillId="0" borderId="25" xfId="6" applyNumberFormat="1" applyFont="1" applyFill="1" applyBorder="1" applyAlignment="1" applyProtection="1">
      <alignment horizontal="right" vertical="center"/>
      <protection locked="0"/>
    </xf>
    <xf numFmtId="179" fontId="33" fillId="0" borderId="25" xfId="6" applyNumberFormat="1" applyFont="1" applyFill="1" applyBorder="1" applyAlignment="1" applyProtection="1">
      <alignment horizontal="right" vertical="center"/>
      <protection locked="0"/>
    </xf>
    <xf numFmtId="172" fontId="10" fillId="0" borderId="0" xfId="0" applyNumberFormat="1" applyFont="1" applyFill="1" applyBorder="1" applyAlignment="1" applyProtection="1">
      <alignment horizontal="center" vertical="center"/>
      <protection locked="0"/>
    </xf>
    <xf numFmtId="49" fontId="2" fillId="2" borderId="24" xfId="0" applyNumberFormat="1" applyFont="1" applyFill="1" applyBorder="1" applyAlignment="1" applyProtection="1">
      <alignment horizontal="center"/>
      <protection locked="0"/>
    </xf>
    <xf numFmtId="172" fontId="2" fillId="0" borderId="17" xfId="0" applyNumberFormat="1" applyFont="1" applyBorder="1" applyAlignment="1" applyProtection="1">
      <alignment horizontal="center" vertical="center" wrapText="1"/>
      <protection locked="0"/>
    </xf>
    <xf numFmtId="0" fontId="2" fillId="2" borderId="14" xfId="0" applyFont="1" applyFill="1" applyBorder="1"/>
    <xf numFmtId="0" fontId="2" fillId="2" borderId="1" xfId="0" applyFont="1" applyFill="1" applyBorder="1"/>
    <xf numFmtId="0" fontId="2" fillId="2" borderId="9" xfId="0" applyFont="1" applyFill="1" applyBorder="1"/>
    <xf numFmtId="0" fontId="2" fillId="2" borderId="38" xfId="0" applyFont="1" applyFill="1" applyBorder="1"/>
    <xf numFmtId="0" fontId="6" fillId="0" borderId="0" xfId="0" applyFont="1" applyFill="1" applyBorder="1"/>
    <xf numFmtId="49" fontId="2" fillId="0" borderId="24" xfId="6" applyNumberFormat="1" applyFont="1" applyBorder="1" applyAlignment="1" applyProtection="1">
      <alignment wrapText="1"/>
      <protection locked="0"/>
    </xf>
    <xf numFmtId="49" fontId="2" fillId="0" borderId="17" xfId="6" applyNumberFormat="1" applyFont="1" applyBorder="1" applyProtection="1">
      <protection locked="0"/>
    </xf>
    <xf numFmtId="178" fontId="2" fillId="2" borderId="17" xfId="6" applyNumberFormat="1" applyFont="1" applyFill="1" applyBorder="1" applyAlignment="1">
      <alignment horizontal="center"/>
    </xf>
    <xf numFmtId="178" fontId="2" fillId="0" borderId="0" xfId="6" applyNumberFormat="1" applyFont="1" applyBorder="1" applyAlignment="1">
      <alignment horizontal="left" vertical="center"/>
    </xf>
    <xf numFmtId="0" fontId="2" fillId="0" borderId="0" xfId="6" applyNumberFormat="1" applyFont="1" applyBorder="1" applyAlignment="1">
      <alignment horizontal="left" vertical="center"/>
    </xf>
    <xf numFmtId="0" fontId="0" fillId="0" borderId="2" xfId="0" applyFont="1" applyBorder="1"/>
    <xf numFmtId="0" fontId="3" fillId="0" borderId="6" xfId="0" applyFont="1" applyBorder="1" applyAlignment="1" applyProtection="1"/>
    <xf numFmtId="0" fontId="10" fillId="0" borderId="6" xfId="0" applyFont="1" applyBorder="1" applyAlignment="1" applyProtection="1">
      <alignment horizontal="center"/>
    </xf>
    <xf numFmtId="0" fontId="2" fillId="0" borderId="3" xfId="0" applyFont="1" applyBorder="1" applyAlignment="1" applyProtection="1"/>
    <xf numFmtId="0" fontId="2" fillId="0" borderId="12" xfId="0" applyFont="1" applyBorder="1" applyAlignment="1" applyProtection="1"/>
    <xf numFmtId="0" fontId="2" fillId="0" borderId="3" xfId="0" applyNumberFormat="1" applyFont="1" applyBorder="1" applyAlignment="1" applyProtection="1"/>
    <xf numFmtId="2" fontId="2" fillId="0" borderId="8" xfId="0" applyNumberFormat="1" applyFont="1" applyBorder="1" applyAlignment="1" applyProtection="1"/>
    <xf numFmtId="0" fontId="2" fillId="0" borderId="8" xfId="0" applyNumberFormat="1" applyFont="1" applyBorder="1" applyAlignment="1" applyProtection="1"/>
    <xf numFmtId="14" fontId="2" fillId="0" borderId="8" xfId="0" applyNumberFormat="1" applyFont="1" applyBorder="1" applyAlignment="1" applyProtection="1"/>
    <xf numFmtId="168" fontId="2" fillId="0" borderId="8" xfId="0" applyNumberFormat="1" applyFont="1" applyBorder="1" applyAlignment="1" applyProtection="1"/>
    <xf numFmtId="0" fontId="25" fillId="0" borderId="5" xfId="0" applyNumberFormat="1" applyFont="1" applyBorder="1" applyAlignment="1" applyProtection="1"/>
    <xf numFmtId="0" fontId="2" fillId="2" borderId="14" xfId="0" applyFont="1" applyFill="1" applyBorder="1" applyAlignment="1">
      <alignment vertical="top"/>
    </xf>
    <xf numFmtId="0" fontId="2" fillId="0" borderId="34" xfId="6" applyBorder="1" applyAlignment="1" applyProtection="1">
      <alignment horizontal="center"/>
      <protection locked="0"/>
    </xf>
    <xf numFmtId="49" fontId="27" fillId="0" borderId="39" xfId="6" applyNumberFormat="1" applyFont="1" applyBorder="1" applyAlignment="1" applyProtection="1">
      <alignment wrapText="1"/>
      <protection locked="0"/>
    </xf>
    <xf numFmtId="0" fontId="34" fillId="0" borderId="0" xfId="0" applyFont="1" applyAlignment="1" applyProtection="1">
      <alignment wrapText="1"/>
    </xf>
    <xf numFmtId="1" fontId="34" fillId="0" borderId="0" xfId="0" applyNumberFormat="1" applyFont="1" applyAlignment="1" applyProtection="1">
      <alignment wrapText="1"/>
    </xf>
    <xf numFmtId="1" fontId="0" fillId="0" borderId="0" xfId="0" applyNumberFormat="1" applyProtection="1"/>
    <xf numFmtId="0" fontId="35" fillId="0" borderId="0" xfId="0" applyFont="1" applyAlignment="1" applyProtection="1">
      <alignment horizontal="left" wrapText="1"/>
    </xf>
    <xf numFmtId="49" fontId="0" fillId="0" borderId="0" xfId="0" applyNumberFormat="1" applyProtection="1"/>
    <xf numFmtId="49" fontId="35" fillId="0" borderId="0" xfId="0" applyNumberFormat="1" applyFont="1" applyAlignment="1" applyProtection="1">
      <alignment horizontal="left" wrapText="1"/>
    </xf>
    <xf numFmtId="1" fontId="35" fillId="0" borderId="0" xfId="0" applyNumberFormat="1" applyFont="1" applyAlignment="1" applyProtection="1">
      <alignment horizontal="left" wrapText="1"/>
    </xf>
    <xf numFmtId="1" fontId="6" fillId="0" borderId="0" xfId="0" applyNumberFormat="1" applyFont="1" applyProtection="1"/>
    <xf numFmtId="0" fontId="33" fillId="0" borderId="0" xfId="0" applyFont="1" applyAlignment="1" applyProtection="1">
      <alignment vertical="center"/>
    </xf>
    <xf numFmtId="171" fontId="6" fillId="0" borderId="0" xfId="0" applyNumberFormat="1" applyFont="1" applyProtection="1"/>
    <xf numFmtId="49" fontId="2" fillId="0" borderId="0" xfId="0" applyNumberFormat="1" applyFont="1" applyBorder="1" applyAlignment="1" applyProtection="1">
      <alignment vertical="center"/>
    </xf>
    <xf numFmtId="171" fontId="6" fillId="0" borderId="0" xfId="0" applyNumberFormat="1" applyFont="1" applyBorder="1" applyAlignment="1" applyProtection="1">
      <alignment vertical="center"/>
    </xf>
    <xf numFmtId="171" fontId="2" fillId="0" borderId="0" xfId="0" applyNumberFormat="1" applyFont="1" applyBorder="1" applyAlignment="1" applyProtection="1">
      <alignment vertical="center"/>
    </xf>
    <xf numFmtId="1" fontId="2" fillId="0" borderId="0" xfId="0" applyNumberFormat="1" applyFont="1" applyBorder="1" applyAlignment="1" applyProtection="1">
      <alignment vertical="center"/>
    </xf>
    <xf numFmtId="1" fontId="6" fillId="0" borderId="0" xfId="0" applyNumberFormat="1" applyFont="1" applyBorder="1" applyAlignment="1" applyProtection="1">
      <alignment vertical="center"/>
    </xf>
    <xf numFmtId="49" fontId="33" fillId="0" borderId="0" xfId="0" applyNumberFormat="1" applyFont="1" applyAlignment="1" applyProtection="1">
      <alignment horizontal="right" vertical="center"/>
    </xf>
    <xf numFmtId="1" fontId="0" fillId="2" borderId="17" xfId="0" applyNumberFormat="1" applyFont="1" applyFill="1" applyBorder="1" applyAlignment="1" applyProtection="1">
      <alignment wrapText="1"/>
    </xf>
    <xf numFmtId="0" fontId="0" fillId="2" borderId="17" xfId="0" applyFill="1" applyBorder="1" applyAlignment="1" applyProtection="1">
      <alignment horizontal="center" vertical="center"/>
    </xf>
    <xf numFmtId="1" fontId="0" fillId="2" borderId="17" xfId="0" applyNumberFormat="1" applyFill="1" applyBorder="1" applyAlignment="1" applyProtection="1">
      <alignment horizontal="center"/>
    </xf>
    <xf numFmtId="0" fontId="0" fillId="2" borderId="17" xfId="0" applyNumberFormat="1" applyFill="1" applyBorder="1" applyAlignment="1">
      <alignment wrapText="1"/>
    </xf>
    <xf numFmtId="1" fontId="2" fillId="0" borderId="17" xfId="0" applyNumberFormat="1" applyFont="1" applyFill="1" applyBorder="1" applyAlignment="1" applyProtection="1">
      <alignment horizontal="center"/>
      <protection locked="0"/>
    </xf>
    <xf numFmtId="3" fontId="0" fillId="2" borderId="17" xfId="0" applyNumberFormat="1" applyFill="1" applyBorder="1" applyProtection="1"/>
    <xf numFmtId="1" fontId="2" fillId="2" borderId="17" xfId="0" applyNumberFormat="1" applyFont="1" applyFill="1" applyBorder="1" applyAlignment="1" applyProtection="1">
      <alignment horizontal="center"/>
      <protection locked="0"/>
    </xf>
    <xf numFmtId="0" fontId="0" fillId="0" borderId="0" xfId="0" applyFont="1" applyFill="1" applyBorder="1" applyAlignment="1" applyProtection="1">
      <alignment horizontal="center" vertical="center"/>
      <protection locked="0"/>
    </xf>
    <xf numFmtId="0" fontId="0" fillId="0" borderId="10" xfId="0" applyFont="1" applyFill="1" applyBorder="1" applyAlignment="1" applyProtection="1">
      <alignment horizontal="center" vertical="center"/>
      <protection locked="0"/>
    </xf>
    <xf numFmtId="0" fontId="0" fillId="0" borderId="1" xfId="0" applyFont="1" applyFill="1" applyBorder="1" applyAlignment="1" applyProtection="1">
      <alignment horizontal="center" vertical="center"/>
      <protection locked="0"/>
    </xf>
    <xf numFmtId="0" fontId="0" fillId="0" borderId="13" xfId="0" applyFont="1" applyFill="1" applyBorder="1" applyAlignment="1" applyProtection="1">
      <alignment horizontal="center" vertical="center"/>
      <protection locked="0"/>
    </xf>
    <xf numFmtId="0" fontId="0" fillId="0" borderId="0" xfId="0" applyFont="1" applyFill="1" applyProtection="1">
      <protection locked="0"/>
    </xf>
    <xf numFmtId="0" fontId="0" fillId="0" borderId="0" xfId="0" applyFont="1" applyFill="1" applyBorder="1" applyProtection="1">
      <protection locked="0"/>
    </xf>
    <xf numFmtId="0" fontId="2" fillId="0" borderId="0" xfId="0" applyFont="1" applyFill="1" applyBorder="1" applyProtection="1">
      <protection locked="0"/>
    </xf>
    <xf numFmtId="0" fontId="0" fillId="0" borderId="19" xfId="0" applyBorder="1" applyAlignment="1">
      <alignment horizontal="right" vertical="center"/>
    </xf>
    <xf numFmtId="0" fontId="35" fillId="0" borderId="0" xfId="0" applyNumberFormat="1" applyFont="1" applyFill="1" applyBorder="1" applyAlignment="1" applyProtection="1">
      <alignment horizontal="left"/>
    </xf>
    <xf numFmtId="0" fontId="2" fillId="0" borderId="6" xfId="6" applyFont="1" applyFill="1" applyBorder="1" applyProtection="1"/>
    <xf numFmtId="172" fontId="4" fillId="0" borderId="0" xfId="6" applyNumberFormat="1" applyFont="1" applyFill="1" applyBorder="1" applyAlignment="1" applyProtection="1">
      <alignment horizontal="center"/>
      <protection locked="0"/>
    </xf>
    <xf numFmtId="172" fontId="4" fillId="0" borderId="0" xfId="6" applyNumberFormat="1" applyFont="1" applyFill="1" applyBorder="1" applyAlignment="1">
      <alignment horizontal="center"/>
    </xf>
    <xf numFmtId="3" fontId="3" fillId="0" borderId="0" xfId="6" applyNumberFormat="1" applyFont="1" applyFill="1" applyBorder="1" applyAlignment="1">
      <alignment horizontal="left" wrapText="1"/>
    </xf>
    <xf numFmtId="0" fontId="3" fillId="0" borderId="1" xfId="6" applyNumberFormat="1" applyFont="1" applyFill="1" applyBorder="1" applyAlignment="1" applyProtection="1"/>
    <xf numFmtId="0" fontId="2" fillId="0" borderId="0" xfId="6" applyNumberFormat="1" applyFont="1" applyFill="1" applyBorder="1" applyAlignment="1" applyProtection="1">
      <alignment horizontal="left" vertical="center"/>
    </xf>
    <xf numFmtId="173" fontId="35" fillId="0" borderId="25" xfId="6" applyNumberFormat="1" applyFont="1" applyFill="1" applyBorder="1" applyAlignment="1" applyProtection="1">
      <alignment horizontal="right" vertical="center"/>
      <protection locked="0"/>
    </xf>
    <xf numFmtId="173" fontId="33" fillId="2" borderId="25" xfId="6" applyNumberFormat="1" applyFont="1" applyFill="1" applyBorder="1" applyAlignment="1" applyProtection="1">
      <alignment horizontal="right" vertical="center"/>
      <protection locked="0"/>
    </xf>
    <xf numFmtId="173" fontId="2" fillId="0" borderId="0" xfId="6" applyNumberFormat="1" applyFont="1" applyFill="1" applyBorder="1" applyAlignment="1" applyProtection="1"/>
    <xf numFmtId="173" fontId="10" fillId="0" borderId="0" xfId="6" applyNumberFormat="1" applyFont="1" applyFill="1" applyBorder="1" applyAlignment="1" applyProtection="1"/>
    <xf numFmtId="176" fontId="33" fillId="2" borderId="2" xfId="6" applyNumberFormat="1" applyFont="1" applyFill="1" applyBorder="1" applyAlignment="1" applyProtection="1">
      <alignment horizontal="center" wrapText="1"/>
    </xf>
    <xf numFmtId="177" fontId="10" fillId="0" borderId="0" xfId="6" applyNumberFormat="1" applyFont="1" applyFill="1" applyBorder="1" applyAlignment="1" applyProtection="1"/>
    <xf numFmtId="0" fontId="10" fillId="0" borderId="0" xfId="6" applyFont="1" applyAlignment="1">
      <alignment horizontal="left" vertical="top"/>
    </xf>
    <xf numFmtId="0" fontId="10" fillId="0" borderId="0" xfId="6" applyNumberFormat="1" applyFont="1" applyFill="1" applyBorder="1" applyAlignment="1" applyProtection="1">
      <alignment horizontal="left" vertical="top"/>
    </xf>
    <xf numFmtId="173" fontId="35" fillId="2" borderId="25" xfId="6" applyNumberFormat="1" applyFont="1" applyFill="1" applyBorder="1" applyAlignment="1" applyProtection="1">
      <alignment horizontal="right" vertical="top"/>
    </xf>
    <xf numFmtId="16" fontId="33" fillId="0" borderId="40" xfId="6" applyNumberFormat="1" applyFont="1" applyFill="1" applyBorder="1" applyAlignment="1" applyProtection="1">
      <alignment horizontal="left" vertical="top" wrapText="1"/>
      <protection locked="0"/>
    </xf>
    <xf numFmtId="3" fontId="35" fillId="0" borderId="17" xfId="6" applyNumberFormat="1" applyFont="1" applyFill="1" applyBorder="1" applyAlignment="1" applyProtection="1">
      <alignment vertical="center"/>
      <protection locked="0"/>
    </xf>
    <xf numFmtId="0" fontId="33" fillId="0" borderId="17" xfId="6" applyNumberFormat="1" applyFont="1" applyFill="1" applyBorder="1" applyAlignment="1" applyProtection="1">
      <alignment horizontal="center" vertical="center"/>
      <protection locked="0"/>
    </xf>
    <xf numFmtId="49" fontId="35" fillId="0" borderId="17" xfId="6" applyNumberFormat="1" applyFont="1" applyFill="1" applyBorder="1" applyAlignment="1" applyProtection="1">
      <alignment horizontal="center" vertical="center"/>
      <protection locked="0"/>
    </xf>
    <xf numFmtId="3" fontId="2" fillId="0" borderId="0" xfId="6" applyNumberFormat="1" applyProtection="1"/>
    <xf numFmtId="0" fontId="2" fillId="0" borderId="0" xfId="6" applyFont="1" applyAlignment="1">
      <alignment horizontal="right"/>
    </xf>
    <xf numFmtId="14" fontId="2" fillId="0" borderId="17" xfId="6" applyNumberFormat="1" applyBorder="1" applyAlignment="1" applyProtection="1">
      <alignment wrapText="1"/>
      <protection locked="0"/>
    </xf>
    <xf numFmtId="14" fontId="2" fillId="0" borderId="17" xfId="6" applyNumberFormat="1" applyFont="1" applyBorder="1" applyAlignment="1" applyProtection="1">
      <alignment wrapText="1" shrinkToFit="1"/>
      <protection locked="0"/>
    </xf>
    <xf numFmtId="0" fontId="10" fillId="0" borderId="23" xfId="6" applyNumberFormat="1" applyFont="1" applyBorder="1" applyAlignment="1" applyProtection="1">
      <alignment horizontal="left" vertical="center"/>
      <protection locked="0"/>
    </xf>
    <xf numFmtId="0" fontId="2" fillId="0" borderId="0" xfId="0" applyFont="1" applyBorder="1" applyAlignment="1" applyProtection="1">
      <alignment horizontal="center" vertical="center"/>
      <protection locked="0"/>
    </xf>
    <xf numFmtId="172" fontId="0" fillId="0" borderId="0" xfId="0" applyNumberFormat="1" applyFont="1" applyBorder="1" applyAlignment="1" applyProtection="1">
      <alignment horizontal="right"/>
      <protection locked="0"/>
    </xf>
    <xf numFmtId="0" fontId="0" fillId="0" borderId="41" xfId="0" applyBorder="1" applyAlignment="1">
      <alignment horizontal="left" vertical="center"/>
    </xf>
    <xf numFmtId="0" fontId="0" fillId="0" borderId="20" xfId="0" applyBorder="1" applyAlignment="1">
      <alignment horizontal="left" vertical="center"/>
    </xf>
    <xf numFmtId="0" fontId="6" fillId="0" borderId="31" xfId="0" applyFont="1" applyBorder="1" applyAlignment="1">
      <alignment horizontal="left" vertical="center"/>
    </xf>
    <xf numFmtId="0" fontId="2" fillId="0" borderId="2" xfId="6" applyFill="1" applyBorder="1" applyAlignment="1"/>
    <xf numFmtId="0" fontId="2" fillId="0" borderId="34" xfId="6" applyBorder="1" applyProtection="1">
      <protection locked="0"/>
    </xf>
    <xf numFmtId="0" fontId="2" fillId="0" borderId="34" xfId="6" applyBorder="1" applyAlignment="1" applyProtection="1">
      <alignment horizontal="center" vertical="center"/>
      <protection locked="0"/>
    </xf>
    <xf numFmtId="14" fontId="2" fillId="0" borderId="0" xfId="6" applyNumberFormat="1" applyBorder="1" applyAlignment="1"/>
    <xf numFmtId="0" fontId="2" fillId="0" borderId="42" xfId="6" applyFont="1" applyBorder="1" applyAlignment="1">
      <alignment vertical="center" wrapText="1"/>
    </xf>
    <xf numFmtId="0" fontId="2" fillId="0" borderId="0" xfId="6" applyAlignment="1"/>
    <xf numFmtId="0" fontId="2" fillId="0" borderId="0" xfId="6" applyBorder="1" applyAlignment="1">
      <alignment horizontal="left" vertical="center"/>
    </xf>
    <xf numFmtId="0" fontId="2" fillId="0" borderId="0" xfId="6" applyFont="1" applyBorder="1" applyAlignment="1">
      <alignment horizontal="left"/>
    </xf>
    <xf numFmtId="0" fontId="2" fillId="0" borderId="10" xfId="6" applyBorder="1" applyAlignment="1"/>
    <xf numFmtId="0" fontId="3" fillId="0" borderId="0" xfId="6" applyFont="1"/>
    <xf numFmtId="0" fontId="2" fillId="0" borderId="0" xfId="6" applyFont="1" applyAlignment="1"/>
    <xf numFmtId="0" fontId="2" fillId="0" borderId="1" xfId="6" applyFont="1" applyFill="1" applyBorder="1" applyAlignment="1" applyProtection="1">
      <alignment horizontal="left" vertical="center"/>
      <protection locked="0"/>
    </xf>
    <xf numFmtId="0" fontId="35" fillId="2" borderId="40" xfId="0" applyNumberFormat="1" applyFont="1" applyFill="1" applyBorder="1" applyAlignment="1" applyProtection="1">
      <alignment horizontal="left" vertical="center" wrapText="1"/>
      <protection locked="0"/>
    </xf>
    <xf numFmtId="0" fontId="35" fillId="2" borderId="25" xfId="0" applyNumberFormat="1" applyFont="1" applyFill="1" applyBorder="1" applyAlignment="1" applyProtection="1">
      <alignment horizontal="center" vertical="center"/>
      <protection locked="0"/>
    </xf>
    <xf numFmtId="177" fontId="53" fillId="0" borderId="0" xfId="6" applyNumberFormat="1" applyFont="1" applyFill="1" applyBorder="1" applyAlignment="1">
      <alignment horizontal="center"/>
    </xf>
    <xf numFmtId="0" fontId="53" fillId="0" borderId="0" xfId="6" applyFont="1" applyFill="1" applyBorder="1" applyAlignment="1"/>
    <xf numFmtId="0" fontId="54" fillId="0" borderId="0" xfId="6" applyFont="1" applyFill="1" applyBorder="1"/>
    <xf numFmtId="0" fontId="55" fillId="0" borderId="0" xfId="6" applyFont="1" applyFill="1" applyBorder="1"/>
    <xf numFmtId="0" fontId="54" fillId="0" borderId="0" xfId="6" applyFont="1" applyFill="1" applyBorder="1" applyAlignment="1"/>
    <xf numFmtId="172" fontId="10" fillId="2" borderId="0" xfId="6" applyNumberFormat="1" applyFont="1" applyFill="1" applyBorder="1" applyAlignment="1">
      <alignment horizontal="center"/>
    </xf>
    <xf numFmtId="0" fontId="2" fillId="0" borderId="0" xfId="6" applyFill="1" applyProtection="1">
      <protection locked="0"/>
    </xf>
    <xf numFmtId="49" fontId="2" fillId="0" borderId="0" xfId="6" applyNumberFormat="1" applyFont="1" applyBorder="1" applyAlignment="1" applyProtection="1">
      <alignment horizontal="left" vertical="center" wrapText="1"/>
      <protection locked="0"/>
    </xf>
    <xf numFmtId="49" fontId="2" fillId="0" borderId="43" xfId="6" applyNumberFormat="1" applyFont="1" applyFill="1" applyBorder="1" applyAlignment="1" applyProtection="1">
      <alignment horizontal="left" vertical="center" wrapText="1"/>
      <protection locked="0"/>
    </xf>
    <xf numFmtId="172" fontId="2" fillId="3" borderId="44" xfId="6" applyNumberFormat="1" applyFont="1" applyFill="1" applyBorder="1" applyAlignment="1">
      <alignment horizontal="right" vertical="center"/>
    </xf>
    <xf numFmtId="172" fontId="2" fillId="0" borderId="45" xfId="6" applyNumberFormat="1" applyFont="1" applyFill="1" applyBorder="1" applyAlignment="1" applyProtection="1">
      <alignment horizontal="right" vertical="center" wrapText="1"/>
      <protection locked="0"/>
    </xf>
    <xf numFmtId="2" fontId="2" fillId="0" borderId="45" xfId="6" applyNumberFormat="1" applyFont="1" applyFill="1" applyBorder="1" applyAlignment="1" applyProtection="1">
      <alignment horizontal="right" vertical="center" wrapText="1"/>
      <protection locked="0"/>
    </xf>
    <xf numFmtId="49" fontId="2" fillId="0" borderId="15" xfId="6" applyNumberFormat="1" applyFont="1" applyFill="1" applyBorder="1" applyAlignment="1" applyProtection="1">
      <alignment vertical="center" wrapText="1"/>
      <protection locked="0"/>
    </xf>
    <xf numFmtId="49" fontId="2" fillId="0" borderId="35" xfId="6" applyNumberFormat="1" applyFont="1" applyFill="1" applyBorder="1" applyAlignment="1" applyProtection="1">
      <alignment horizontal="left" vertical="center" wrapText="1"/>
      <protection locked="0"/>
    </xf>
    <xf numFmtId="172" fontId="2" fillId="0" borderId="17" xfId="6" applyNumberFormat="1" applyFont="1" applyFill="1" applyBorder="1" applyAlignment="1" applyProtection="1">
      <alignment horizontal="right" vertical="center" wrapText="1"/>
      <protection locked="0"/>
    </xf>
    <xf numFmtId="2" fontId="2" fillId="0" borderId="17" xfId="6" applyNumberFormat="1" applyFont="1" applyFill="1" applyBorder="1" applyAlignment="1" applyProtection="1">
      <alignment horizontal="right" vertical="center" wrapText="1"/>
      <protection locked="0"/>
    </xf>
    <xf numFmtId="49" fontId="2" fillId="0" borderId="13" xfId="6" applyNumberFormat="1" applyFont="1" applyFill="1" applyBorder="1" applyAlignment="1" applyProtection="1">
      <alignment vertical="center" wrapText="1"/>
      <protection locked="0"/>
    </xf>
    <xf numFmtId="49" fontId="10" fillId="0" borderId="0" xfId="6" applyNumberFormat="1" applyFont="1" applyBorder="1" applyAlignment="1" applyProtection="1">
      <alignment horizontal="left" vertical="center" wrapText="1"/>
      <protection locked="0"/>
    </xf>
    <xf numFmtId="49" fontId="2" fillId="0" borderId="46" xfId="6" applyNumberFormat="1" applyFont="1" applyFill="1" applyBorder="1" applyAlignment="1" applyProtection="1">
      <alignment horizontal="left" vertical="center" wrapText="1"/>
      <protection locked="0"/>
    </xf>
    <xf numFmtId="172" fontId="2" fillId="0" borderId="42" xfId="6" applyNumberFormat="1" applyFont="1" applyFill="1" applyBorder="1" applyAlignment="1" applyProtection="1">
      <alignment horizontal="right" vertical="center" wrapText="1"/>
      <protection locked="0"/>
    </xf>
    <xf numFmtId="2" fontId="2" fillId="0" borderId="42" xfId="6" applyNumberFormat="1" applyFont="1" applyFill="1" applyBorder="1" applyAlignment="1" applyProtection="1">
      <alignment horizontal="right" vertical="center" wrapText="1"/>
      <protection locked="0"/>
    </xf>
    <xf numFmtId="49" fontId="2" fillId="0" borderId="47" xfId="6" applyNumberFormat="1" applyFont="1" applyFill="1" applyBorder="1" applyAlignment="1" applyProtection="1">
      <alignment vertical="center" wrapText="1"/>
      <protection locked="0"/>
    </xf>
    <xf numFmtId="49" fontId="2" fillId="0" borderId="48" xfId="6" applyNumberFormat="1" applyFont="1" applyFill="1" applyBorder="1" applyAlignment="1" applyProtection="1">
      <alignment vertical="center" wrapText="1"/>
      <protection locked="0"/>
    </xf>
    <xf numFmtId="49" fontId="2" fillId="0" borderId="39" xfId="6" applyNumberFormat="1" applyFont="1" applyFill="1" applyBorder="1" applyAlignment="1" applyProtection="1">
      <alignment horizontal="left" vertical="center" wrapText="1"/>
      <protection locked="0"/>
    </xf>
    <xf numFmtId="172" fontId="2" fillId="0" borderId="23" xfId="6" applyNumberFormat="1" applyFont="1" applyFill="1" applyBorder="1" applyAlignment="1" applyProtection="1">
      <alignment horizontal="right" vertical="center" wrapText="1"/>
      <protection locked="0"/>
    </xf>
    <xf numFmtId="2" fontId="2" fillId="0" borderId="23" xfId="6" applyNumberFormat="1" applyFont="1" applyFill="1" applyBorder="1" applyAlignment="1" applyProtection="1">
      <alignment horizontal="right" vertical="center" wrapText="1"/>
      <protection locked="0"/>
    </xf>
    <xf numFmtId="49" fontId="2" fillId="0" borderId="41" xfId="6" applyNumberFormat="1" applyFont="1" applyFill="1" applyBorder="1" applyAlignment="1" applyProtection="1">
      <alignment vertical="center" wrapText="1"/>
      <protection locked="0"/>
    </xf>
    <xf numFmtId="0" fontId="2" fillId="2" borderId="0" xfId="6" applyFont="1" applyFill="1" applyBorder="1" applyAlignment="1">
      <alignment horizontal="center" vertical="center"/>
    </xf>
    <xf numFmtId="0" fontId="10" fillId="3" borderId="49" xfId="6" applyFont="1" applyFill="1" applyBorder="1" applyAlignment="1">
      <alignment horizontal="center" vertical="center" wrapText="1"/>
    </xf>
    <xf numFmtId="0" fontId="10" fillId="3" borderId="11" xfId="6" applyFont="1" applyFill="1" applyBorder="1" applyAlignment="1">
      <alignment horizontal="center" vertical="center" wrapText="1"/>
    </xf>
    <xf numFmtId="0" fontId="2" fillId="2" borderId="0" xfId="6" applyFont="1" applyFill="1" applyBorder="1" applyAlignment="1">
      <alignment horizontal="center" vertical="center" wrapText="1"/>
    </xf>
    <xf numFmtId="0" fontId="6" fillId="0" borderId="0" xfId="6" applyFont="1"/>
    <xf numFmtId="0" fontId="6" fillId="0" borderId="0" xfId="6" applyFont="1" applyFill="1"/>
    <xf numFmtId="0" fontId="2" fillId="0" borderId="0" xfId="6" applyFill="1" applyBorder="1" applyAlignment="1"/>
    <xf numFmtId="0" fontId="10" fillId="0" borderId="0" xfId="6" applyFont="1" applyFill="1" applyBorder="1" applyAlignment="1">
      <alignment horizontal="center" vertical="center"/>
    </xf>
    <xf numFmtId="0" fontId="10" fillId="0" borderId="17" xfId="6" applyFont="1" applyFill="1" applyBorder="1" applyAlignment="1" applyProtection="1">
      <alignment horizontal="center" vertical="center"/>
      <protection locked="0"/>
    </xf>
    <xf numFmtId="0" fontId="2" fillId="0" borderId="0" xfId="6" applyFont="1" applyFill="1" applyBorder="1" applyAlignment="1" applyProtection="1">
      <alignment vertical="center"/>
      <protection locked="0"/>
    </xf>
    <xf numFmtId="0" fontId="10" fillId="0" borderId="0" xfId="6" applyFont="1" applyFill="1" applyBorder="1" applyAlignment="1" applyProtection="1">
      <alignment vertical="center"/>
      <protection locked="0"/>
    </xf>
    <xf numFmtId="0" fontId="2" fillId="0" borderId="0" xfId="6" applyFont="1" applyFill="1" applyBorder="1" applyAlignment="1" applyProtection="1">
      <alignment horizontal="center" vertical="center"/>
      <protection locked="0"/>
    </xf>
    <xf numFmtId="0" fontId="2" fillId="0" borderId="0" xfId="6" applyFill="1" applyBorder="1" applyAlignment="1" applyProtection="1">
      <alignment vertical="top"/>
    </xf>
    <xf numFmtId="0" fontId="2" fillId="0" borderId="0" xfId="6" applyFont="1" applyFill="1" applyBorder="1" applyAlignment="1" applyProtection="1">
      <alignment vertical="top"/>
    </xf>
    <xf numFmtId="0" fontId="2" fillId="0" borderId="0" xfId="6" applyFont="1" applyFill="1" applyProtection="1"/>
    <xf numFmtId="0" fontId="2" fillId="0" borderId="0" xfId="6" applyFont="1" applyFill="1" applyBorder="1" applyProtection="1"/>
    <xf numFmtId="0" fontId="2" fillId="0" borderId="0" xfId="6" applyFont="1" applyFill="1" applyBorder="1" applyAlignment="1" applyProtection="1">
      <alignment vertical="center"/>
    </xf>
    <xf numFmtId="14" fontId="2" fillId="0" borderId="0" xfId="6" applyNumberFormat="1" applyFont="1" applyFill="1" applyBorder="1" applyAlignment="1">
      <alignment horizontal="left" vertical="top"/>
    </xf>
    <xf numFmtId="0" fontId="2" fillId="0" borderId="0" xfId="6" applyFont="1" applyFill="1" applyAlignment="1">
      <alignment horizontal="right" vertical="top"/>
    </xf>
    <xf numFmtId="0" fontId="10" fillId="0" borderId="0" xfId="6" applyFont="1" applyFill="1" applyBorder="1" applyAlignment="1" applyProtection="1">
      <alignment horizontal="center" vertical="center"/>
      <protection locked="0"/>
    </xf>
    <xf numFmtId="14" fontId="2" fillId="0" borderId="1" xfId="6" applyNumberFormat="1" applyFont="1" applyFill="1" applyBorder="1" applyAlignment="1" applyProtection="1">
      <alignment horizontal="left" vertical="center"/>
      <protection locked="0"/>
    </xf>
    <xf numFmtId="0" fontId="35" fillId="0" borderId="0" xfId="6" applyFont="1" applyFill="1" applyBorder="1"/>
    <xf numFmtId="0" fontId="2" fillId="2" borderId="0" xfId="6" applyFont="1" applyFill="1" applyBorder="1" applyAlignment="1">
      <alignment horizontal="left"/>
    </xf>
    <xf numFmtId="0" fontId="13" fillId="0" borderId="0" xfId="6" applyFont="1" applyFill="1" applyBorder="1" applyAlignment="1">
      <alignment horizontal="center"/>
    </xf>
    <xf numFmtId="0" fontId="2" fillId="0" borderId="0" xfId="6" applyFill="1" applyAlignment="1">
      <alignment vertical="center"/>
    </xf>
    <xf numFmtId="49" fontId="10" fillId="2" borderId="0" xfId="6" applyNumberFormat="1" applyFont="1" applyFill="1" applyBorder="1" applyAlignment="1" applyProtection="1"/>
    <xf numFmtId="0" fontId="2" fillId="2" borderId="0" xfId="6" applyFont="1" applyFill="1" applyBorder="1" applyAlignment="1">
      <alignment horizontal="left" vertical="center" wrapText="1"/>
    </xf>
    <xf numFmtId="0" fontId="2" fillId="0" borderId="0" xfId="6" applyFont="1" applyFill="1" applyAlignment="1">
      <alignment horizontal="center"/>
    </xf>
    <xf numFmtId="0" fontId="3" fillId="0" borderId="5" xfId="6" applyFont="1" applyBorder="1"/>
    <xf numFmtId="0" fontId="3" fillId="0" borderId="2" xfId="6" applyFont="1" applyBorder="1"/>
    <xf numFmtId="0" fontId="3" fillId="0" borderId="7" xfId="6" applyFont="1" applyBorder="1"/>
    <xf numFmtId="0" fontId="3" fillId="0" borderId="0" xfId="6" applyFont="1" applyBorder="1" applyAlignment="1"/>
    <xf numFmtId="0" fontId="3" fillId="0" borderId="6" xfId="6" applyFont="1" applyBorder="1"/>
    <xf numFmtId="0" fontId="3" fillId="0" borderId="4" xfId="6" applyFont="1" applyBorder="1"/>
    <xf numFmtId="2" fontId="3" fillId="0" borderId="0" xfId="6" applyNumberFormat="1" applyFont="1" applyBorder="1"/>
    <xf numFmtId="0" fontId="3" fillId="0" borderId="6" xfId="6" applyFont="1" applyBorder="1" applyAlignment="1">
      <alignment horizontal="center"/>
    </xf>
    <xf numFmtId="0" fontId="2" fillId="0" borderId="4" xfId="6" applyFont="1" applyFill="1" applyBorder="1"/>
    <xf numFmtId="0" fontId="2" fillId="0" borderId="2" xfId="6" applyBorder="1" applyAlignment="1">
      <alignment wrapText="1"/>
    </xf>
    <xf numFmtId="0" fontId="2" fillId="0" borderId="2" xfId="6" applyBorder="1" applyAlignment="1"/>
    <xf numFmtId="0" fontId="3" fillId="0" borderId="2" xfId="6" applyFont="1" applyFill="1" applyBorder="1" applyAlignment="1">
      <alignment horizontal="left"/>
    </xf>
    <xf numFmtId="0" fontId="3" fillId="0" borderId="4" xfId="6" applyFont="1" applyFill="1" applyBorder="1"/>
    <xf numFmtId="0" fontId="3" fillId="0" borderId="17" xfId="6" applyFont="1" applyBorder="1" applyAlignment="1" applyProtection="1">
      <alignment wrapText="1"/>
      <protection locked="0"/>
    </xf>
    <xf numFmtId="0" fontId="3" fillId="0" borderId="0" xfId="6" applyFont="1" applyFill="1" applyBorder="1" applyAlignment="1">
      <alignment horizontal="left"/>
    </xf>
    <xf numFmtId="169" fontId="3" fillId="0" borderId="0" xfId="6" applyNumberFormat="1" applyFont="1" applyFill="1" applyBorder="1"/>
    <xf numFmtId="170" fontId="3" fillId="0" borderId="0" xfId="6" applyNumberFormat="1" applyFont="1" applyFill="1" applyBorder="1"/>
    <xf numFmtId="0" fontId="3" fillId="0" borderId="0" xfId="6" applyFont="1" applyFill="1" applyBorder="1" applyAlignment="1">
      <alignment horizontal="center"/>
    </xf>
    <xf numFmtId="177" fontId="4" fillId="0" borderId="1" xfId="6" applyNumberFormat="1" applyFont="1" applyFill="1" applyBorder="1" applyAlignment="1" applyProtection="1">
      <alignment horizontal="center"/>
      <protection locked="0"/>
    </xf>
    <xf numFmtId="1" fontId="3" fillId="0" borderId="1" xfId="6" applyNumberFormat="1" applyFont="1" applyFill="1" applyBorder="1" applyAlignment="1" applyProtection="1">
      <alignment horizontal="center"/>
      <protection locked="0"/>
    </xf>
    <xf numFmtId="0" fontId="2" fillId="0" borderId="3" xfId="6" applyFont="1" applyFill="1" applyBorder="1"/>
    <xf numFmtId="172" fontId="2" fillId="0" borderId="8" xfId="6" applyNumberFormat="1" applyFont="1" applyFill="1" applyBorder="1"/>
    <xf numFmtId="172" fontId="3" fillId="0" borderId="8" xfId="6" applyNumberFormat="1" applyFont="1" applyBorder="1" applyAlignment="1">
      <alignment horizontal="center"/>
    </xf>
    <xf numFmtId="172" fontId="3" fillId="0" borderId="8" xfId="6" applyNumberFormat="1" applyFont="1" applyFill="1" applyBorder="1" applyAlignment="1">
      <alignment horizontal="center"/>
    </xf>
    <xf numFmtId="0" fontId="33" fillId="0" borderId="50" xfId="6" applyFont="1" applyFill="1" applyBorder="1" applyProtection="1">
      <protection locked="0"/>
    </xf>
    <xf numFmtId="177" fontId="33" fillId="0" borderId="29" xfId="6" applyNumberFormat="1" applyFont="1" applyFill="1" applyBorder="1" applyProtection="1">
      <protection locked="0"/>
    </xf>
    <xf numFmtId="14" fontId="33" fillId="0" borderId="33" xfId="6" applyNumberFormat="1" applyFont="1" applyFill="1" applyBorder="1" applyAlignment="1" applyProtection="1">
      <alignment horizontal="center" vertical="center"/>
      <protection locked="0"/>
    </xf>
    <xf numFmtId="177" fontId="33" fillId="0" borderId="28" xfId="6" applyNumberFormat="1" applyFont="1" applyFill="1" applyBorder="1"/>
    <xf numFmtId="0" fontId="2" fillId="0" borderId="0" xfId="6" applyFont="1" applyFill="1" applyBorder="1" applyAlignment="1">
      <alignment horizontal="left" vertical="center"/>
    </xf>
    <xf numFmtId="0" fontId="2" fillId="0" borderId="18" xfId="6" applyFont="1" applyFill="1" applyBorder="1"/>
    <xf numFmtId="0" fontId="2" fillId="0" borderId="18" xfId="6" applyFont="1" applyFill="1" applyBorder="1" applyAlignment="1">
      <alignment horizontal="center" vertical="center"/>
    </xf>
    <xf numFmtId="0" fontId="3" fillId="0" borderId="3" xfId="6" applyFont="1" applyFill="1" applyBorder="1"/>
    <xf numFmtId="169" fontId="3" fillId="0" borderId="5" xfId="6" applyNumberFormat="1" applyFont="1" applyFill="1" applyBorder="1"/>
    <xf numFmtId="0" fontId="10" fillId="0" borderId="5" xfId="6" applyFont="1" applyFill="1" applyBorder="1" applyAlignment="1">
      <alignment horizontal="center"/>
    </xf>
    <xf numFmtId="0" fontId="10" fillId="0" borderId="2" xfId="6" applyFont="1" applyFill="1" applyBorder="1" applyAlignment="1">
      <alignment horizontal="center"/>
    </xf>
    <xf numFmtId="0" fontId="3" fillId="0" borderId="4" xfId="6" applyFont="1" applyBorder="1" applyAlignment="1">
      <alignment horizontal="center"/>
    </xf>
    <xf numFmtId="0" fontId="2" fillId="0" borderId="5" xfId="6" applyFont="1" applyFill="1" applyBorder="1" applyAlignment="1">
      <alignment horizontal="centerContinuous"/>
    </xf>
    <xf numFmtId="0" fontId="2" fillId="0" borderId="7" xfId="6" applyFont="1" applyFill="1" applyBorder="1" applyAlignment="1">
      <alignment horizontal="left"/>
    </xf>
    <xf numFmtId="0" fontId="2" fillId="0" borderId="4" xfId="6" applyFont="1" applyFill="1" applyBorder="1" applyAlignment="1">
      <alignment horizontal="centerContinuous"/>
    </xf>
    <xf numFmtId="0" fontId="33" fillId="0" borderId="17" xfId="6" applyFont="1" applyFill="1" applyBorder="1" applyAlignment="1" applyProtection="1">
      <alignment horizontal="center" vertical="center"/>
      <protection locked="0"/>
    </xf>
    <xf numFmtId="0" fontId="2" fillId="0" borderId="3" xfId="6" applyFont="1" applyFill="1" applyBorder="1" applyAlignment="1">
      <alignment horizontal="centerContinuous"/>
    </xf>
    <xf numFmtId="0" fontId="2" fillId="0" borderId="0" xfId="6" applyFill="1" applyAlignment="1">
      <alignment horizontal="right"/>
    </xf>
    <xf numFmtId="0" fontId="4" fillId="0" borderId="0" xfId="6" applyFont="1" applyAlignment="1">
      <alignment horizontal="left"/>
    </xf>
    <xf numFmtId="0" fontId="4" fillId="0" borderId="0" xfId="6" applyFont="1" applyFill="1" applyBorder="1" applyAlignment="1">
      <alignment horizontal="left"/>
    </xf>
    <xf numFmtId="0" fontId="33" fillId="0" borderId="0" xfId="6" applyFont="1" applyFill="1"/>
    <xf numFmtId="0" fontId="35" fillId="0" borderId="0" xfId="6" applyFont="1" applyFill="1"/>
    <xf numFmtId="0" fontId="35" fillId="0" borderId="0" xfId="6" applyFont="1" applyFill="1" applyAlignment="1">
      <alignment horizontal="right"/>
    </xf>
    <xf numFmtId="14" fontId="10" fillId="0" borderId="0" xfId="6" applyNumberFormat="1" applyFont="1" applyFill="1" applyBorder="1" applyProtection="1"/>
    <xf numFmtId="49" fontId="33" fillId="2" borderId="51" xfId="6" applyNumberFormat="1" applyFont="1" applyFill="1" applyBorder="1" applyAlignment="1" applyProtection="1">
      <alignment horizontal="center" vertical="center"/>
    </xf>
    <xf numFmtId="3" fontId="35" fillId="0" borderId="0" xfId="6" applyNumberFormat="1" applyFont="1" applyFill="1" applyBorder="1" applyAlignment="1" applyProtection="1">
      <alignment vertical="center"/>
    </xf>
    <xf numFmtId="0" fontId="33" fillId="0" borderId="0" xfId="6" applyNumberFormat="1" applyFont="1" applyFill="1" applyBorder="1" applyAlignment="1" applyProtection="1">
      <alignment horizontal="center" vertical="center"/>
    </xf>
    <xf numFmtId="0" fontId="33" fillId="0" borderId="0" xfId="6" applyNumberFormat="1" applyFont="1" applyFill="1" applyBorder="1" applyAlignment="1" applyProtection="1">
      <alignment vertical="center"/>
    </xf>
    <xf numFmtId="0" fontId="2" fillId="0" borderId="0" xfId="6" applyFont="1" applyAlignment="1">
      <alignment vertical="top"/>
    </xf>
    <xf numFmtId="49" fontId="35" fillId="0" borderId="0" xfId="6" applyNumberFormat="1" applyFont="1" applyFill="1" applyBorder="1" applyAlignment="1" applyProtection="1">
      <alignment vertical="center"/>
    </xf>
    <xf numFmtId="0" fontId="0" fillId="2" borderId="38" xfId="0" applyFill="1" applyBorder="1" applyAlignment="1" applyProtection="1">
      <alignment horizontal="center" vertical="center"/>
    </xf>
    <xf numFmtId="49" fontId="0" fillId="0" borderId="38" xfId="0" applyNumberFormat="1" applyBorder="1" applyProtection="1">
      <protection locked="0"/>
    </xf>
    <xf numFmtId="14" fontId="0" fillId="0" borderId="38" xfId="0" applyNumberFormat="1" applyBorder="1" applyProtection="1">
      <protection locked="0"/>
    </xf>
    <xf numFmtId="1" fontId="0" fillId="2" borderId="38" xfId="0" applyNumberFormat="1" applyFill="1" applyBorder="1" applyAlignment="1" applyProtection="1">
      <alignment horizontal="center"/>
    </xf>
    <xf numFmtId="1" fontId="2" fillId="2" borderId="38" xfId="0" applyNumberFormat="1" applyFont="1" applyFill="1" applyBorder="1" applyAlignment="1" applyProtection="1">
      <alignment horizontal="center"/>
      <protection locked="0"/>
    </xf>
    <xf numFmtId="0" fontId="0" fillId="2" borderId="0" xfId="0" applyFill="1" applyBorder="1" applyAlignment="1" applyProtection="1">
      <alignment horizontal="center" vertical="center"/>
    </xf>
    <xf numFmtId="49" fontId="0" fillId="0" borderId="0" xfId="0" applyNumberFormat="1" applyBorder="1" applyProtection="1">
      <protection locked="0"/>
    </xf>
    <xf numFmtId="14" fontId="0" fillId="0" borderId="0" xfId="0" applyNumberFormat="1" applyBorder="1" applyProtection="1">
      <protection locked="0"/>
    </xf>
    <xf numFmtId="1" fontId="0" fillId="2" borderId="0" xfId="0" applyNumberFormat="1" applyFill="1" applyBorder="1" applyAlignment="1" applyProtection="1">
      <alignment horizontal="center"/>
    </xf>
    <xf numFmtId="0" fontId="0" fillId="2" borderId="0" xfId="0" applyNumberFormat="1" applyFill="1" applyBorder="1" applyAlignment="1">
      <alignment wrapText="1"/>
    </xf>
    <xf numFmtId="1" fontId="2" fillId="2" borderId="0" xfId="0" applyNumberFormat="1" applyFont="1" applyFill="1" applyBorder="1" applyAlignment="1" applyProtection="1">
      <alignment horizontal="center"/>
      <protection locked="0"/>
    </xf>
    <xf numFmtId="3" fontId="0" fillId="2" borderId="0" xfId="0" applyNumberFormat="1" applyFill="1" applyBorder="1" applyProtection="1"/>
    <xf numFmtId="1" fontId="0" fillId="0" borderId="0" xfId="0" applyNumberFormat="1" applyBorder="1" applyProtection="1">
      <protection locked="0"/>
    </xf>
    <xf numFmtId="14" fontId="2" fillId="0" borderId="38" xfId="0" applyNumberFormat="1" applyFont="1" applyBorder="1" applyProtection="1">
      <protection locked="0"/>
    </xf>
    <xf numFmtId="172" fontId="10" fillId="2" borderId="0" xfId="0" applyNumberFormat="1" applyFont="1" applyFill="1" applyBorder="1" applyAlignment="1">
      <alignment horizontal="center"/>
    </xf>
    <xf numFmtId="0" fontId="1" fillId="0" borderId="9" xfId="0" applyFont="1" applyFill="1" applyBorder="1" applyAlignment="1">
      <alignment horizontal="left"/>
    </xf>
    <xf numFmtId="0" fontId="1" fillId="0" borderId="0" xfId="0" applyFont="1" applyFill="1" applyBorder="1" applyAlignment="1">
      <alignment horizontal="left"/>
    </xf>
    <xf numFmtId="172" fontId="2" fillId="0" borderId="17" xfId="0" applyNumberFormat="1" applyFont="1" applyBorder="1"/>
    <xf numFmtId="0" fontId="0" fillId="0" borderId="17" xfId="5" applyNumberFormat="1" applyFont="1" applyFill="1" applyBorder="1"/>
    <xf numFmtId="0" fontId="0" fillId="0" borderId="11" xfId="0" applyFill="1" applyBorder="1"/>
    <xf numFmtId="0" fontId="1" fillId="0" borderId="14" xfId="0" applyFont="1" applyFill="1" applyBorder="1"/>
    <xf numFmtId="0" fontId="2" fillId="0" borderId="17" xfId="0" applyFont="1" applyFill="1" applyBorder="1" applyAlignment="1" applyProtection="1">
      <alignment horizontal="center" vertical="center" wrapText="1"/>
      <protection locked="0"/>
    </xf>
    <xf numFmtId="0" fontId="10" fillId="0" borderId="13" xfId="0" applyFont="1" applyFill="1" applyBorder="1" applyAlignment="1"/>
    <xf numFmtId="0" fontId="0" fillId="0" borderId="14" xfId="0" applyFill="1" applyBorder="1" applyAlignment="1"/>
    <xf numFmtId="0" fontId="0" fillId="0" borderId="1" xfId="0" applyFill="1" applyBorder="1" applyAlignment="1"/>
    <xf numFmtId="0" fontId="35" fillId="2" borderId="18" xfId="0" applyNumberFormat="1" applyFont="1" applyFill="1" applyBorder="1" applyAlignment="1" applyProtection="1">
      <alignment vertical="center"/>
      <protection locked="0"/>
    </xf>
    <xf numFmtId="1" fontId="35" fillId="2" borderId="18" xfId="0" applyNumberFormat="1" applyFont="1" applyFill="1" applyBorder="1" applyAlignment="1" applyProtection="1">
      <alignment vertical="center"/>
    </xf>
    <xf numFmtId="0" fontId="35" fillId="2" borderId="0" xfId="0" applyNumberFormat="1" applyFont="1" applyFill="1" applyBorder="1" applyAlignment="1" applyProtection="1">
      <alignment vertical="center"/>
      <protection locked="0"/>
    </xf>
    <xf numFmtId="1" fontId="35" fillId="2" borderId="0" xfId="0" applyNumberFormat="1" applyFont="1" applyFill="1" applyBorder="1" applyAlignment="1" applyProtection="1">
      <alignment vertical="center"/>
    </xf>
    <xf numFmtId="0" fontId="33" fillId="2" borderId="0" xfId="0" applyNumberFormat="1" applyFont="1" applyFill="1" applyBorder="1" applyAlignment="1" applyProtection="1">
      <alignment horizontal="center"/>
    </xf>
    <xf numFmtId="0" fontId="35" fillId="2" borderId="52" xfId="0" applyNumberFormat="1" applyFont="1" applyFill="1" applyBorder="1" applyAlignment="1" applyProtection="1">
      <alignment vertical="center"/>
    </xf>
    <xf numFmtId="0" fontId="35" fillId="2" borderId="40" xfId="0" applyNumberFormat="1" applyFont="1" applyFill="1" applyBorder="1" applyAlignment="1" applyProtection="1">
      <alignment vertical="center"/>
    </xf>
    <xf numFmtId="49" fontId="36" fillId="2" borderId="0" xfId="0" applyNumberFormat="1" applyFont="1" applyFill="1" applyBorder="1" applyAlignment="1" applyProtection="1">
      <alignment horizontal="center" vertical="center"/>
      <protection locked="0"/>
    </xf>
    <xf numFmtId="0" fontId="36" fillId="2" borderId="0" xfId="0" applyNumberFormat="1" applyFont="1" applyFill="1" applyBorder="1" applyAlignment="1" applyProtection="1">
      <alignment horizontal="left" vertical="center" wrapText="1"/>
      <protection locked="0"/>
    </xf>
    <xf numFmtId="172" fontId="33" fillId="2" borderId="0" xfId="0" applyNumberFormat="1" applyFont="1" applyFill="1" applyBorder="1" applyAlignment="1" applyProtection="1">
      <alignment horizontal="center" vertical="center"/>
      <protection locked="0"/>
    </xf>
    <xf numFmtId="173" fontId="33" fillId="2" borderId="52" xfId="6" applyNumberFormat="1" applyFont="1" applyFill="1" applyBorder="1" applyAlignment="1" applyProtection="1">
      <alignment vertical="center"/>
    </xf>
    <xf numFmtId="173" fontId="33" fillId="2" borderId="40" xfId="6" applyNumberFormat="1" applyFont="1" applyFill="1" applyBorder="1" applyAlignment="1" applyProtection="1">
      <alignment vertical="center"/>
    </xf>
    <xf numFmtId="0" fontId="36" fillId="2" borderId="0" xfId="0" applyNumberFormat="1" applyFont="1" applyFill="1" applyBorder="1" applyAlignment="1" applyProtection="1">
      <alignment horizontal="left" vertical="center"/>
      <protection locked="0"/>
    </xf>
    <xf numFmtId="172" fontId="5" fillId="0" borderId="25" xfId="0" applyNumberFormat="1" applyFont="1" applyFill="1" applyBorder="1" applyAlignment="1" applyProtection="1">
      <alignment horizontal="center" vertical="center"/>
      <protection locked="0"/>
    </xf>
    <xf numFmtId="172" fontId="5" fillId="0" borderId="25" xfId="0" applyNumberFormat="1" applyFont="1" applyBorder="1" applyAlignment="1" applyProtection="1">
      <alignment horizontal="center" vertical="center"/>
      <protection locked="0"/>
    </xf>
    <xf numFmtId="172" fontId="5" fillId="0" borderId="19" xfId="0" applyNumberFormat="1" applyFont="1" applyBorder="1" applyAlignment="1" applyProtection="1">
      <alignment horizontal="center" vertical="center"/>
      <protection locked="0"/>
    </xf>
    <xf numFmtId="172" fontId="59" fillId="2" borderId="25" xfId="0" applyNumberFormat="1" applyFont="1" applyFill="1" applyBorder="1" applyAlignment="1" applyProtection="1">
      <alignment horizontal="center" vertical="center"/>
      <protection locked="0"/>
    </xf>
    <xf numFmtId="172" fontId="59" fillId="0" borderId="25" xfId="0" applyNumberFormat="1" applyFont="1" applyFill="1" applyBorder="1" applyAlignment="1" applyProtection="1">
      <alignment horizontal="center" vertical="center"/>
      <protection locked="0"/>
    </xf>
    <xf numFmtId="172" fontId="5" fillId="2" borderId="25" xfId="0" applyNumberFormat="1" applyFont="1" applyFill="1" applyBorder="1" applyAlignment="1" applyProtection="1">
      <alignment horizontal="center" vertical="center"/>
      <protection locked="0"/>
    </xf>
    <xf numFmtId="172" fontId="59" fillId="2" borderId="25" xfId="0" applyNumberFormat="1" applyFont="1" applyFill="1" applyBorder="1" applyAlignment="1" applyProtection="1">
      <alignment horizontal="center" vertical="center"/>
    </xf>
    <xf numFmtId="0" fontId="37" fillId="2" borderId="25" xfId="0" applyNumberFormat="1" applyFont="1" applyFill="1" applyBorder="1" applyAlignment="1" applyProtection="1">
      <alignment horizontal="left" vertical="center"/>
      <protection locked="0"/>
    </xf>
    <xf numFmtId="0" fontId="35" fillId="2" borderId="26" xfId="0" applyFont="1" applyFill="1" applyBorder="1" applyAlignment="1">
      <alignment vertical="center"/>
    </xf>
    <xf numFmtId="0" fontId="35" fillId="0" borderId="40" xfId="0" applyFont="1" applyFill="1" applyBorder="1"/>
    <xf numFmtId="0" fontId="35" fillId="2" borderId="26" xfId="0" applyNumberFormat="1" applyFont="1" applyFill="1" applyBorder="1" applyAlignment="1" applyProtection="1">
      <alignment vertical="center"/>
      <protection locked="0"/>
    </xf>
    <xf numFmtId="0" fontId="35" fillId="2" borderId="40" xfId="0" applyNumberFormat="1" applyFont="1" applyFill="1" applyBorder="1" applyAlignment="1" applyProtection="1">
      <alignment vertical="center"/>
      <protection locked="0"/>
    </xf>
    <xf numFmtId="0" fontId="35" fillId="2" borderId="26" xfId="0" applyFont="1" applyFill="1" applyBorder="1" applyAlignment="1"/>
    <xf numFmtId="0" fontId="35" fillId="2" borderId="40" xfId="0" applyFont="1" applyFill="1" applyBorder="1" applyAlignment="1"/>
    <xf numFmtId="1" fontId="11" fillId="2" borderId="0" xfId="0" applyNumberFormat="1" applyFont="1" applyFill="1" applyBorder="1" applyAlignment="1" applyProtection="1">
      <alignment vertical="center"/>
    </xf>
    <xf numFmtId="172" fontId="5" fillId="2" borderId="0" xfId="0" applyNumberFormat="1" applyFont="1" applyFill="1" applyBorder="1" applyAlignment="1" applyProtection="1">
      <alignment horizontal="center" vertical="center"/>
      <protection locked="0"/>
    </xf>
    <xf numFmtId="49" fontId="33" fillId="2" borderId="0" xfId="0" applyNumberFormat="1" applyFont="1" applyFill="1" applyBorder="1" applyAlignment="1" applyProtection="1">
      <alignment horizontal="center" vertical="center"/>
      <protection locked="0"/>
    </xf>
    <xf numFmtId="0" fontId="4" fillId="2" borderId="25" xfId="0" applyNumberFormat="1" applyFont="1" applyFill="1" applyBorder="1" applyAlignment="1" applyProtection="1">
      <alignment horizontal="left" vertical="center"/>
      <protection locked="0"/>
    </xf>
    <xf numFmtId="172" fontId="2" fillId="2" borderId="0" xfId="0" applyNumberFormat="1" applyFont="1" applyFill="1" applyBorder="1" applyAlignment="1" applyProtection="1">
      <alignment horizontal="center" vertical="center"/>
      <protection locked="0"/>
    </xf>
    <xf numFmtId="0" fontId="2" fillId="0" borderId="1" xfId="0" applyFont="1" applyBorder="1" applyAlignment="1" applyProtection="1">
      <alignment horizontal="left" vertical="center"/>
      <protection locked="0"/>
    </xf>
    <xf numFmtId="0" fontId="3" fillId="0" borderId="2" xfId="0" applyFont="1" applyBorder="1" applyAlignment="1">
      <alignment horizontal="center"/>
    </xf>
    <xf numFmtId="172" fontId="3" fillId="0" borderId="28" xfId="0" applyNumberFormat="1" applyFont="1" applyFill="1" applyBorder="1" applyAlignment="1" applyProtection="1">
      <alignment horizontal="center" vertical="center"/>
      <protection locked="0"/>
    </xf>
    <xf numFmtId="0" fontId="0" fillId="0" borderId="1" xfId="0" applyFont="1" applyBorder="1" applyAlignment="1" applyProtection="1">
      <alignment horizontal="left"/>
      <protection locked="0"/>
    </xf>
    <xf numFmtId="0" fontId="0" fillId="0" borderId="1" xfId="0" applyFont="1" applyBorder="1" applyAlignment="1" applyProtection="1">
      <alignment horizontal="left" vertical="center"/>
      <protection locked="0"/>
    </xf>
    <xf numFmtId="0" fontId="2" fillId="0" borderId="53" xfId="0" applyFont="1" applyBorder="1" applyAlignment="1" applyProtection="1">
      <alignment horizontal="left" vertical="center"/>
      <protection locked="0"/>
    </xf>
    <xf numFmtId="0" fontId="2" fillId="0" borderId="16" xfId="0" applyFont="1" applyBorder="1" applyAlignment="1" applyProtection="1">
      <alignment horizontal="left" vertical="center"/>
      <protection locked="0"/>
    </xf>
    <xf numFmtId="0" fontId="2" fillId="0" borderId="54" xfId="0" applyFont="1" applyBorder="1" applyAlignment="1" applyProtection="1">
      <alignment horizontal="left" vertical="center"/>
      <protection locked="0"/>
    </xf>
    <xf numFmtId="0" fontId="0" fillId="0" borderId="9" xfId="0" applyFont="1" applyBorder="1" applyAlignment="1" applyProtection="1">
      <alignment horizontal="left" vertical="center"/>
      <protection locked="0"/>
    </xf>
    <xf numFmtId="0" fontId="0" fillId="0" borderId="0" xfId="0" applyFont="1" applyBorder="1" applyAlignment="1" applyProtection="1">
      <alignment horizontal="left" vertical="center"/>
      <protection locked="0"/>
    </xf>
    <xf numFmtId="0" fontId="0" fillId="0" borderId="10" xfId="0" applyFont="1" applyBorder="1" applyAlignment="1" applyProtection="1">
      <alignment horizontal="left" vertical="center"/>
      <protection locked="0"/>
    </xf>
    <xf numFmtId="0" fontId="0" fillId="0" borderId="14" xfId="0" applyFont="1" applyBorder="1" applyAlignment="1" applyProtection="1">
      <alignment horizontal="left" vertical="center"/>
      <protection locked="0"/>
    </xf>
    <xf numFmtId="0" fontId="0" fillId="0" borderId="13" xfId="0" applyFont="1" applyBorder="1" applyAlignment="1" applyProtection="1">
      <alignment horizontal="left" vertical="center"/>
      <protection locked="0"/>
    </xf>
    <xf numFmtId="0" fontId="2" fillId="0" borderId="14"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33" fillId="0" borderId="2" xfId="0" applyFont="1" applyBorder="1" applyAlignment="1"/>
    <xf numFmtId="0" fontId="33" fillId="0" borderId="37" xfId="0" applyFont="1" applyFill="1" applyBorder="1" applyAlignment="1">
      <alignment horizontal="center" vertical="center"/>
    </xf>
    <xf numFmtId="0" fontId="10" fillId="2" borderId="17" xfId="0" applyFont="1" applyFill="1" applyBorder="1"/>
    <xf numFmtId="0" fontId="33" fillId="2" borderId="17" xfId="0" applyFont="1" applyFill="1" applyBorder="1"/>
    <xf numFmtId="0" fontId="10" fillId="2" borderId="17" xfId="0" applyFont="1" applyFill="1" applyBorder="1" applyAlignment="1">
      <alignment horizontal="left" vertical="center"/>
    </xf>
    <xf numFmtId="0" fontId="10" fillId="2" borderId="38" xfId="0" applyFont="1" applyFill="1" applyBorder="1" applyAlignment="1">
      <alignment horizontal="left" vertical="center"/>
    </xf>
    <xf numFmtId="0" fontId="10" fillId="2" borderId="23" xfId="0" applyNumberFormat="1" applyFont="1" applyFill="1" applyBorder="1" applyAlignment="1" applyProtection="1"/>
    <xf numFmtId="0" fontId="10" fillId="0" borderId="17" xfId="0" applyNumberFormat="1" applyFont="1" applyFill="1" applyBorder="1" applyAlignment="1" applyProtection="1"/>
    <xf numFmtId="3" fontId="11" fillId="2" borderId="17" xfId="0" applyNumberFormat="1" applyFont="1" applyFill="1" applyBorder="1" applyAlignment="1" applyProtection="1"/>
    <xf numFmtId="3" fontId="11" fillId="2" borderId="41" xfId="0" applyNumberFormat="1" applyFont="1" applyFill="1" applyBorder="1" applyAlignment="1" applyProtection="1"/>
    <xf numFmtId="9" fontId="11" fillId="2" borderId="17" xfId="5" applyFont="1" applyFill="1" applyBorder="1" applyAlignment="1" applyProtection="1"/>
    <xf numFmtId="0" fontId="33" fillId="0" borderId="0" xfId="0" applyFont="1" applyFill="1" applyBorder="1" applyAlignment="1">
      <alignment horizontal="center"/>
    </xf>
    <xf numFmtId="0" fontId="35" fillId="0" borderId="2" xfId="0" applyFont="1" applyFill="1" applyBorder="1" applyAlignment="1"/>
    <xf numFmtId="0" fontId="35" fillId="0" borderId="2" xfId="0" applyFont="1" applyFill="1" applyBorder="1" applyAlignment="1">
      <alignment horizontal="center"/>
    </xf>
    <xf numFmtId="0" fontId="33" fillId="0" borderId="2" xfId="0" applyFont="1" applyFill="1" applyBorder="1" applyAlignment="1">
      <alignment horizontal="center" vertical="center"/>
    </xf>
    <xf numFmtId="0" fontId="33" fillId="0" borderId="2" xfId="0" applyFont="1" applyFill="1" applyBorder="1" applyAlignment="1">
      <alignment horizontal="center"/>
    </xf>
    <xf numFmtId="49" fontId="33" fillId="0" borderId="2" xfId="0" applyNumberFormat="1" applyFont="1" applyFill="1" applyBorder="1" applyAlignment="1">
      <alignment horizontal="center" vertical="center"/>
    </xf>
    <xf numFmtId="0" fontId="33" fillId="0" borderId="36" xfId="0" applyFont="1" applyFill="1" applyBorder="1" applyAlignment="1">
      <alignment horizontal="center"/>
    </xf>
    <xf numFmtId="0" fontId="33" fillId="0" borderId="0" xfId="0" applyFont="1" applyFill="1" applyBorder="1" applyAlignment="1">
      <alignment horizontal="left"/>
    </xf>
    <xf numFmtId="0" fontId="33" fillId="0" borderId="10" xfId="0" applyFont="1" applyFill="1" applyBorder="1"/>
    <xf numFmtId="172" fontId="3" fillId="0" borderId="41" xfId="0" applyNumberFormat="1" applyFont="1" applyFill="1" applyBorder="1" applyAlignment="1" applyProtection="1">
      <alignment vertical="center"/>
      <protection locked="0"/>
    </xf>
    <xf numFmtId="0" fontId="0" fillId="0" borderId="10" xfId="0" applyFill="1" applyBorder="1"/>
    <xf numFmtId="0" fontId="33" fillId="0" borderId="10" xfId="0" applyFont="1" applyFill="1" applyBorder="1" applyAlignment="1"/>
    <xf numFmtId="0" fontId="0" fillId="0" borderId="9" xfId="0" applyFill="1" applyBorder="1"/>
    <xf numFmtId="169" fontId="3" fillId="0" borderId="2" xfId="0" applyNumberFormat="1" applyFont="1" applyFill="1" applyBorder="1" applyAlignment="1">
      <alignment horizontal="center"/>
    </xf>
    <xf numFmtId="169" fontId="33" fillId="0" borderId="0" xfId="0" applyNumberFormat="1" applyFont="1" applyBorder="1" applyAlignment="1"/>
    <xf numFmtId="172" fontId="33" fillId="0" borderId="20" xfId="0" applyNumberFormat="1" applyFont="1" applyFill="1" applyBorder="1" applyAlignment="1" applyProtection="1">
      <alignment vertical="center"/>
      <protection locked="0"/>
    </xf>
    <xf numFmtId="172" fontId="33" fillId="0" borderId="55" xfId="0" applyNumberFormat="1" applyFont="1" applyFill="1" applyBorder="1" applyAlignment="1" applyProtection="1">
      <alignment vertical="center"/>
      <protection locked="0"/>
    </xf>
    <xf numFmtId="172" fontId="33" fillId="0" borderId="56" xfId="0" applyNumberFormat="1" applyFont="1" applyFill="1" applyBorder="1" applyAlignment="1" applyProtection="1">
      <alignment vertical="center"/>
      <protection locked="0"/>
    </xf>
    <xf numFmtId="172" fontId="3" fillId="0" borderId="20" xfId="0" applyNumberFormat="1" applyFont="1" applyFill="1" applyBorder="1" applyAlignment="1" applyProtection="1">
      <alignment vertical="center"/>
      <protection locked="0"/>
    </xf>
    <xf numFmtId="172" fontId="3" fillId="0" borderId="1" xfId="0" applyNumberFormat="1" applyFont="1" applyFill="1" applyBorder="1" applyAlignment="1" applyProtection="1">
      <alignment horizontal="center" vertical="center"/>
      <protection locked="0"/>
    </xf>
    <xf numFmtId="0" fontId="35" fillId="0" borderId="5" xfId="0" applyFont="1" applyFill="1" applyBorder="1" applyAlignment="1"/>
    <xf numFmtId="173" fontId="3" fillId="2" borderId="25" xfId="0" applyNumberFormat="1" applyFont="1" applyFill="1" applyBorder="1" applyAlignment="1" applyProtection="1">
      <alignment horizontal="center"/>
    </xf>
    <xf numFmtId="172" fontId="3" fillId="0" borderId="25" xfId="0" applyNumberFormat="1" applyFont="1" applyFill="1" applyBorder="1" applyAlignment="1" applyProtection="1">
      <alignment horizontal="center" vertical="center"/>
      <protection locked="0"/>
    </xf>
    <xf numFmtId="173" fontId="4" fillId="2" borderId="25" xfId="0" applyNumberFormat="1" applyFont="1" applyFill="1" applyBorder="1" applyAlignment="1" applyProtection="1">
      <alignment horizontal="center"/>
    </xf>
    <xf numFmtId="3" fontId="3" fillId="0" borderId="27" xfId="0" applyNumberFormat="1" applyFont="1" applyBorder="1" applyAlignment="1" applyProtection="1">
      <alignment horizontal="right" vertical="center"/>
      <protection locked="0"/>
    </xf>
    <xf numFmtId="172" fontId="3" fillId="0" borderId="27" xfId="0" applyNumberFormat="1" applyFont="1" applyBorder="1" applyAlignment="1" applyProtection="1">
      <alignment horizontal="right" vertical="center"/>
      <protection locked="0"/>
    </xf>
    <xf numFmtId="172" fontId="3" fillId="0" borderId="27" xfId="0" applyNumberFormat="1" applyFont="1" applyFill="1" applyBorder="1" applyAlignment="1" applyProtection="1">
      <alignment horizontal="right" vertical="center"/>
      <protection locked="0"/>
    </xf>
    <xf numFmtId="172" fontId="3" fillId="0" borderId="19" xfId="0" applyNumberFormat="1" applyFont="1" applyFill="1" applyBorder="1" applyAlignment="1" applyProtection="1">
      <alignment horizontal="right" vertical="center"/>
      <protection locked="0"/>
    </xf>
    <xf numFmtId="3" fontId="3" fillId="0" borderId="51" xfId="0" applyNumberFormat="1" applyFont="1" applyBorder="1" applyAlignment="1" applyProtection="1">
      <alignment horizontal="right" vertical="center"/>
      <protection locked="0"/>
    </xf>
    <xf numFmtId="3" fontId="3" fillId="0" borderId="28" xfId="0" applyNumberFormat="1" applyFont="1" applyBorder="1" applyAlignment="1" applyProtection="1">
      <alignment horizontal="right" vertical="center"/>
      <protection locked="0"/>
    </xf>
    <xf numFmtId="172" fontId="3" fillId="0" borderId="51" xfId="0" applyNumberFormat="1" applyFont="1" applyBorder="1" applyAlignment="1" applyProtection="1">
      <alignment horizontal="right" vertical="center"/>
      <protection locked="0"/>
    </xf>
    <xf numFmtId="172" fontId="3" fillId="0" borderId="28" xfId="0" applyNumberFormat="1" applyFont="1" applyFill="1" applyBorder="1" applyAlignment="1" applyProtection="1">
      <alignment horizontal="right" vertical="center"/>
      <protection locked="0"/>
    </xf>
    <xf numFmtId="172" fontId="3" fillId="0" borderId="28" xfId="0" applyNumberFormat="1" applyFont="1" applyBorder="1" applyAlignment="1" applyProtection="1">
      <alignment horizontal="right" vertical="center"/>
      <protection locked="0"/>
    </xf>
    <xf numFmtId="3" fontId="3" fillId="0" borderId="18" xfId="0" applyNumberFormat="1" applyFont="1" applyBorder="1" applyAlignment="1" applyProtection="1">
      <alignment horizontal="right" vertical="center"/>
      <protection locked="0"/>
    </xf>
    <xf numFmtId="3" fontId="3" fillId="0" borderId="57" xfId="0" applyNumberFormat="1" applyFont="1" applyBorder="1" applyAlignment="1" applyProtection="1">
      <alignment horizontal="right" vertical="center"/>
      <protection locked="0"/>
    </xf>
    <xf numFmtId="172" fontId="3" fillId="0" borderId="18" xfId="0" applyNumberFormat="1" applyFont="1" applyBorder="1" applyAlignment="1" applyProtection="1">
      <alignment horizontal="right" vertical="center"/>
      <protection locked="0"/>
    </xf>
    <xf numFmtId="172" fontId="3" fillId="0" borderId="29" xfId="0" applyNumberFormat="1" applyFont="1" applyFill="1" applyBorder="1" applyAlignment="1" applyProtection="1">
      <alignment horizontal="right" vertical="center"/>
      <protection locked="0"/>
    </xf>
    <xf numFmtId="172" fontId="3" fillId="0" borderId="57" xfId="0" applyNumberFormat="1" applyFont="1" applyBorder="1" applyAlignment="1" applyProtection="1">
      <alignment horizontal="right" vertical="center"/>
      <protection locked="0"/>
    </xf>
    <xf numFmtId="3" fontId="3" fillId="2" borderId="25" xfId="0" applyNumberFormat="1" applyFont="1" applyFill="1" applyBorder="1" applyAlignment="1">
      <alignment horizontal="right" vertical="center"/>
    </xf>
    <xf numFmtId="16" fontId="2" fillId="2" borderId="5" xfId="0" quotePrefix="1" applyNumberFormat="1" applyFont="1" applyFill="1" applyBorder="1" applyAlignment="1">
      <alignment horizontal="center" vertical="center"/>
    </xf>
    <xf numFmtId="14" fontId="6" fillId="2" borderId="25" xfId="0" quotePrefix="1" applyNumberFormat="1" applyFont="1" applyFill="1" applyBorder="1" applyAlignment="1">
      <alignment horizontal="center" vertical="center"/>
    </xf>
    <xf numFmtId="7" fontId="3" fillId="0" borderId="25" xfId="7" applyNumberFormat="1" applyFont="1" applyBorder="1" applyAlignment="1" applyProtection="1">
      <protection locked="0"/>
    </xf>
    <xf numFmtId="0" fontId="2" fillId="2" borderId="0" xfId="0" quotePrefix="1" applyFont="1" applyFill="1" applyBorder="1" applyAlignment="1">
      <alignment horizontal="center" vertical="center"/>
    </xf>
    <xf numFmtId="0" fontId="2" fillId="2" borderId="25" xfId="0" quotePrefix="1" applyFont="1" applyFill="1" applyBorder="1" applyAlignment="1">
      <alignment horizontal="center" vertical="center"/>
    </xf>
    <xf numFmtId="0" fontId="2" fillId="2" borderId="0" xfId="0" applyFont="1" applyFill="1" applyBorder="1" applyAlignment="1">
      <alignment horizontal="center" vertical="center" wrapText="1"/>
    </xf>
    <xf numFmtId="172" fontId="0" fillId="0" borderId="0" xfId="0" applyNumberFormat="1" applyBorder="1" applyAlignment="1" applyProtection="1">
      <alignment horizontal="center" vertical="center"/>
      <protection locked="0"/>
    </xf>
    <xf numFmtId="172" fontId="0" fillId="0" borderId="0" xfId="0" applyNumberFormat="1" applyBorder="1" applyAlignment="1" applyProtection="1">
      <alignment horizontal="left" vertical="center"/>
      <protection locked="0"/>
    </xf>
    <xf numFmtId="172" fontId="0" fillId="2" borderId="0" xfId="0" applyNumberFormat="1" applyFill="1" applyBorder="1" applyAlignment="1">
      <alignment horizontal="center" vertical="center"/>
    </xf>
    <xf numFmtId="3" fontId="3" fillId="0" borderId="27" xfId="0" applyNumberFormat="1" applyFont="1" applyBorder="1" applyAlignment="1" applyProtection="1">
      <alignment horizontal="center" vertical="center"/>
      <protection locked="0"/>
    </xf>
    <xf numFmtId="3" fontId="3" fillId="0" borderId="51" xfId="0" applyNumberFormat="1" applyFont="1" applyBorder="1" applyAlignment="1" applyProtection="1">
      <alignment horizontal="center" vertical="center"/>
      <protection locked="0"/>
    </xf>
    <xf numFmtId="3" fontId="3" fillId="0" borderId="28" xfId="0" applyNumberFormat="1" applyFont="1" applyBorder="1" applyAlignment="1" applyProtection="1">
      <alignment horizontal="center" vertical="center"/>
      <protection locked="0"/>
    </xf>
    <xf numFmtId="3" fontId="3" fillId="0" borderId="18" xfId="0" applyNumberFormat="1" applyFont="1" applyBorder="1" applyAlignment="1" applyProtection="1">
      <alignment horizontal="center" vertical="center"/>
      <protection locked="0"/>
    </xf>
    <xf numFmtId="3" fontId="3" fillId="0" borderId="57" xfId="0" applyNumberFormat="1" applyFont="1" applyBorder="1" applyAlignment="1" applyProtection="1">
      <alignment horizontal="center" vertical="center"/>
      <protection locked="0"/>
    </xf>
    <xf numFmtId="0" fontId="6" fillId="2" borderId="25" xfId="0" quotePrefix="1" applyFont="1" applyFill="1" applyBorder="1" applyAlignment="1">
      <alignment horizontal="center" vertical="center"/>
    </xf>
    <xf numFmtId="14" fontId="6" fillId="2" borderId="26" xfId="0" quotePrefix="1" applyNumberFormat="1" applyFont="1" applyFill="1" applyBorder="1" applyAlignment="1">
      <alignment horizontal="center" vertical="center"/>
    </xf>
    <xf numFmtId="0" fontId="6" fillId="0" borderId="25" xfId="0" applyFont="1" applyBorder="1" applyAlignment="1">
      <alignment horizontal="center"/>
    </xf>
    <xf numFmtId="3" fontId="3" fillId="2" borderId="25" xfId="0" applyNumberFormat="1" applyFont="1" applyFill="1" applyBorder="1" applyAlignment="1">
      <alignment horizontal="center" vertical="center"/>
    </xf>
    <xf numFmtId="172" fontId="3" fillId="0" borderId="27" xfId="0" applyNumberFormat="1" applyFont="1" applyBorder="1" applyAlignment="1" applyProtection="1">
      <alignment horizontal="center" vertical="center"/>
      <protection locked="0"/>
    </xf>
    <xf numFmtId="172" fontId="3" fillId="0" borderId="51" xfId="0" applyNumberFormat="1" applyFont="1" applyBorder="1" applyAlignment="1" applyProtection="1">
      <alignment horizontal="center" vertical="center"/>
      <protection locked="0"/>
    </xf>
    <xf numFmtId="172" fontId="3" fillId="0" borderId="18" xfId="0" applyNumberFormat="1" applyFont="1" applyBorder="1" applyAlignment="1" applyProtection="1">
      <alignment horizontal="center" vertical="center"/>
      <protection locked="0"/>
    </xf>
    <xf numFmtId="0" fontId="2" fillId="2" borderId="18" xfId="0" applyFont="1" applyFill="1" applyBorder="1" applyAlignment="1">
      <alignment vertical="center" wrapText="1"/>
    </xf>
    <xf numFmtId="0" fontId="35" fillId="2" borderId="12" xfId="0" applyNumberFormat="1" applyFont="1" applyFill="1" applyBorder="1" applyAlignment="1" applyProtection="1"/>
    <xf numFmtId="0" fontId="35" fillId="2" borderId="8" xfId="0" applyNumberFormat="1" applyFont="1" applyFill="1" applyBorder="1" applyAlignment="1" applyProtection="1"/>
    <xf numFmtId="0" fontId="35" fillId="2" borderId="3" xfId="0" applyNumberFormat="1" applyFont="1" applyFill="1" applyBorder="1" applyAlignment="1" applyProtection="1"/>
    <xf numFmtId="0" fontId="35" fillId="2" borderId="4" xfId="0" applyNumberFormat="1" applyFont="1" applyFill="1" applyBorder="1" applyAlignment="1" applyProtection="1"/>
    <xf numFmtId="0" fontId="35" fillId="2" borderId="7" xfId="0" applyNumberFormat="1" applyFont="1" applyFill="1" applyBorder="1" applyAlignment="1" applyProtection="1"/>
    <xf numFmtId="0" fontId="35" fillId="2" borderId="2" xfId="0" applyNumberFormat="1" applyFont="1" applyFill="1" applyBorder="1" applyAlignment="1" applyProtection="1"/>
    <xf numFmtId="0" fontId="35" fillId="2" borderId="5" xfId="0" applyNumberFormat="1" applyFont="1" applyFill="1" applyBorder="1" applyAlignment="1" applyProtection="1"/>
    <xf numFmtId="172" fontId="3" fillId="0" borderId="33" xfId="0" applyNumberFormat="1" applyFont="1" applyBorder="1" applyAlignment="1" applyProtection="1">
      <alignment horizontal="center" vertical="center"/>
      <protection locked="0"/>
    </xf>
    <xf numFmtId="0" fontId="2" fillId="0" borderId="0" xfId="0" applyNumberFormat="1" applyFont="1" applyFill="1" applyBorder="1" applyAlignment="1" applyProtection="1">
      <alignment horizontal="right"/>
    </xf>
    <xf numFmtId="173" fontId="4" fillId="2" borderId="26" xfId="0" applyNumberFormat="1" applyFont="1" applyFill="1" applyBorder="1" applyAlignment="1" applyProtection="1">
      <alignment horizontal="center"/>
    </xf>
    <xf numFmtId="0" fontId="35" fillId="2" borderId="40" xfId="0" applyFont="1" applyFill="1" applyBorder="1" applyAlignment="1" applyProtection="1">
      <alignment wrapText="1"/>
    </xf>
    <xf numFmtId="172" fontId="3" fillId="2" borderId="27" xfId="0" applyNumberFormat="1" applyFont="1" applyFill="1" applyBorder="1" applyAlignment="1" applyProtection="1">
      <alignment horizontal="center" vertical="center"/>
      <protection locked="0"/>
    </xf>
    <xf numFmtId="172" fontId="3" fillId="2" borderId="28" xfId="0" applyNumberFormat="1" applyFont="1" applyFill="1" applyBorder="1" applyAlignment="1" applyProtection="1">
      <alignment horizontal="center" vertical="center"/>
      <protection locked="0"/>
    </xf>
    <xf numFmtId="172" fontId="3" fillId="2" borderId="29" xfId="0" applyNumberFormat="1" applyFont="1" applyFill="1" applyBorder="1" applyAlignment="1" applyProtection="1">
      <alignment horizontal="center" vertical="center"/>
      <protection locked="0"/>
    </xf>
    <xf numFmtId="172" fontId="3" fillId="2" borderId="40" xfId="0" applyNumberFormat="1" applyFont="1" applyFill="1" applyBorder="1" applyAlignment="1">
      <alignment horizontal="center" vertical="center"/>
    </xf>
    <xf numFmtId="172" fontId="3" fillId="2" borderId="30" xfId="0" applyNumberFormat="1" applyFont="1" applyFill="1" applyBorder="1" applyAlignment="1" applyProtection="1">
      <alignment horizontal="center" vertical="center"/>
      <protection locked="0"/>
    </xf>
    <xf numFmtId="172" fontId="3" fillId="2" borderId="31" xfId="0" applyNumberFormat="1" applyFont="1" applyFill="1" applyBorder="1" applyAlignment="1" applyProtection="1">
      <alignment horizontal="center" vertical="center"/>
      <protection locked="0"/>
    </xf>
    <xf numFmtId="172" fontId="3" fillId="2" borderId="58" xfId="0" applyNumberFormat="1" applyFont="1" applyFill="1" applyBorder="1" applyAlignment="1" applyProtection="1">
      <alignment horizontal="center" vertical="center"/>
      <protection locked="0"/>
    </xf>
    <xf numFmtId="172" fontId="3" fillId="2" borderId="26" xfId="0" applyNumberFormat="1" applyFont="1" applyFill="1" applyBorder="1" applyAlignment="1">
      <alignment horizontal="center" vertical="center"/>
    </xf>
    <xf numFmtId="172" fontId="3" fillId="0" borderId="59" xfId="0" applyNumberFormat="1" applyFont="1" applyBorder="1" applyAlignment="1" applyProtection="1">
      <alignment horizontal="center" vertical="center"/>
      <protection locked="0"/>
    </xf>
    <xf numFmtId="172" fontId="3" fillId="0" borderId="60" xfId="0" applyNumberFormat="1" applyFont="1" applyBorder="1" applyAlignment="1" applyProtection="1">
      <alignment horizontal="center" vertical="center"/>
      <protection locked="0"/>
    </xf>
    <xf numFmtId="16" fontId="2" fillId="2" borderId="4" xfId="0" quotePrefix="1" applyNumberFormat="1" applyFont="1" applyFill="1" applyBorder="1" applyAlignment="1">
      <alignment horizontal="center" vertical="center"/>
    </xf>
    <xf numFmtId="0" fontId="2" fillId="0" borderId="0" xfId="0" applyNumberFormat="1" applyFont="1" applyFill="1" applyBorder="1" applyAlignment="1" applyProtection="1">
      <alignment horizontal="left"/>
    </xf>
    <xf numFmtId="0" fontId="4" fillId="0" borderId="0" xfId="0" applyNumberFormat="1" applyFont="1" applyFill="1" applyBorder="1" applyAlignment="1" applyProtection="1">
      <alignment horizontal="left"/>
    </xf>
    <xf numFmtId="1" fontId="35" fillId="2" borderId="26" xfId="0" applyNumberFormat="1" applyFont="1" applyFill="1" applyBorder="1" applyAlignment="1" applyProtection="1">
      <alignment horizontal="center" vertical="center" wrapText="1"/>
    </xf>
    <xf numFmtId="172" fontId="61" fillId="2" borderId="25" xfId="0" applyNumberFormat="1" applyFont="1" applyFill="1" applyBorder="1" applyAlignment="1" applyProtection="1">
      <alignment horizontal="center" vertical="center"/>
    </xf>
    <xf numFmtId="0" fontId="35" fillId="2" borderId="0" xfId="0" applyFont="1" applyFill="1" applyBorder="1" applyAlignment="1" applyProtection="1">
      <alignment vertical="center"/>
    </xf>
    <xf numFmtId="0" fontId="33" fillId="2" borderId="0" xfId="0" applyFont="1" applyFill="1" applyBorder="1" applyAlignment="1" applyProtection="1">
      <alignment vertical="center" wrapText="1"/>
    </xf>
    <xf numFmtId="49" fontId="36" fillId="2" borderId="26" xfId="0" applyNumberFormat="1" applyFont="1" applyFill="1" applyBorder="1" applyAlignment="1" applyProtection="1">
      <alignment horizontal="center" vertical="center"/>
    </xf>
    <xf numFmtId="0" fontId="33" fillId="2" borderId="0" xfId="0" applyFont="1" applyFill="1" applyBorder="1" applyAlignment="1" applyProtection="1">
      <alignment horizontal="center" vertical="center" wrapText="1"/>
    </xf>
    <xf numFmtId="1" fontId="35" fillId="2" borderId="25" xfId="0" applyNumberFormat="1" applyFont="1" applyFill="1" applyBorder="1" applyAlignment="1" applyProtection="1"/>
    <xf numFmtId="0" fontId="35" fillId="2" borderId="40" xfId="0" applyNumberFormat="1" applyFont="1" applyFill="1" applyBorder="1" applyAlignment="1" applyProtection="1">
      <alignment wrapText="1"/>
    </xf>
    <xf numFmtId="0" fontId="33" fillId="2" borderId="40" xfId="0" applyNumberFormat="1" applyFont="1" applyFill="1" applyBorder="1" applyAlignment="1" applyProtection="1">
      <alignment wrapText="1"/>
    </xf>
    <xf numFmtId="0" fontId="33" fillId="2" borderId="40" xfId="0" applyFont="1" applyFill="1" applyBorder="1" applyAlignment="1" applyProtection="1">
      <alignment wrapText="1"/>
    </xf>
    <xf numFmtId="0" fontId="35" fillId="2" borderId="26" xfId="0" applyNumberFormat="1" applyFont="1" applyFill="1" applyBorder="1" applyAlignment="1" applyProtection="1"/>
    <xf numFmtId="0" fontId="35" fillId="2" borderId="40" xfId="0" applyNumberFormat="1" applyFont="1" applyFill="1" applyBorder="1" applyAlignment="1" applyProtection="1"/>
    <xf numFmtId="0" fontId="35" fillId="2" borderId="25" xfId="0" applyFont="1" applyFill="1" applyBorder="1" applyAlignment="1" applyProtection="1">
      <alignment wrapText="1"/>
    </xf>
    <xf numFmtId="0" fontId="33" fillId="2" borderId="25" xfId="0" applyFont="1" applyFill="1" applyBorder="1" applyAlignment="1" applyProtection="1">
      <alignment wrapText="1"/>
    </xf>
    <xf numFmtId="0" fontId="35" fillId="2" borderId="25" xfId="0" applyNumberFormat="1" applyFont="1" applyFill="1" applyBorder="1" applyAlignment="1" applyProtection="1">
      <alignment horizontal="left" vertical="center" wrapText="1"/>
    </xf>
    <xf numFmtId="0" fontId="35" fillId="0" borderId="6" xfId="0" applyNumberFormat="1" applyFont="1" applyFill="1" applyBorder="1" applyAlignment="1" applyProtection="1"/>
    <xf numFmtId="0" fontId="10" fillId="2" borderId="24" xfId="0" applyFont="1" applyFill="1" applyBorder="1"/>
    <xf numFmtId="180" fontId="5" fillId="2" borderId="24" xfId="7" applyNumberFormat="1" applyFont="1" applyFill="1" applyBorder="1" applyAlignment="1">
      <alignment horizontal="center"/>
    </xf>
    <xf numFmtId="9" fontId="11" fillId="2" borderId="24" xfId="5" applyFont="1" applyFill="1" applyBorder="1" applyAlignment="1" applyProtection="1"/>
    <xf numFmtId="3" fontId="35" fillId="2" borderId="25" xfId="0" applyNumberFormat="1" applyFont="1" applyFill="1" applyBorder="1" applyAlignment="1" applyProtection="1"/>
    <xf numFmtId="14" fontId="2" fillId="2" borderId="50" xfId="0" quotePrefix="1" applyNumberFormat="1" applyFont="1" applyFill="1" applyBorder="1" applyAlignment="1">
      <alignment horizontal="center" vertical="center"/>
    </xf>
    <xf numFmtId="14" fontId="2" fillId="2" borderId="25" xfId="0" quotePrefix="1" applyNumberFormat="1" applyFont="1" applyFill="1" applyBorder="1" applyAlignment="1">
      <alignment horizontal="center" vertical="center"/>
    </xf>
    <xf numFmtId="16" fontId="2" fillId="2" borderId="50" xfId="0" quotePrefix="1" applyNumberFormat="1" applyFont="1" applyFill="1" applyBorder="1" applyAlignment="1">
      <alignment horizontal="center" vertical="center"/>
    </xf>
    <xf numFmtId="16" fontId="2" fillId="2" borderId="61" xfId="0" quotePrefix="1" applyNumberFormat="1" applyFont="1" applyFill="1" applyBorder="1" applyAlignment="1">
      <alignment horizontal="center" vertical="center"/>
    </xf>
    <xf numFmtId="3" fontId="35" fillId="2" borderId="25" xfId="0" applyNumberFormat="1" applyFont="1" applyFill="1" applyBorder="1" applyAlignment="1" applyProtection="1">
      <alignment horizontal="center" vertical="center"/>
      <protection locked="0"/>
    </xf>
    <xf numFmtId="16" fontId="6" fillId="2" borderId="25" xfId="0" quotePrefix="1" applyNumberFormat="1" applyFont="1" applyFill="1" applyBorder="1" applyAlignment="1">
      <alignment horizontal="center" vertical="center"/>
    </xf>
    <xf numFmtId="16" fontId="6" fillId="2" borderId="40" xfId="0" quotePrefix="1" applyNumberFormat="1" applyFont="1" applyFill="1" applyBorder="1" applyAlignment="1">
      <alignment horizontal="center" vertical="center"/>
    </xf>
    <xf numFmtId="1" fontId="5" fillId="2" borderId="25" xfId="0" applyNumberFormat="1" applyFont="1" applyFill="1" applyBorder="1" applyAlignment="1" applyProtection="1">
      <alignment vertical="center"/>
    </xf>
    <xf numFmtId="1" fontId="5" fillId="2" borderId="25" xfId="0" applyNumberFormat="1" applyFont="1" applyFill="1" applyBorder="1" applyAlignment="1" applyProtection="1">
      <alignment horizontal="center" vertical="center"/>
    </xf>
    <xf numFmtId="172" fontId="3" fillId="0" borderId="25" xfId="0" applyNumberFormat="1" applyFont="1" applyBorder="1" applyAlignment="1" applyProtection="1">
      <alignment horizontal="right" vertical="center"/>
    </xf>
    <xf numFmtId="172" fontId="3" fillId="0" borderId="25" xfId="0" applyNumberFormat="1" applyFont="1" applyBorder="1" applyAlignment="1" applyProtection="1">
      <alignment horizontal="center" vertical="center"/>
    </xf>
    <xf numFmtId="172" fontId="3" fillId="0" borderId="50" xfId="0" applyNumberFormat="1" applyFont="1" applyBorder="1" applyAlignment="1" applyProtection="1">
      <alignment horizontal="right" vertical="center"/>
    </xf>
    <xf numFmtId="172" fontId="3" fillId="2" borderId="50" xfId="0" applyNumberFormat="1" applyFont="1" applyFill="1" applyBorder="1" applyAlignment="1" applyProtection="1">
      <alignment horizontal="center" vertical="center"/>
    </xf>
    <xf numFmtId="172" fontId="4" fillId="0" borderId="25" xfId="0" applyNumberFormat="1" applyFont="1" applyFill="1" applyBorder="1" applyAlignment="1" applyProtection="1">
      <alignment horizontal="center" vertical="center"/>
    </xf>
    <xf numFmtId="172" fontId="3" fillId="2" borderId="25" xfId="0" applyNumberFormat="1" applyFont="1" applyFill="1" applyBorder="1" applyAlignment="1" applyProtection="1">
      <alignment horizontal="center" vertical="center"/>
    </xf>
    <xf numFmtId="3" fontId="33" fillId="0" borderId="27" xfId="0" applyNumberFormat="1" applyFont="1" applyBorder="1" applyAlignment="1" applyProtection="1">
      <alignment horizontal="center" vertical="center"/>
      <protection locked="0"/>
    </xf>
    <xf numFmtId="3" fontId="33" fillId="0" borderId="30" xfId="0" applyNumberFormat="1" applyFont="1" applyBorder="1" applyAlignment="1" applyProtection="1">
      <alignment horizontal="center" vertical="center"/>
      <protection locked="0"/>
    </xf>
    <xf numFmtId="3" fontId="33" fillId="0" borderId="27" xfId="0" applyNumberFormat="1" applyFont="1" applyBorder="1" applyAlignment="1" applyProtection="1">
      <alignment horizontal="center" vertical="center"/>
    </xf>
    <xf numFmtId="172" fontId="33" fillId="0" borderId="59" xfId="0" applyNumberFormat="1" applyFont="1" applyBorder="1" applyProtection="1">
      <protection locked="0"/>
    </xf>
    <xf numFmtId="172" fontId="33" fillId="0" borderId="59" xfId="0" applyNumberFormat="1" applyFont="1" applyBorder="1" applyAlignment="1" applyProtection="1">
      <alignment horizontal="center" vertical="center"/>
      <protection locked="0"/>
    </xf>
    <xf numFmtId="172" fontId="33" fillId="0" borderId="27" xfId="0" applyNumberFormat="1" applyFont="1" applyBorder="1" applyAlignment="1" applyProtection="1">
      <alignment horizontal="center" vertical="center"/>
      <protection locked="0"/>
    </xf>
    <xf numFmtId="172" fontId="33" fillId="2" borderId="27" xfId="0" applyNumberFormat="1" applyFont="1" applyFill="1" applyBorder="1" applyAlignment="1" applyProtection="1">
      <alignment horizontal="center" vertical="center"/>
    </xf>
    <xf numFmtId="172" fontId="33" fillId="0" borderId="27" xfId="0" applyNumberFormat="1" applyFont="1" applyBorder="1" applyAlignment="1" applyProtection="1">
      <alignment horizontal="left" vertical="center"/>
      <protection locked="0"/>
    </xf>
    <xf numFmtId="3" fontId="33" fillId="0" borderId="51" xfId="0" applyNumberFormat="1" applyFont="1" applyBorder="1" applyAlignment="1" applyProtection="1">
      <alignment horizontal="center" vertical="center"/>
      <protection locked="0"/>
    </xf>
    <xf numFmtId="3" fontId="33" fillId="0" borderId="31" xfId="0" applyNumberFormat="1" applyFont="1" applyBorder="1" applyAlignment="1" applyProtection="1">
      <alignment horizontal="center" vertical="center"/>
      <protection locked="0"/>
    </xf>
    <xf numFmtId="3" fontId="33" fillId="0" borderId="28" xfId="0" applyNumberFormat="1" applyFont="1" applyBorder="1" applyAlignment="1" applyProtection="1">
      <alignment horizontal="center" vertical="center"/>
    </xf>
    <xf numFmtId="172" fontId="33" fillId="0" borderId="33" xfId="0" applyNumberFormat="1" applyFont="1" applyBorder="1" applyProtection="1">
      <protection locked="0"/>
    </xf>
    <xf numFmtId="172" fontId="33" fillId="0" borderId="36" xfId="0" applyNumberFormat="1" applyFont="1" applyBorder="1" applyAlignment="1" applyProtection="1">
      <alignment horizontal="center" vertical="center"/>
      <protection locked="0"/>
    </xf>
    <xf numFmtId="172" fontId="33" fillId="0" borderId="28" xfId="0" applyNumberFormat="1" applyFont="1" applyBorder="1" applyAlignment="1" applyProtection="1">
      <alignment horizontal="center" vertical="center"/>
      <protection locked="0"/>
    </xf>
    <xf numFmtId="172" fontId="33" fillId="2" borderId="28" xfId="0" applyNumberFormat="1" applyFont="1" applyFill="1" applyBorder="1" applyAlignment="1" applyProtection="1">
      <alignment horizontal="center" vertical="center"/>
    </xf>
    <xf numFmtId="172" fontId="33" fillId="0" borderId="28" xfId="0" applyNumberFormat="1" applyFont="1" applyBorder="1" applyAlignment="1" applyProtection="1">
      <alignment horizontal="left" vertical="center"/>
      <protection locked="0"/>
    </xf>
    <xf numFmtId="3" fontId="33" fillId="0" borderId="57" xfId="0" applyNumberFormat="1" applyFont="1" applyBorder="1" applyAlignment="1" applyProtection="1">
      <alignment horizontal="center" vertical="center"/>
    </xf>
    <xf numFmtId="172" fontId="33" fillId="0" borderId="62" xfId="0" applyNumberFormat="1" applyFont="1" applyBorder="1" applyProtection="1">
      <protection locked="0"/>
    </xf>
    <xf numFmtId="172" fontId="33" fillId="0" borderId="29" xfId="0" applyNumberFormat="1" applyFont="1" applyBorder="1" applyAlignment="1" applyProtection="1">
      <alignment horizontal="left" vertical="center"/>
      <protection locked="0"/>
    </xf>
    <xf numFmtId="3" fontId="33" fillId="2" borderId="25" xfId="0" applyNumberFormat="1" applyFont="1" applyFill="1" applyBorder="1" applyAlignment="1">
      <alignment horizontal="center" vertical="center"/>
    </xf>
    <xf numFmtId="3" fontId="33" fillId="2" borderId="26" xfId="0" applyNumberFormat="1" applyFont="1" applyFill="1" applyBorder="1" applyAlignment="1">
      <alignment horizontal="center" vertical="center"/>
    </xf>
    <xf numFmtId="3" fontId="33" fillId="0" borderId="25" xfId="0" applyNumberFormat="1" applyFont="1" applyBorder="1" applyAlignment="1" applyProtection="1">
      <alignment horizontal="center" vertical="center"/>
    </xf>
    <xf numFmtId="172" fontId="33" fillId="0" borderId="4" xfId="0" applyNumberFormat="1" applyFont="1" applyFill="1" applyBorder="1" applyAlignment="1">
      <alignment horizontal="center" vertical="center"/>
    </xf>
    <xf numFmtId="172" fontId="33" fillId="2" borderId="25" xfId="0" applyNumberFormat="1" applyFont="1" applyFill="1" applyBorder="1" applyAlignment="1">
      <alignment horizontal="center" vertical="center"/>
    </xf>
    <xf numFmtId="172" fontId="33" fillId="2" borderId="40" xfId="0" applyNumberFormat="1" applyFont="1" applyFill="1" applyBorder="1" applyAlignment="1">
      <alignment horizontal="center" vertical="center"/>
    </xf>
    <xf numFmtId="172" fontId="33" fillId="0" borderId="30" xfId="0" applyNumberFormat="1" applyFont="1" applyBorder="1" applyAlignment="1" applyProtection="1">
      <alignment horizontal="center" vertical="center"/>
      <protection locked="0"/>
    </xf>
    <xf numFmtId="172" fontId="33" fillId="0" borderId="27" xfId="0" applyNumberFormat="1" applyFont="1" applyBorder="1" applyAlignment="1" applyProtection="1">
      <alignment horizontal="center" vertical="center"/>
    </xf>
    <xf numFmtId="172" fontId="33" fillId="0" borderId="63" xfId="0" applyNumberFormat="1" applyFont="1" applyBorder="1" applyAlignment="1" applyProtection="1">
      <alignment horizontal="center" vertical="center"/>
      <protection locked="0"/>
    </xf>
    <xf numFmtId="172" fontId="33" fillId="0" borderId="51" xfId="0" applyNumberFormat="1" applyFont="1" applyBorder="1" applyAlignment="1" applyProtection="1">
      <alignment horizontal="center" vertical="center"/>
      <protection locked="0"/>
    </xf>
    <xf numFmtId="172" fontId="33" fillId="0" borderId="37" xfId="0" applyNumberFormat="1" applyFont="1" applyBorder="1" applyAlignment="1" applyProtection="1">
      <alignment horizontal="center" vertical="center"/>
      <protection locked="0"/>
    </xf>
    <xf numFmtId="172" fontId="33" fillId="0" borderId="28" xfId="0" applyNumberFormat="1" applyFont="1" applyBorder="1" applyAlignment="1" applyProtection="1">
      <alignment horizontal="center" vertical="center"/>
    </xf>
    <xf numFmtId="172" fontId="33" fillId="0" borderId="20" xfId="0" applyNumberFormat="1" applyFont="1" applyBorder="1" applyAlignment="1" applyProtection="1">
      <alignment horizontal="center" vertical="center"/>
      <protection locked="0"/>
    </xf>
    <xf numFmtId="3" fontId="33" fillId="0" borderId="18" xfId="0" applyNumberFormat="1" applyFont="1" applyBorder="1" applyAlignment="1" applyProtection="1">
      <alignment horizontal="center" vertical="center"/>
      <protection locked="0"/>
    </xf>
    <xf numFmtId="3" fontId="33" fillId="0" borderId="32" xfId="0" applyNumberFormat="1" applyFont="1" applyBorder="1" applyAlignment="1" applyProtection="1">
      <alignment horizontal="center" vertical="center"/>
      <protection locked="0"/>
    </xf>
    <xf numFmtId="172" fontId="33" fillId="0" borderId="5" xfId="0" applyNumberFormat="1" applyFont="1" applyBorder="1" applyAlignment="1" applyProtection="1">
      <alignment horizontal="center" vertical="center"/>
      <protection locked="0"/>
    </xf>
    <xf numFmtId="172" fontId="33" fillId="0" borderId="18" xfId="0" applyNumberFormat="1" applyFont="1" applyBorder="1" applyAlignment="1" applyProtection="1">
      <alignment horizontal="center" vertical="center"/>
      <protection locked="0"/>
    </xf>
    <xf numFmtId="172" fontId="33" fillId="0" borderId="6" xfId="0" applyNumberFormat="1" applyFont="1" applyBorder="1" applyAlignment="1" applyProtection="1">
      <alignment horizontal="center" vertical="center"/>
      <protection locked="0"/>
    </xf>
    <xf numFmtId="172" fontId="33" fillId="0" borderId="57" xfId="0" applyNumberFormat="1" applyFont="1" applyBorder="1" applyAlignment="1" applyProtection="1">
      <alignment horizontal="center" vertical="center"/>
    </xf>
    <xf numFmtId="172" fontId="33" fillId="0" borderId="16" xfId="0" applyNumberFormat="1" applyFont="1" applyBorder="1" applyAlignment="1" applyProtection="1">
      <alignment horizontal="center" vertical="center"/>
      <protection locked="0"/>
    </xf>
    <xf numFmtId="49" fontId="33" fillId="2" borderId="0" xfId="0" applyNumberFormat="1" applyFont="1" applyFill="1" applyBorder="1" applyAlignment="1">
      <alignment horizontal="center" vertical="center"/>
    </xf>
    <xf numFmtId="172" fontId="33" fillId="2" borderId="52" xfId="0" applyNumberFormat="1" applyFont="1" applyFill="1" applyBorder="1" applyAlignment="1">
      <alignment horizontal="center" vertical="center"/>
    </xf>
    <xf numFmtId="172" fontId="33" fillId="0" borderId="25" xfId="0" applyNumberFormat="1" applyFont="1" applyBorder="1" applyAlignment="1" applyProtection="1">
      <alignment horizontal="center" vertical="center"/>
    </xf>
    <xf numFmtId="172" fontId="33" fillId="2" borderId="50" xfId="0" applyNumberFormat="1" applyFont="1" applyFill="1" applyBorder="1" applyAlignment="1">
      <alignment horizontal="center" vertical="center"/>
    </xf>
    <xf numFmtId="172" fontId="33" fillId="0" borderId="25" xfId="0" applyNumberFormat="1" applyFont="1" applyBorder="1" applyAlignment="1">
      <alignment horizontal="center"/>
    </xf>
    <xf numFmtId="172" fontId="33" fillId="0" borderId="25" xfId="0" applyNumberFormat="1" applyFont="1" applyBorder="1" applyAlignment="1" applyProtection="1">
      <alignment vertical="center"/>
      <protection locked="0"/>
    </xf>
    <xf numFmtId="172" fontId="33" fillId="0" borderId="25" xfId="0" applyNumberFormat="1" applyFont="1" applyBorder="1" applyAlignment="1" applyProtection="1">
      <alignment horizontal="center" vertical="center"/>
      <protection locked="0"/>
    </xf>
    <xf numFmtId="172" fontId="33" fillId="0" borderId="26" xfId="0" applyNumberFormat="1" applyFont="1" applyBorder="1" applyAlignment="1" applyProtection="1">
      <alignment horizontal="center" vertical="center"/>
      <protection locked="0"/>
    </xf>
    <xf numFmtId="172" fontId="1" fillId="2" borderId="25" xfId="0" applyNumberFormat="1" applyFont="1" applyFill="1" applyBorder="1" applyAlignment="1" applyProtection="1"/>
    <xf numFmtId="172" fontId="2" fillId="0" borderId="36" xfId="6" applyNumberFormat="1" applyFont="1" applyFill="1" applyBorder="1" applyAlignment="1" applyProtection="1">
      <alignment horizontal="right" vertical="center"/>
      <protection locked="0"/>
    </xf>
    <xf numFmtId="172" fontId="2" fillId="0" borderId="36" xfId="6" applyNumberFormat="1" applyBorder="1" applyAlignment="1" applyProtection="1">
      <alignment horizontal="right" vertical="center"/>
      <protection locked="0"/>
    </xf>
    <xf numFmtId="172" fontId="3" fillId="2" borderId="36" xfId="6" applyNumberFormat="1" applyFont="1" applyFill="1" applyBorder="1" applyAlignment="1" applyProtection="1">
      <alignment horizontal="right" vertical="center"/>
      <protection locked="0"/>
    </xf>
    <xf numFmtId="0" fontId="10" fillId="0" borderId="4" xfId="6" applyFont="1" applyBorder="1" applyAlignment="1" applyProtection="1">
      <alignment horizontal="right" vertical="center"/>
    </xf>
    <xf numFmtId="172" fontId="4" fillId="0" borderId="64" xfId="6" applyNumberFormat="1" applyFont="1" applyFill="1" applyBorder="1" applyAlignment="1" applyProtection="1">
      <alignment horizontal="right" vertical="center"/>
    </xf>
    <xf numFmtId="164" fontId="10" fillId="0" borderId="4" xfId="6" applyNumberFormat="1" applyFont="1" applyFill="1" applyBorder="1" applyAlignment="1" applyProtection="1">
      <alignment horizontal="right" vertical="center"/>
      <protection locked="0"/>
    </xf>
    <xf numFmtId="172" fontId="2" fillId="0" borderId="4" xfId="6" applyNumberFormat="1" applyFill="1" applyBorder="1" applyAlignment="1" applyProtection="1">
      <alignment horizontal="right" vertical="center"/>
    </xf>
    <xf numFmtId="14" fontId="2" fillId="0" borderId="0" xfId="0" applyNumberFormat="1" applyFont="1" applyBorder="1" applyAlignment="1" applyProtection="1"/>
    <xf numFmtId="14" fontId="2" fillId="0" borderId="0" xfId="0" applyNumberFormat="1" applyFont="1" applyBorder="1" applyAlignment="1" applyProtection="1">
      <alignment horizontal="center" vertical="center"/>
      <protection locked="0"/>
    </xf>
    <xf numFmtId="0" fontId="2" fillId="0" borderId="24" xfId="0" quotePrefix="1" applyFont="1" applyFill="1" applyBorder="1" applyAlignment="1" applyProtection="1">
      <alignment horizontal="center" vertical="center"/>
      <protection locked="0"/>
    </xf>
    <xf numFmtId="0" fontId="2" fillId="0" borderId="24" xfId="0" applyFont="1" applyFill="1" applyBorder="1" applyAlignment="1" applyProtection="1">
      <alignment horizontal="center" vertical="center"/>
      <protection locked="0"/>
    </xf>
    <xf numFmtId="0" fontId="2" fillId="0" borderId="41" xfId="0" applyFont="1" applyFill="1" applyBorder="1" applyAlignment="1" applyProtection="1">
      <alignment horizontal="center" vertical="center"/>
      <protection locked="0"/>
    </xf>
    <xf numFmtId="0" fontId="2" fillId="0" borderId="10" xfId="0" applyFont="1" applyFill="1" applyBorder="1" applyAlignment="1">
      <alignment horizontal="center"/>
    </xf>
    <xf numFmtId="0" fontId="0" fillId="0" borderId="41" xfId="0" applyFont="1" applyFill="1" applyBorder="1" applyAlignment="1" applyProtection="1">
      <alignment horizontal="center" vertical="center"/>
      <protection locked="0"/>
    </xf>
    <xf numFmtId="172" fontId="3" fillId="0" borderId="26" xfId="0" applyNumberFormat="1" applyFont="1" applyFill="1" applyBorder="1" applyAlignment="1" applyProtection="1">
      <alignment horizontal="center" vertical="center"/>
      <protection locked="0"/>
    </xf>
    <xf numFmtId="49" fontId="0" fillId="0" borderId="57" xfId="0" applyNumberFormat="1" applyBorder="1" applyAlignment="1" applyProtection="1">
      <alignment horizontal="left" vertical="center"/>
      <protection locked="0"/>
    </xf>
    <xf numFmtId="49" fontId="2" fillId="0" borderId="24" xfId="0" applyNumberFormat="1" applyFont="1" applyBorder="1" applyAlignment="1" applyProtection="1">
      <alignment horizontal="center" vertical="center"/>
      <protection locked="0"/>
    </xf>
    <xf numFmtId="180" fontId="2" fillId="0" borderId="24" xfId="0" applyNumberFormat="1" applyFont="1" applyBorder="1" applyAlignment="1" applyProtection="1">
      <alignment horizontal="center" vertical="center"/>
      <protection locked="0"/>
    </xf>
    <xf numFmtId="0" fontId="2" fillId="2" borderId="53" xfId="0" applyFont="1" applyFill="1" applyBorder="1" applyAlignment="1">
      <alignment horizontal="center"/>
    </xf>
    <xf numFmtId="0" fontId="2" fillId="2" borderId="9" xfId="0" applyFont="1" applyFill="1" applyBorder="1" applyAlignment="1">
      <alignment horizontal="center"/>
    </xf>
    <xf numFmtId="0" fontId="2" fillId="2" borderId="14" xfId="0" applyFont="1" applyFill="1" applyBorder="1" applyAlignment="1">
      <alignment horizontal="center"/>
    </xf>
    <xf numFmtId="173" fontId="35" fillId="2" borderId="26" xfId="0" applyNumberFormat="1" applyFont="1" applyFill="1" applyBorder="1" applyAlignment="1" applyProtection="1">
      <alignment horizontal="center" vertical="center"/>
    </xf>
    <xf numFmtId="1" fontId="35" fillId="2" borderId="25" xfId="0" applyNumberFormat="1" applyFont="1" applyFill="1" applyBorder="1" applyAlignment="1">
      <alignment horizontal="center"/>
    </xf>
    <xf numFmtId="49" fontId="2" fillId="0" borderId="0" xfId="0" applyNumberFormat="1" applyFont="1"/>
    <xf numFmtId="16" fontId="27" fillId="2" borderId="21" xfId="0" quotePrefix="1" applyNumberFormat="1" applyFont="1" applyFill="1" applyBorder="1" applyAlignment="1">
      <alignment horizontal="center" vertical="center"/>
    </xf>
    <xf numFmtId="16" fontId="27" fillId="2" borderId="22" xfId="0" quotePrefix="1" applyNumberFormat="1" applyFont="1" applyFill="1" applyBorder="1" applyAlignment="1">
      <alignment horizontal="center" vertical="center"/>
    </xf>
    <xf numFmtId="16" fontId="27" fillId="2" borderId="50" xfId="0" applyNumberFormat="1" applyFont="1" applyFill="1" applyBorder="1" applyAlignment="1">
      <alignment horizontal="center" vertical="center" wrapText="1"/>
    </xf>
    <xf numFmtId="172" fontId="1" fillId="2" borderId="0" xfId="0" applyNumberFormat="1" applyFont="1" applyFill="1" applyBorder="1" applyAlignment="1" applyProtection="1"/>
    <xf numFmtId="49" fontId="1" fillId="2" borderId="25" xfId="0" applyNumberFormat="1" applyFont="1" applyFill="1" applyBorder="1" applyAlignment="1" applyProtection="1">
      <alignment horizontal="center" vertical="center"/>
    </xf>
    <xf numFmtId="1" fontId="10" fillId="2" borderId="25" xfId="0" applyNumberFormat="1" applyFont="1" applyFill="1" applyBorder="1" applyAlignment="1" applyProtection="1"/>
    <xf numFmtId="1" fontId="10" fillId="2" borderId="25" xfId="0" applyNumberFormat="1" applyFont="1" applyFill="1" applyBorder="1" applyAlignment="1" applyProtection="1">
      <alignment horizontal="center" vertical="top" wrapText="1"/>
    </xf>
    <xf numFmtId="1" fontId="10" fillId="2" borderId="25" xfId="0" applyNumberFormat="1" applyFont="1" applyFill="1" applyBorder="1" applyAlignment="1" applyProtection="1">
      <alignment horizontal="center" vertical="center"/>
    </xf>
    <xf numFmtId="1" fontId="10" fillId="2" borderId="25" xfId="0" applyNumberFormat="1" applyFont="1" applyFill="1" applyBorder="1" applyAlignment="1" applyProtection="1">
      <alignment horizontal="center" vertical="center" wrapText="1"/>
    </xf>
    <xf numFmtId="1" fontId="63" fillId="2" borderId="25" xfId="0" applyNumberFormat="1" applyFont="1" applyFill="1" applyBorder="1" applyAlignment="1" applyProtection="1">
      <alignment horizontal="center" vertical="center" wrapText="1"/>
    </xf>
    <xf numFmtId="0" fontId="35" fillId="2" borderId="0" xfId="0" applyNumberFormat="1" applyFont="1" applyFill="1" applyBorder="1" applyAlignment="1" applyProtection="1">
      <alignment horizontal="right"/>
    </xf>
    <xf numFmtId="0" fontId="35" fillId="0" borderId="0" xfId="0" applyNumberFormat="1" applyFont="1" applyFill="1" applyBorder="1" applyAlignment="1" applyProtection="1">
      <alignment horizontal="right"/>
    </xf>
    <xf numFmtId="0" fontId="64" fillId="0" borderId="0" xfId="1" applyFont="1" applyAlignment="1" applyProtection="1">
      <alignment vertical="center"/>
      <protection locked="0"/>
    </xf>
    <xf numFmtId="1" fontId="63" fillId="2" borderId="25" xfId="0" applyNumberFormat="1" applyFont="1" applyFill="1" applyBorder="1" applyAlignment="1" applyProtection="1">
      <alignment horizontal="center" vertical="center"/>
    </xf>
    <xf numFmtId="0" fontId="65" fillId="0" borderId="0" xfId="0" applyFont="1" applyAlignment="1">
      <alignment horizontal="center" vertical="center"/>
    </xf>
    <xf numFmtId="0" fontId="65" fillId="0" borderId="0" xfId="0" applyFont="1"/>
    <xf numFmtId="0" fontId="65" fillId="0" borderId="17" xfId="0" applyFont="1" applyBorder="1" applyAlignment="1">
      <alignment horizontal="center" vertical="center"/>
    </xf>
    <xf numFmtId="14" fontId="65" fillId="0" borderId="17" xfId="0" applyNumberFormat="1" applyFont="1" applyBorder="1"/>
    <xf numFmtId="0" fontId="65" fillId="0" borderId="17" xfId="0" applyFont="1" applyBorder="1"/>
    <xf numFmtId="0" fontId="64" fillId="0" borderId="0" xfId="1" applyFont="1" applyAlignment="1" applyProtection="1">
      <alignment horizontal="left" vertical="center"/>
      <protection locked="0"/>
    </xf>
    <xf numFmtId="1" fontId="2" fillId="0" borderId="24" xfId="0" quotePrefix="1" applyNumberFormat="1" applyFont="1" applyFill="1" applyBorder="1" applyAlignment="1" applyProtection="1">
      <alignment horizontal="center" vertical="center"/>
      <protection locked="0"/>
    </xf>
    <xf numFmtId="4" fontId="2" fillId="0" borderId="41" xfId="0" applyNumberFormat="1" applyFont="1" applyFill="1" applyBorder="1" applyAlignment="1" applyProtection="1">
      <alignment horizontal="center" vertical="center"/>
      <protection locked="0"/>
    </xf>
    <xf numFmtId="1" fontId="0" fillId="0" borderId="24" xfId="0" applyNumberFormat="1" applyBorder="1" applyAlignment="1" applyProtection="1">
      <alignment horizontal="left"/>
      <protection locked="0"/>
    </xf>
    <xf numFmtId="1" fontId="0" fillId="2" borderId="24" xfId="0" applyNumberFormat="1" applyFill="1" applyBorder="1" applyAlignment="1" applyProtection="1">
      <alignment horizontal="center"/>
    </xf>
    <xf numFmtId="1" fontId="0" fillId="2" borderId="17" xfId="0" applyNumberFormat="1" applyFont="1" applyFill="1" applyBorder="1" applyAlignment="1" applyProtection="1">
      <alignment horizontal="center" wrapText="1"/>
    </xf>
    <xf numFmtId="0" fontId="65" fillId="0" borderId="17" xfId="0" applyFont="1" applyBorder="1" applyAlignment="1">
      <alignment horizontal="center" vertical="top"/>
    </xf>
    <xf numFmtId="0" fontId="65" fillId="0" borderId="17" xfId="0" applyFont="1" applyBorder="1" applyAlignment="1">
      <alignment vertical="top"/>
    </xf>
    <xf numFmtId="14" fontId="65" fillId="0" borderId="17" xfId="0" applyNumberFormat="1" applyFont="1" applyBorder="1" applyAlignment="1">
      <alignment vertical="top"/>
    </xf>
    <xf numFmtId="0" fontId="65" fillId="0" borderId="17" xfId="0" applyFont="1" applyBorder="1" applyAlignment="1">
      <alignment vertical="top" wrapText="1"/>
    </xf>
    <xf numFmtId="14" fontId="6" fillId="0" borderId="0" xfId="0" applyNumberFormat="1" applyFont="1" applyBorder="1" applyAlignment="1">
      <alignment horizontal="right"/>
    </xf>
    <xf numFmtId="0" fontId="37" fillId="2" borderId="25" xfId="0" applyNumberFormat="1" applyFont="1" applyFill="1" applyBorder="1" applyAlignment="1" applyProtection="1">
      <alignment horizontal="center" vertical="top"/>
    </xf>
    <xf numFmtId="0" fontId="37" fillId="2" borderId="25" xfId="0" applyNumberFormat="1" applyFont="1" applyFill="1" applyBorder="1" applyAlignment="1" applyProtection="1">
      <alignment horizontal="left" vertical="top" wrapText="1"/>
    </xf>
    <xf numFmtId="1" fontId="35" fillId="2" borderId="19" xfId="0" applyNumberFormat="1" applyFont="1" applyFill="1" applyBorder="1" applyAlignment="1" applyProtection="1">
      <alignment horizontal="center" vertical="top" wrapText="1"/>
    </xf>
    <xf numFmtId="0" fontId="33" fillId="0" borderId="0" xfId="0" applyNumberFormat="1" applyFont="1" applyFill="1" applyBorder="1" applyAlignment="1" applyProtection="1">
      <alignment vertical="top"/>
    </xf>
    <xf numFmtId="49" fontId="1" fillId="2" borderId="0" xfId="0" applyNumberFormat="1" applyFont="1" applyFill="1" applyBorder="1" applyAlignment="1" applyProtection="1">
      <alignment vertical="top"/>
    </xf>
    <xf numFmtId="0" fontId="2" fillId="2" borderId="0" xfId="0" applyNumberFormat="1" applyFont="1" applyFill="1" applyBorder="1" applyAlignment="1" applyProtection="1">
      <alignment vertical="top"/>
    </xf>
    <xf numFmtId="0" fontId="1" fillId="2" borderId="0" xfId="0" applyNumberFormat="1" applyFont="1" applyFill="1" applyBorder="1" applyAlignment="1" applyProtection="1">
      <alignment vertical="top"/>
    </xf>
    <xf numFmtId="0" fontId="0" fillId="2" borderId="0" xfId="0" applyFill="1" applyAlignment="1">
      <alignment vertical="top"/>
    </xf>
    <xf numFmtId="0" fontId="2" fillId="0" borderId="0" xfId="0" applyNumberFormat="1" applyFont="1" applyFill="1" applyBorder="1" applyAlignment="1" applyProtection="1">
      <alignment vertical="top"/>
    </xf>
    <xf numFmtId="3" fontId="3" fillId="2" borderId="25" xfId="0" applyNumberFormat="1" applyFont="1" applyFill="1" applyBorder="1" applyAlignment="1" applyProtection="1">
      <alignment horizontal="center" vertical="center"/>
      <protection locked="0"/>
    </xf>
    <xf numFmtId="0" fontId="1" fillId="2" borderId="24" xfId="0" applyFont="1" applyFill="1" applyBorder="1"/>
    <xf numFmtId="0" fontId="11" fillId="0" borderId="24" xfId="0" applyFont="1" applyBorder="1" applyAlignment="1">
      <alignment horizontal="center" vertical="center" wrapText="1"/>
    </xf>
    <xf numFmtId="0" fontId="21" fillId="0" borderId="41" xfId="0" applyFont="1" applyBorder="1" applyAlignment="1">
      <alignment horizontal="center" vertical="center" wrapText="1"/>
    </xf>
    <xf numFmtId="14" fontId="27" fillId="0" borderId="16" xfId="0" applyNumberFormat="1" applyFont="1" applyBorder="1" applyAlignment="1">
      <alignment horizontal="left"/>
    </xf>
    <xf numFmtId="14" fontId="33" fillId="0" borderId="24" xfId="0" applyNumberFormat="1" applyFont="1" applyBorder="1" applyAlignment="1" applyProtection="1">
      <alignment horizontal="center" vertical="center"/>
      <protection locked="0"/>
    </xf>
    <xf numFmtId="0" fontId="33" fillId="0" borderId="20" xfId="0" applyFont="1" applyBorder="1" applyAlignment="1" applyProtection="1">
      <alignment horizontal="center" vertical="center"/>
      <protection locked="0"/>
    </xf>
    <xf numFmtId="0" fontId="33" fillId="0" borderId="41" xfId="0" applyFont="1" applyBorder="1" applyAlignment="1" applyProtection="1">
      <alignment horizontal="center" vertical="center"/>
      <protection locked="0"/>
    </xf>
    <xf numFmtId="0" fontId="33" fillId="0" borderId="31" xfId="0" applyFont="1" applyBorder="1" applyAlignment="1" applyProtection="1">
      <alignment horizontal="left" vertical="center"/>
      <protection locked="0"/>
    </xf>
    <xf numFmtId="0" fontId="33" fillId="0" borderId="20" xfId="0" applyFont="1" applyBorder="1" applyAlignment="1" applyProtection="1">
      <alignment horizontal="left" vertical="center"/>
      <protection locked="0"/>
    </xf>
    <xf numFmtId="0" fontId="33" fillId="0" borderId="41" xfId="0" applyFont="1" applyBorder="1" applyAlignment="1" applyProtection="1">
      <alignment horizontal="left" vertical="center"/>
      <protection locked="0"/>
    </xf>
    <xf numFmtId="0" fontId="0" fillId="0" borderId="0" xfId="0" applyBorder="1" applyAlignment="1">
      <alignment horizontal="center"/>
    </xf>
    <xf numFmtId="49" fontId="33" fillId="0" borderId="53" xfId="0" applyNumberFormat="1" applyFont="1" applyBorder="1" applyAlignment="1" applyProtection="1">
      <alignment horizontal="left" vertical="top" wrapText="1"/>
      <protection locked="0"/>
    </xf>
    <xf numFmtId="49" fontId="33" fillId="0" borderId="16" xfId="0" applyNumberFormat="1" applyFont="1" applyBorder="1" applyAlignment="1" applyProtection="1">
      <alignment horizontal="left" vertical="top" wrapText="1"/>
      <protection locked="0"/>
    </xf>
    <xf numFmtId="49" fontId="33" fillId="0" borderId="54" xfId="0" applyNumberFormat="1" applyFont="1" applyBorder="1" applyAlignment="1" applyProtection="1">
      <alignment horizontal="left" vertical="top" wrapText="1"/>
      <protection locked="0"/>
    </xf>
    <xf numFmtId="49" fontId="33" fillId="0" borderId="9" xfId="0" applyNumberFormat="1" applyFont="1" applyBorder="1" applyAlignment="1" applyProtection="1">
      <alignment horizontal="left" vertical="top" wrapText="1"/>
      <protection locked="0"/>
    </xf>
    <xf numFmtId="49" fontId="33" fillId="0" borderId="0" xfId="0" applyNumberFormat="1" applyFont="1" applyBorder="1" applyAlignment="1" applyProtection="1">
      <alignment horizontal="left" vertical="top" wrapText="1"/>
      <protection locked="0"/>
    </xf>
    <xf numFmtId="49" fontId="33" fillId="0" borderId="10" xfId="0" applyNumberFormat="1" applyFont="1" applyBorder="1" applyAlignment="1" applyProtection="1">
      <alignment horizontal="left" vertical="top" wrapText="1"/>
      <protection locked="0"/>
    </xf>
    <xf numFmtId="49" fontId="33" fillId="0" borderId="14" xfId="0" applyNumberFormat="1" applyFont="1" applyBorder="1" applyAlignment="1" applyProtection="1">
      <alignment horizontal="left" vertical="top" wrapText="1"/>
      <protection locked="0"/>
    </xf>
    <xf numFmtId="49" fontId="33" fillId="0" borderId="1" xfId="0" applyNumberFormat="1" applyFont="1" applyBorder="1" applyAlignment="1" applyProtection="1">
      <alignment horizontal="left" vertical="top" wrapText="1"/>
      <protection locked="0"/>
    </xf>
    <xf numFmtId="49" fontId="33" fillId="0" borderId="13" xfId="0" applyNumberFormat="1" applyFont="1" applyBorder="1" applyAlignment="1" applyProtection="1">
      <alignment horizontal="left" vertical="top" wrapText="1"/>
      <protection locked="0"/>
    </xf>
    <xf numFmtId="0" fontId="0" fillId="0" borderId="6" xfId="0" applyBorder="1" applyAlignment="1">
      <alignment horizontal="center"/>
    </xf>
    <xf numFmtId="0" fontId="0" fillId="0" borderId="4" xfId="0" applyBorder="1" applyAlignment="1">
      <alignment horizontal="center"/>
    </xf>
    <xf numFmtId="0" fontId="33" fillId="0" borderId="24" xfId="0" applyFont="1" applyBorder="1" applyAlignment="1" applyProtection="1">
      <alignment horizontal="left" vertical="center"/>
      <protection locked="0"/>
    </xf>
    <xf numFmtId="0" fontId="33" fillId="0" borderId="33" xfId="0" applyFont="1" applyBorder="1" applyAlignment="1" applyProtection="1">
      <alignment horizontal="left" vertical="center"/>
      <protection locked="0"/>
    </xf>
    <xf numFmtId="0" fontId="33" fillId="0" borderId="1" xfId="0" applyFont="1" applyBorder="1" applyAlignment="1" applyProtection="1">
      <alignment horizontal="left" vertical="center"/>
      <protection locked="0"/>
    </xf>
    <xf numFmtId="0" fontId="33" fillId="0" borderId="1" xfId="0" applyFont="1" applyBorder="1" applyAlignment="1" applyProtection="1">
      <alignment horizontal="center"/>
      <protection locked="0"/>
    </xf>
    <xf numFmtId="167" fontId="33" fillId="0" borderId="1" xfId="0" applyNumberFormat="1" applyFont="1" applyBorder="1" applyAlignment="1" applyProtection="1">
      <alignment horizontal="center"/>
      <protection locked="0"/>
    </xf>
    <xf numFmtId="0" fontId="2" fillId="0" borderId="24" xfId="0" applyFont="1" applyBorder="1" applyAlignment="1" applyProtection="1">
      <alignment horizontal="center"/>
      <protection locked="0"/>
    </xf>
    <xf numFmtId="0" fontId="0" fillId="0" borderId="20" xfId="0" applyBorder="1" applyAlignment="1" applyProtection="1">
      <alignment horizontal="center"/>
      <protection locked="0"/>
    </xf>
    <xf numFmtId="0" fontId="0" fillId="0" borderId="41" xfId="0" applyBorder="1" applyAlignment="1" applyProtection="1">
      <alignment horizontal="center"/>
      <protection locked="0"/>
    </xf>
    <xf numFmtId="0" fontId="2" fillId="0" borderId="0" xfId="0" applyFont="1" applyAlignment="1">
      <alignment horizontal="left"/>
    </xf>
    <xf numFmtId="0" fontId="2" fillId="0" borderId="53" xfId="6" applyFont="1" applyBorder="1" applyAlignment="1" applyProtection="1">
      <alignment horizontal="left" vertical="top" wrapText="1"/>
      <protection locked="0"/>
    </xf>
    <xf numFmtId="0" fontId="33" fillId="0" borderId="16" xfId="6" applyFont="1" applyBorder="1" applyAlignment="1" applyProtection="1">
      <alignment horizontal="left" vertical="top" wrapText="1"/>
      <protection locked="0"/>
    </xf>
    <xf numFmtId="0" fontId="33" fillId="0" borderId="54" xfId="6" applyFont="1" applyBorder="1" applyAlignment="1" applyProtection="1">
      <alignment horizontal="left" vertical="top" wrapText="1"/>
      <protection locked="0"/>
    </xf>
    <xf numFmtId="0" fontId="33" fillId="0" borderId="9" xfId="6" applyFont="1" applyBorder="1" applyAlignment="1" applyProtection="1">
      <alignment horizontal="left" vertical="top" wrapText="1"/>
      <protection locked="0"/>
    </xf>
    <xf numFmtId="0" fontId="33" fillId="0" borderId="0" xfId="6" applyFont="1" applyBorder="1" applyAlignment="1" applyProtection="1">
      <alignment horizontal="left" vertical="top" wrapText="1"/>
      <protection locked="0"/>
    </xf>
    <xf numFmtId="0" fontId="33" fillId="0" borderId="10" xfId="6" applyFont="1" applyBorder="1" applyAlignment="1" applyProtection="1">
      <alignment horizontal="left" vertical="top" wrapText="1"/>
      <protection locked="0"/>
    </xf>
    <xf numFmtId="0" fontId="33" fillId="0" borderId="14" xfId="6" applyFont="1" applyBorder="1" applyAlignment="1" applyProtection="1">
      <alignment horizontal="left" vertical="top" wrapText="1"/>
      <protection locked="0"/>
    </xf>
    <xf numFmtId="0" fontId="33" fillId="0" borderId="1" xfId="6" applyFont="1" applyBorder="1" applyAlignment="1" applyProtection="1">
      <alignment horizontal="left" vertical="top" wrapText="1"/>
      <protection locked="0"/>
    </xf>
    <xf numFmtId="0" fontId="33" fillId="0" borderId="13" xfId="6" applyFont="1" applyBorder="1" applyAlignment="1" applyProtection="1">
      <alignment horizontal="left" vertical="top" wrapText="1"/>
      <protection locked="0"/>
    </xf>
    <xf numFmtId="0" fontId="45" fillId="0" borderId="24" xfId="1" applyFont="1" applyBorder="1" applyAlignment="1" applyProtection="1">
      <alignment horizontal="left" vertical="center"/>
      <protection locked="0"/>
    </xf>
    <xf numFmtId="14" fontId="33" fillId="0" borderId="1" xfId="0" applyNumberFormat="1" applyFont="1" applyBorder="1" applyAlignment="1" applyProtection="1">
      <alignment horizontal="center"/>
      <protection locked="0"/>
    </xf>
    <xf numFmtId="49" fontId="2" fillId="0" borderId="65" xfId="0" applyNumberFormat="1" applyFont="1" applyBorder="1" applyAlignment="1" applyProtection="1">
      <alignment horizontal="center"/>
      <protection locked="0"/>
    </xf>
    <xf numFmtId="49" fontId="0" fillId="0" borderId="65" xfId="0" applyNumberFormat="1" applyBorder="1" applyAlignment="1" applyProtection="1">
      <alignment horizontal="center"/>
      <protection locked="0"/>
    </xf>
    <xf numFmtId="49" fontId="0" fillId="0" borderId="48" xfId="0" applyNumberFormat="1" applyBorder="1" applyAlignment="1" applyProtection="1">
      <alignment horizontal="center"/>
      <protection locked="0"/>
    </xf>
    <xf numFmtId="49" fontId="2" fillId="0" borderId="66" xfId="0" applyNumberFormat="1" applyFont="1" applyBorder="1" applyAlignment="1" applyProtection="1">
      <alignment horizontal="center"/>
      <protection locked="0"/>
    </xf>
    <xf numFmtId="0" fontId="2" fillId="0" borderId="58" xfId="0" applyFont="1" applyBorder="1" applyAlignment="1" applyProtection="1">
      <alignment horizontal="left"/>
      <protection locked="0"/>
    </xf>
    <xf numFmtId="0" fontId="0" fillId="0" borderId="65" xfId="0" applyBorder="1" applyAlignment="1" applyProtection="1">
      <alignment horizontal="left"/>
      <protection locked="0"/>
    </xf>
    <xf numFmtId="0" fontId="0" fillId="0" borderId="48" xfId="0" applyBorder="1" applyAlignment="1" applyProtection="1">
      <alignment horizontal="left"/>
      <protection locked="0"/>
    </xf>
    <xf numFmtId="0" fontId="2" fillId="0" borderId="24" xfId="0" applyFont="1" applyBorder="1" applyAlignment="1" applyProtection="1">
      <alignment horizontal="left"/>
      <protection locked="0"/>
    </xf>
    <xf numFmtId="0" fontId="0" fillId="0" borderId="20" xfId="0" applyBorder="1" applyAlignment="1" applyProtection="1">
      <alignment horizontal="left"/>
      <protection locked="0"/>
    </xf>
    <xf numFmtId="0" fontId="0" fillId="0" borderId="41" xfId="0" applyBorder="1" applyAlignment="1" applyProtection="1">
      <alignment horizontal="left"/>
      <protection locked="0"/>
    </xf>
    <xf numFmtId="49" fontId="2" fillId="0" borderId="53" xfId="0" applyNumberFormat="1" applyFont="1" applyBorder="1" applyAlignment="1" applyProtection="1">
      <alignment horizontal="left" vertical="top" wrapText="1"/>
      <protection locked="0"/>
    </xf>
    <xf numFmtId="49" fontId="2" fillId="0" borderId="16" xfId="0" applyNumberFormat="1" applyFont="1" applyBorder="1" applyAlignment="1" applyProtection="1">
      <alignment horizontal="left" vertical="top" wrapText="1"/>
      <protection locked="0"/>
    </xf>
    <xf numFmtId="49" fontId="2" fillId="0" borderId="54" xfId="0" applyNumberFormat="1" applyFont="1" applyBorder="1" applyAlignment="1" applyProtection="1">
      <alignment horizontal="left" vertical="top" wrapText="1"/>
      <protection locked="0"/>
    </xf>
    <xf numFmtId="49" fontId="2" fillId="0" borderId="9" xfId="0" applyNumberFormat="1" applyFont="1" applyBorder="1" applyAlignment="1" applyProtection="1">
      <alignment horizontal="left" vertical="top" wrapText="1"/>
      <protection locked="0"/>
    </xf>
    <xf numFmtId="49" fontId="2" fillId="0" borderId="0" xfId="0" applyNumberFormat="1" applyFont="1" applyBorder="1" applyAlignment="1" applyProtection="1">
      <alignment horizontal="left" vertical="top" wrapText="1"/>
      <protection locked="0"/>
    </xf>
    <xf numFmtId="49" fontId="2" fillId="0" borderId="10" xfId="0" applyNumberFormat="1" applyFont="1" applyBorder="1" applyAlignment="1" applyProtection="1">
      <alignment horizontal="left" vertical="top" wrapText="1"/>
      <protection locked="0"/>
    </xf>
    <xf numFmtId="49" fontId="2" fillId="0" borderId="14" xfId="0" applyNumberFormat="1" applyFont="1" applyBorder="1" applyAlignment="1" applyProtection="1">
      <alignment horizontal="left" vertical="top" wrapText="1"/>
      <protection locked="0"/>
    </xf>
    <xf numFmtId="49" fontId="2" fillId="0" borderId="1" xfId="0" applyNumberFormat="1" applyFont="1" applyBorder="1" applyAlignment="1" applyProtection="1">
      <alignment horizontal="left" vertical="top" wrapText="1"/>
      <protection locked="0"/>
    </xf>
    <xf numFmtId="49" fontId="2" fillId="0" borderId="13" xfId="0" applyNumberFormat="1" applyFont="1" applyBorder="1" applyAlignment="1" applyProtection="1">
      <alignment horizontal="left" vertical="top" wrapText="1"/>
      <protection locked="0"/>
    </xf>
    <xf numFmtId="49" fontId="33" fillId="0" borderId="38" xfId="0" applyNumberFormat="1" applyFont="1" applyBorder="1" applyAlignment="1" applyProtection="1">
      <alignment horizontal="left" vertical="center" wrapText="1"/>
      <protection locked="0"/>
    </xf>
    <xf numFmtId="49" fontId="33" fillId="0" borderId="11" xfId="0" applyNumberFormat="1" applyFont="1" applyBorder="1" applyAlignment="1" applyProtection="1">
      <alignment horizontal="left" vertical="center" wrapText="1"/>
      <protection locked="0"/>
    </xf>
    <xf numFmtId="49" fontId="33" fillId="0" borderId="23" xfId="0" applyNumberFormat="1" applyFont="1" applyBorder="1" applyAlignment="1" applyProtection="1">
      <alignment horizontal="left" vertical="center" wrapText="1"/>
      <protection locked="0"/>
    </xf>
    <xf numFmtId="0" fontId="2" fillId="0" borderId="1" xfId="0" applyFont="1" applyBorder="1" applyAlignment="1" applyProtection="1">
      <alignment horizontal="left" vertical="center"/>
      <protection locked="0"/>
    </xf>
    <xf numFmtId="2" fontId="2" fillId="0" borderId="0" xfId="0" applyNumberFormat="1" applyFont="1" applyAlignment="1"/>
    <xf numFmtId="2" fontId="2" fillId="0" borderId="0" xfId="0" applyNumberFormat="1" applyFont="1" applyBorder="1" applyAlignment="1"/>
    <xf numFmtId="0" fontId="33" fillId="0" borderId="53" xfId="0" applyFont="1" applyBorder="1" applyAlignment="1" applyProtection="1">
      <alignment horizontal="left" vertical="center" wrapText="1"/>
      <protection locked="0"/>
    </xf>
    <xf numFmtId="0" fontId="33" fillId="0" borderId="16" xfId="0" applyFont="1" applyBorder="1" applyAlignment="1" applyProtection="1">
      <alignment horizontal="left" vertical="center" wrapText="1"/>
      <protection locked="0"/>
    </xf>
    <xf numFmtId="0" fontId="33" fillId="0" borderId="60" xfId="0" applyFont="1" applyBorder="1" applyAlignment="1" applyProtection="1">
      <alignment horizontal="left" vertical="center" wrapText="1"/>
      <protection locked="0"/>
    </xf>
    <xf numFmtId="0" fontId="33" fillId="0" borderId="9" xfId="0" applyFont="1" applyBorder="1" applyAlignment="1" applyProtection="1">
      <alignment horizontal="left" vertical="center" wrapText="1"/>
      <protection locked="0"/>
    </xf>
    <xf numFmtId="0" fontId="33" fillId="0" borderId="0" xfId="0" applyFont="1" applyBorder="1" applyAlignment="1" applyProtection="1">
      <alignment horizontal="left" vertical="center" wrapText="1"/>
      <protection locked="0"/>
    </xf>
    <xf numFmtId="0" fontId="33" fillId="0" borderId="4" xfId="0" applyFont="1" applyBorder="1" applyAlignment="1" applyProtection="1">
      <alignment horizontal="left" vertical="center" wrapText="1"/>
      <protection locked="0"/>
    </xf>
    <xf numFmtId="0" fontId="33" fillId="0" borderId="14" xfId="0" applyFont="1" applyBorder="1" applyAlignment="1" applyProtection="1">
      <alignment horizontal="left" vertical="center" wrapText="1"/>
      <protection locked="0"/>
    </xf>
    <xf numFmtId="0" fontId="33" fillId="0" borderId="1" xfId="0" applyFont="1" applyBorder="1" applyAlignment="1" applyProtection="1">
      <alignment horizontal="left" vertical="center" wrapText="1"/>
      <protection locked="0"/>
    </xf>
    <xf numFmtId="0" fontId="33" fillId="0" borderId="36" xfId="0" applyFont="1" applyBorder="1" applyAlignment="1" applyProtection="1">
      <alignment horizontal="left" vertical="center" wrapText="1"/>
      <protection locked="0"/>
    </xf>
    <xf numFmtId="172" fontId="5" fillId="2" borderId="26" xfId="0" applyNumberFormat="1" applyFont="1" applyFill="1" applyBorder="1" applyAlignment="1" applyProtection="1">
      <alignment horizontal="center" vertical="center"/>
    </xf>
    <xf numFmtId="172" fontId="5" fillId="2" borderId="52" xfId="0" applyNumberFormat="1" applyFont="1" applyFill="1" applyBorder="1" applyAlignment="1" applyProtection="1">
      <alignment horizontal="center" vertical="center"/>
    </xf>
    <xf numFmtId="172" fontId="5" fillId="2" borderId="40" xfId="0" applyNumberFormat="1" applyFont="1" applyFill="1" applyBorder="1" applyAlignment="1" applyProtection="1">
      <alignment horizontal="center" vertical="center"/>
    </xf>
    <xf numFmtId="172" fontId="5" fillId="2" borderId="26" xfId="0" applyNumberFormat="1" applyFont="1" applyFill="1" applyBorder="1" applyAlignment="1" applyProtection="1">
      <alignment horizontal="center"/>
    </xf>
    <xf numFmtId="0" fontId="5" fillId="2" borderId="52" xfId="0" applyNumberFormat="1" applyFont="1" applyFill="1" applyBorder="1" applyAlignment="1" applyProtection="1">
      <alignment horizontal="center"/>
    </xf>
    <xf numFmtId="0" fontId="5" fillId="2" borderId="40" xfId="0" applyNumberFormat="1" applyFont="1" applyFill="1" applyBorder="1" applyAlignment="1" applyProtection="1">
      <alignment horizontal="center"/>
    </xf>
    <xf numFmtId="172" fontId="11" fillId="2" borderId="26" xfId="0" applyNumberFormat="1" applyFont="1" applyFill="1" applyBorder="1" applyAlignment="1" applyProtection="1">
      <alignment horizontal="center"/>
    </xf>
    <xf numFmtId="0" fontId="11" fillId="2" borderId="52" xfId="0" applyNumberFormat="1" applyFont="1" applyFill="1" applyBorder="1" applyAlignment="1" applyProtection="1">
      <alignment horizontal="center"/>
    </xf>
    <xf numFmtId="0" fontId="11" fillId="2" borderId="40" xfId="0" applyNumberFormat="1" applyFont="1" applyFill="1" applyBorder="1" applyAlignment="1" applyProtection="1">
      <alignment horizontal="center"/>
    </xf>
    <xf numFmtId="172" fontId="11" fillId="2" borderId="52" xfId="0" applyNumberFormat="1" applyFont="1" applyFill="1" applyBorder="1" applyAlignment="1" applyProtection="1">
      <alignment horizontal="center"/>
    </xf>
    <xf numFmtId="172" fontId="11" fillId="2" borderId="40" xfId="0" applyNumberFormat="1" applyFont="1" applyFill="1" applyBorder="1" applyAlignment="1" applyProtection="1">
      <alignment horizontal="center"/>
    </xf>
    <xf numFmtId="172" fontId="59" fillId="2" borderId="26" xfId="0" applyNumberFormat="1" applyFont="1" applyFill="1" applyBorder="1" applyAlignment="1" applyProtection="1">
      <alignment horizontal="center" vertical="center"/>
    </xf>
    <xf numFmtId="172" fontId="59" fillId="2" borderId="52" xfId="0" applyNumberFormat="1" applyFont="1" applyFill="1" applyBorder="1" applyAlignment="1" applyProtection="1">
      <alignment horizontal="center" vertical="center"/>
    </xf>
    <xf numFmtId="172" fontId="59" fillId="2" borderId="40" xfId="0" applyNumberFormat="1" applyFont="1" applyFill="1" applyBorder="1" applyAlignment="1" applyProtection="1">
      <alignment horizontal="center" vertical="center"/>
    </xf>
    <xf numFmtId="173" fontId="35" fillId="2" borderId="26" xfId="0" applyNumberFormat="1" applyFont="1" applyFill="1" applyBorder="1" applyAlignment="1" applyProtection="1">
      <alignment horizontal="center" vertical="center"/>
    </xf>
    <xf numFmtId="0" fontId="35" fillId="2" borderId="52" xfId="0" applyNumberFormat="1" applyFont="1" applyFill="1" applyBorder="1" applyAlignment="1" applyProtection="1">
      <alignment horizontal="center" vertical="center"/>
    </xf>
    <xf numFmtId="0" fontId="35" fillId="2" borderId="40" xfId="0" applyNumberFormat="1" applyFont="1" applyFill="1" applyBorder="1" applyAlignment="1" applyProtection="1">
      <alignment horizontal="center" vertical="center"/>
    </xf>
    <xf numFmtId="0" fontId="33" fillId="2" borderId="0" xfId="0" applyNumberFormat="1" applyFont="1" applyFill="1" applyBorder="1" applyAlignment="1" applyProtection="1">
      <alignment horizontal="center"/>
    </xf>
    <xf numFmtId="173" fontId="35" fillId="2" borderId="52" xfId="0" applyNumberFormat="1" applyFont="1" applyFill="1" applyBorder="1" applyAlignment="1" applyProtection="1">
      <alignment horizontal="center" vertical="center"/>
    </xf>
    <xf numFmtId="173" fontId="35" fillId="2" borderId="40" xfId="0" applyNumberFormat="1" applyFont="1" applyFill="1" applyBorder="1" applyAlignment="1" applyProtection="1">
      <alignment horizontal="center" vertical="center"/>
    </xf>
    <xf numFmtId="0" fontId="35" fillId="2" borderId="0" xfId="0" applyNumberFormat="1" applyFont="1" applyFill="1" applyBorder="1" applyAlignment="1" applyProtection="1">
      <alignment horizontal="left" vertical="center"/>
      <protection locked="0"/>
    </xf>
    <xf numFmtId="173" fontId="35" fillId="2" borderId="26" xfId="0" applyNumberFormat="1" applyFont="1" applyFill="1" applyBorder="1" applyAlignment="1" applyProtection="1">
      <alignment horizontal="center" vertical="center" wrapText="1"/>
    </xf>
    <xf numFmtId="173" fontId="35" fillId="2" borderId="52" xfId="0" applyNumberFormat="1" applyFont="1" applyFill="1" applyBorder="1" applyAlignment="1" applyProtection="1">
      <alignment horizontal="center" vertical="center" wrapText="1"/>
    </xf>
    <xf numFmtId="173" fontId="35" fillId="2" borderId="40" xfId="0" applyNumberFormat="1" applyFont="1" applyFill="1" applyBorder="1" applyAlignment="1" applyProtection="1">
      <alignment horizontal="center" vertical="center" wrapText="1"/>
    </xf>
    <xf numFmtId="0" fontId="35" fillId="2" borderId="26" xfId="0" applyNumberFormat="1" applyFont="1" applyFill="1" applyBorder="1" applyAlignment="1" applyProtection="1">
      <alignment horizontal="left" vertical="center"/>
      <protection locked="0"/>
    </xf>
    <xf numFmtId="0" fontId="35" fillId="2" borderId="40" xfId="0" applyNumberFormat="1" applyFont="1" applyFill="1" applyBorder="1" applyAlignment="1" applyProtection="1">
      <alignment horizontal="left" vertical="center"/>
      <protection locked="0"/>
    </xf>
    <xf numFmtId="10" fontId="33" fillId="2" borderId="26" xfId="0" applyNumberFormat="1" applyFont="1" applyFill="1" applyBorder="1" applyAlignment="1">
      <alignment horizontal="center"/>
    </xf>
    <xf numFmtId="10" fontId="33" fillId="2" borderId="52" xfId="0" applyNumberFormat="1" applyFont="1" applyFill="1" applyBorder="1" applyAlignment="1">
      <alignment horizontal="center"/>
    </xf>
    <xf numFmtId="10" fontId="33" fillId="2" borderId="40" xfId="0" applyNumberFormat="1" applyFont="1" applyFill="1" applyBorder="1" applyAlignment="1">
      <alignment horizontal="center"/>
    </xf>
    <xf numFmtId="49" fontId="11" fillId="2" borderId="26" xfId="0" applyNumberFormat="1" applyFont="1" applyFill="1" applyBorder="1" applyAlignment="1" applyProtection="1">
      <alignment horizontal="left" vertical="center"/>
      <protection locked="0"/>
    </xf>
    <xf numFmtId="49" fontId="11" fillId="2" borderId="52" xfId="0" applyNumberFormat="1" applyFont="1" applyFill="1" applyBorder="1" applyAlignment="1" applyProtection="1">
      <alignment horizontal="left" vertical="center"/>
      <protection locked="0"/>
    </xf>
    <xf numFmtId="49" fontId="11" fillId="2" borderId="40" xfId="0" applyNumberFormat="1" applyFont="1" applyFill="1" applyBorder="1" applyAlignment="1" applyProtection="1">
      <alignment horizontal="left" vertical="center"/>
      <protection locked="0"/>
    </xf>
    <xf numFmtId="0" fontId="35" fillId="2" borderId="26" xfId="0" applyFont="1" applyFill="1" applyBorder="1" applyAlignment="1">
      <alignment horizontal="center"/>
    </xf>
    <xf numFmtId="0" fontId="35" fillId="2" borderId="40" xfId="0" applyFont="1" applyFill="1" applyBorder="1" applyAlignment="1">
      <alignment horizontal="center"/>
    </xf>
    <xf numFmtId="173" fontId="35" fillId="0" borderId="26" xfId="0" applyNumberFormat="1" applyFont="1" applyFill="1" applyBorder="1" applyAlignment="1" applyProtection="1">
      <alignment horizontal="center" vertical="center"/>
      <protection locked="0"/>
    </xf>
    <xf numFmtId="173" fontId="35" fillId="0" borderId="52" xfId="0" applyNumberFormat="1" applyFont="1" applyFill="1" applyBorder="1" applyAlignment="1" applyProtection="1">
      <alignment horizontal="center" vertical="center"/>
      <protection locked="0"/>
    </xf>
    <xf numFmtId="173" fontId="35" fillId="0" borderId="40" xfId="0" applyNumberFormat="1" applyFont="1" applyFill="1" applyBorder="1" applyAlignment="1" applyProtection="1">
      <alignment horizontal="center" vertical="center"/>
      <protection locked="0"/>
    </xf>
    <xf numFmtId="173" fontId="35" fillId="2" borderId="26" xfId="0" applyNumberFormat="1" applyFont="1" applyFill="1" applyBorder="1" applyAlignment="1" applyProtection="1">
      <alignment horizontal="center" vertical="top"/>
    </xf>
    <xf numFmtId="173" fontId="35" fillId="2" borderId="52" xfId="0" applyNumberFormat="1" applyFont="1" applyFill="1" applyBorder="1" applyAlignment="1" applyProtection="1">
      <alignment horizontal="center" vertical="top"/>
    </xf>
    <xf numFmtId="173" fontId="35" fillId="2" borderId="40" xfId="0" applyNumberFormat="1" applyFont="1" applyFill="1" applyBorder="1" applyAlignment="1" applyProtection="1">
      <alignment horizontal="center" vertical="top"/>
    </xf>
    <xf numFmtId="1" fontId="5" fillId="2" borderId="26" xfId="0" applyNumberFormat="1" applyFont="1" applyFill="1" applyBorder="1" applyAlignment="1" applyProtection="1">
      <alignment horizontal="center" vertical="center"/>
    </xf>
    <xf numFmtId="1" fontId="5" fillId="2" borderId="52" xfId="0" applyNumberFormat="1" applyFont="1" applyFill="1" applyBorder="1" applyAlignment="1" applyProtection="1">
      <alignment horizontal="center" vertical="center"/>
    </xf>
    <xf numFmtId="1" fontId="5" fillId="2" borderId="40" xfId="0" applyNumberFormat="1" applyFont="1" applyFill="1" applyBorder="1" applyAlignment="1" applyProtection="1">
      <alignment horizontal="center" vertical="center"/>
    </xf>
    <xf numFmtId="0" fontId="4" fillId="0" borderId="0" xfId="0" applyFont="1" applyFill="1" applyBorder="1" applyAlignment="1">
      <alignment horizontal="center"/>
    </xf>
    <xf numFmtId="0" fontId="35" fillId="2" borderId="12" xfId="0" applyNumberFormat="1" applyFont="1" applyFill="1" applyBorder="1" applyAlignment="1" applyProtection="1">
      <alignment horizontal="left"/>
    </xf>
    <xf numFmtId="0" fontId="35" fillId="2" borderId="8" xfId="0" applyNumberFormat="1" applyFont="1" applyFill="1" applyBorder="1" applyAlignment="1" applyProtection="1">
      <alignment horizontal="left"/>
    </xf>
    <xf numFmtId="0" fontId="35" fillId="2" borderId="3" xfId="0" applyNumberFormat="1" applyFont="1" applyFill="1" applyBorder="1" applyAlignment="1" applyProtection="1">
      <alignment horizontal="left"/>
    </xf>
    <xf numFmtId="0" fontId="2" fillId="0" borderId="0" xfId="0" applyNumberFormat="1" applyFont="1" applyFill="1" applyBorder="1" applyAlignment="1" applyProtection="1">
      <alignment horizontal="right"/>
    </xf>
    <xf numFmtId="0" fontId="35" fillId="2" borderId="7" xfId="0" applyNumberFormat="1" applyFont="1" applyFill="1" applyBorder="1" applyAlignment="1" applyProtection="1">
      <alignment horizontal="left"/>
    </xf>
    <xf numFmtId="0" fontId="35" fillId="2" borderId="2" xfId="0" applyNumberFormat="1" applyFont="1" applyFill="1" applyBorder="1" applyAlignment="1" applyProtection="1">
      <alignment horizontal="left"/>
    </xf>
    <xf numFmtId="0" fontId="35" fillId="2" borderId="5" xfId="0" applyNumberFormat="1" applyFont="1" applyFill="1" applyBorder="1" applyAlignment="1" applyProtection="1">
      <alignment horizontal="left"/>
    </xf>
    <xf numFmtId="0" fontId="35" fillId="2" borderId="26" xfId="0" applyNumberFormat="1" applyFont="1" applyFill="1" applyBorder="1" applyAlignment="1" applyProtection="1">
      <alignment horizontal="left"/>
    </xf>
    <xf numFmtId="0" fontId="35" fillId="2" borderId="40" xfId="0" applyNumberFormat="1" applyFont="1" applyFill="1" applyBorder="1" applyAlignment="1" applyProtection="1">
      <alignment horizontal="left"/>
    </xf>
    <xf numFmtId="0" fontId="33" fillId="2" borderId="26" xfId="0" applyNumberFormat="1" applyFont="1" applyFill="1" applyBorder="1" applyAlignment="1" applyProtection="1">
      <alignment horizontal="left" vertical="top" wrapText="1"/>
    </xf>
    <xf numFmtId="0" fontId="33" fillId="2" borderId="52" xfId="0" applyNumberFormat="1" applyFont="1" applyFill="1" applyBorder="1" applyAlignment="1" applyProtection="1">
      <alignment horizontal="left" vertical="top" wrapText="1"/>
    </xf>
    <xf numFmtId="0" fontId="0" fillId="2" borderId="2" xfId="0" applyFill="1" applyBorder="1" applyAlignment="1" applyProtection="1">
      <alignment horizontal="left" vertical="center"/>
      <protection locked="0"/>
    </xf>
    <xf numFmtId="2" fontId="2" fillId="0" borderId="2" xfId="0" applyNumberFormat="1" applyFont="1" applyFill="1" applyBorder="1" applyAlignment="1"/>
    <xf numFmtId="0" fontId="37" fillId="2" borderId="26" xfId="0" applyNumberFormat="1" applyFont="1" applyFill="1" applyBorder="1" applyAlignment="1" applyProtection="1">
      <alignment horizontal="left" vertical="center"/>
      <protection locked="0"/>
    </xf>
    <xf numFmtId="0" fontId="37" fillId="2" borderId="40" xfId="0" applyNumberFormat="1" applyFont="1" applyFill="1" applyBorder="1" applyAlignment="1" applyProtection="1">
      <alignment horizontal="left" vertical="center"/>
      <protection locked="0"/>
    </xf>
    <xf numFmtId="49" fontId="2" fillId="0" borderId="2" xfId="0" applyNumberFormat="1" applyFont="1" applyBorder="1" applyAlignment="1" applyProtection="1">
      <alignment horizontal="left" vertical="center"/>
      <protection locked="0"/>
    </xf>
    <xf numFmtId="0" fontId="10" fillId="2" borderId="6" xfId="0" applyFont="1" applyFill="1" applyBorder="1" applyAlignment="1">
      <alignment horizontal="right" vertical="center"/>
    </xf>
    <xf numFmtId="0" fontId="10" fillId="2" borderId="0" xfId="0" applyFont="1" applyFill="1" applyAlignment="1">
      <alignment horizontal="right" vertical="center"/>
    </xf>
    <xf numFmtId="0" fontId="2" fillId="2" borderId="0" xfId="0" applyNumberFormat="1" applyFont="1" applyFill="1" applyBorder="1" applyAlignment="1" applyProtection="1">
      <alignment horizontal="left" vertical="center" wrapText="1"/>
    </xf>
    <xf numFmtId="9" fontId="5" fillId="2" borderId="26" xfId="5" applyFont="1" applyFill="1" applyBorder="1" applyAlignment="1">
      <alignment horizontal="center"/>
    </xf>
    <xf numFmtId="9" fontId="5" fillId="2" borderId="52" xfId="5" applyFont="1" applyFill="1" applyBorder="1" applyAlignment="1">
      <alignment horizontal="center"/>
    </xf>
    <xf numFmtId="9" fontId="5" fillId="2" borderId="40" xfId="5" applyFont="1" applyFill="1" applyBorder="1" applyAlignment="1">
      <alignment horizontal="center"/>
    </xf>
    <xf numFmtId="180" fontId="5" fillId="2" borderId="26" xfId="7" applyNumberFormat="1" applyFont="1" applyFill="1" applyBorder="1" applyAlignment="1">
      <alignment horizontal="center"/>
    </xf>
    <xf numFmtId="180" fontId="5" fillId="2" borderId="52" xfId="7" applyNumberFormat="1" applyFont="1" applyFill="1" applyBorder="1" applyAlignment="1">
      <alignment horizontal="center"/>
    </xf>
    <xf numFmtId="180" fontId="5" fillId="2" borderId="40" xfId="7" applyNumberFormat="1" applyFont="1" applyFill="1" applyBorder="1" applyAlignment="1">
      <alignment horizontal="center"/>
    </xf>
    <xf numFmtId="0" fontId="10" fillId="2" borderId="26" xfId="0" applyFont="1" applyFill="1" applyBorder="1" applyAlignment="1">
      <alignment horizontal="center"/>
    </xf>
    <xf numFmtId="0" fontId="10" fillId="2" borderId="52" xfId="0" applyFont="1" applyFill="1" applyBorder="1" applyAlignment="1">
      <alignment horizontal="center"/>
    </xf>
    <xf numFmtId="0" fontId="10" fillId="2" borderId="40" xfId="0" applyFont="1" applyFill="1" applyBorder="1" applyAlignment="1">
      <alignment horizontal="center"/>
    </xf>
    <xf numFmtId="180" fontId="5" fillId="2" borderId="26" xfId="7" applyNumberFormat="1" applyFont="1" applyFill="1" applyBorder="1" applyAlignment="1" applyProtection="1">
      <alignment horizontal="center"/>
    </xf>
    <xf numFmtId="180" fontId="5" fillId="2" borderId="52" xfId="7" applyNumberFormat="1" applyFont="1" applyFill="1" applyBorder="1" applyAlignment="1" applyProtection="1">
      <alignment horizontal="center"/>
    </xf>
    <xf numFmtId="180" fontId="5" fillId="2" borderId="40" xfId="7" applyNumberFormat="1" applyFont="1" applyFill="1" applyBorder="1" applyAlignment="1" applyProtection="1">
      <alignment horizontal="center"/>
    </xf>
    <xf numFmtId="49" fontId="3" fillId="0" borderId="31" xfId="0" applyNumberFormat="1" applyFont="1" applyBorder="1" applyAlignment="1" applyProtection="1">
      <alignment horizontal="left" vertical="center" wrapText="1"/>
      <protection locked="0"/>
    </xf>
    <xf numFmtId="49" fontId="3" fillId="0" borderId="20" xfId="0" applyNumberFormat="1" applyFont="1" applyBorder="1" applyAlignment="1" applyProtection="1">
      <alignment horizontal="left" vertical="center" wrapText="1"/>
      <protection locked="0"/>
    </xf>
    <xf numFmtId="49" fontId="3" fillId="0" borderId="33" xfId="0" applyNumberFormat="1" applyFont="1" applyBorder="1" applyAlignment="1" applyProtection="1">
      <alignment horizontal="left" vertical="center" wrapText="1"/>
      <protection locked="0"/>
    </xf>
    <xf numFmtId="0" fontId="2" fillId="2" borderId="19" xfId="0" applyFont="1" applyFill="1" applyBorder="1" applyAlignment="1">
      <alignment horizontal="center" vertical="center" wrapText="1"/>
    </xf>
    <xf numFmtId="0" fontId="2" fillId="2" borderId="50"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52"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26" xfId="0" applyFont="1" applyFill="1" applyBorder="1" applyAlignment="1">
      <alignment horizontal="center" vertical="center" wrapText="1"/>
    </xf>
    <xf numFmtId="0" fontId="2" fillId="2" borderId="52"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35" fillId="2" borderId="24" xfId="0" applyFont="1" applyFill="1" applyBorder="1" applyAlignment="1">
      <alignment horizontal="left"/>
    </xf>
    <xf numFmtId="0" fontId="35" fillId="2" borderId="20" xfId="0" applyFont="1" applyFill="1" applyBorder="1" applyAlignment="1">
      <alignment horizontal="left"/>
    </xf>
    <xf numFmtId="0" fontId="35" fillId="2" borderId="41" xfId="0" applyFont="1" applyFill="1" applyBorder="1" applyAlignment="1">
      <alignment horizontal="left"/>
    </xf>
    <xf numFmtId="0" fontId="2" fillId="2" borderId="12"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5" xfId="0" applyFont="1" applyFill="1" applyBorder="1" applyAlignment="1">
      <alignment horizontal="center" vertical="center"/>
    </xf>
    <xf numFmtId="0" fontId="0" fillId="2" borderId="58" xfId="0" applyFill="1" applyBorder="1" applyAlignment="1">
      <alignment horizontal="right" vertical="center" wrapText="1"/>
    </xf>
    <xf numFmtId="0" fontId="0" fillId="2" borderId="65" xfId="0" applyFill="1" applyBorder="1" applyAlignment="1">
      <alignment horizontal="right" vertical="center" wrapText="1"/>
    </xf>
    <xf numFmtId="0" fontId="0" fillId="2" borderId="62" xfId="0" applyFill="1" applyBorder="1" applyAlignment="1">
      <alignment horizontal="right" vertical="center" wrapText="1"/>
    </xf>
    <xf numFmtId="0" fontId="0" fillId="2" borderId="8"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2" xfId="0" applyFill="1" applyBorder="1" applyAlignment="1">
      <alignment horizontal="center" vertical="center"/>
    </xf>
    <xf numFmtId="0" fontId="0" fillId="2" borderId="5" xfId="0" applyFill="1" applyBorder="1" applyAlignment="1">
      <alignment horizontal="center" vertical="center"/>
    </xf>
    <xf numFmtId="0" fontId="0" fillId="2" borderId="19" xfId="0" applyFill="1" applyBorder="1" applyAlignment="1">
      <alignment horizontal="center" vertical="center"/>
    </xf>
    <xf numFmtId="0" fontId="0" fillId="2" borderId="50" xfId="0" applyFill="1" applyBorder="1" applyAlignment="1">
      <alignment horizontal="center" vertical="center"/>
    </xf>
    <xf numFmtId="49" fontId="3" fillId="0" borderId="30" xfId="0" applyNumberFormat="1" applyFont="1" applyBorder="1" applyAlignment="1" applyProtection="1">
      <alignment horizontal="left" vertical="center" wrapText="1"/>
      <protection locked="0"/>
    </xf>
    <xf numFmtId="49" fontId="3" fillId="0" borderId="63" xfId="0" applyNumberFormat="1" applyFont="1" applyBorder="1" applyAlignment="1" applyProtection="1">
      <alignment horizontal="left" vertical="center" wrapText="1"/>
      <protection locked="0"/>
    </xf>
    <xf numFmtId="49" fontId="3" fillId="0" borderId="59" xfId="0" applyNumberFormat="1" applyFont="1" applyBorder="1" applyAlignment="1" applyProtection="1">
      <alignment horizontal="left" vertical="center" wrapText="1"/>
      <protection locked="0"/>
    </xf>
    <xf numFmtId="0" fontId="35" fillId="2" borderId="24" xfId="0" applyFont="1" applyFill="1" applyBorder="1" applyAlignment="1">
      <alignment horizontal="right"/>
    </xf>
    <xf numFmtId="0" fontId="35" fillId="2" borderId="41" xfId="0" applyFont="1" applyFill="1" applyBorder="1" applyAlignment="1">
      <alignment horizontal="right"/>
    </xf>
    <xf numFmtId="0" fontId="10" fillId="2" borderId="24" xfId="0" applyNumberFormat="1" applyFont="1" applyFill="1" applyBorder="1" applyAlignment="1">
      <alignment horizontal="left" vertical="center" wrapText="1"/>
    </xf>
    <xf numFmtId="0" fontId="10" fillId="2" borderId="20" xfId="0" applyNumberFormat="1" applyFont="1" applyFill="1" applyBorder="1" applyAlignment="1">
      <alignment horizontal="left" vertical="center" wrapText="1"/>
    </xf>
    <xf numFmtId="0" fontId="10" fillId="2" borderId="41" xfId="0" applyNumberFormat="1" applyFont="1" applyFill="1" applyBorder="1" applyAlignment="1">
      <alignment horizontal="left" vertical="center" wrapText="1"/>
    </xf>
    <xf numFmtId="49" fontId="2" fillId="0" borderId="24" xfId="0" applyNumberFormat="1" applyFont="1" applyBorder="1" applyAlignment="1" applyProtection="1">
      <alignment horizontal="left" vertical="center"/>
      <protection locked="0"/>
    </xf>
    <xf numFmtId="49" fontId="0" fillId="0" borderId="20" xfId="0" applyNumberFormat="1" applyBorder="1" applyAlignment="1" applyProtection="1">
      <alignment horizontal="left" vertical="center"/>
      <protection locked="0"/>
    </xf>
    <xf numFmtId="49" fontId="0" fillId="0" borderId="41" xfId="0" applyNumberFormat="1" applyBorder="1" applyAlignment="1" applyProtection="1">
      <alignment horizontal="left" vertical="center"/>
      <protection locked="0"/>
    </xf>
    <xf numFmtId="0" fontId="2" fillId="2" borderId="0" xfId="0" applyFont="1" applyFill="1" applyAlignment="1">
      <alignment horizontal="left" vertical="top" wrapText="1"/>
    </xf>
    <xf numFmtId="0" fontId="0" fillId="0" borderId="1" xfId="0" applyBorder="1" applyAlignment="1" applyProtection="1">
      <alignment horizontal="left"/>
      <protection locked="0"/>
    </xf>
    <xf numFmtId="0" fontId="2" fillId="0" borderId="26" xfId="0" applyFont="1" applyBorder="1" applyAlignment="1" applyProtection="1">
      <alignment horizontal="center"/>
      <protection locked="0"/>
    </xf>
    <xf numFmtId="0" fontId="2" fillId="0" borderId="52" xfId="0" applyFont="1" applyBorder="1" applyAlignment="1" applyProtection="1">
      <alignment horizontal="center"/>
      <protection locked="0"/>
    </xf>
    <xf numFmtId="0" fontId="2" fillId="0" borderId="40" xfId="0" applyFont="1" applyBorder="1" applyAlignment="1" applyProtection="1">
      <alignment horizontal="center"/>
      <protection locked="0"/>
    </xf>
    <xf numFmtId="0" fontId="2" fillId="2" borderId="19" xfId="0" quotePrefix="1" applyFont="1" applyFill="1" applyBorder="1" applyAlignment="1">
      <alignment horizontal="center" vertical="center"/>
    </xf>
    <xf numFmtId="0" fontId="2" fillId="2" borderId="50" xfId="0" quotePrefix="1" applyFont="1" applyFill="1" applyBorder="1" applyAlignment="1">
      <alignment horizontal="center" vertical="center"/>
    </xf>
    <xf numFmtId="0" fontId="2" fillId="0" borderId="24" xfId="0" applyFont="1" applyBorder="1" applyAlignment="1">
      <alignment horizontal="left" wrapText="1"/>
    </xf>
    <xf numFmtId="0" fontId="2" fillId="0" borderId="20" xfId="0" applyFont="1" applyBorder="1" applyAlignment="1">
      <alignment horizontal="left" wrapText="1"/>
    </xf>
    <xf numFmtId="0" fontId="2" fillId="0" borderId="41" xfId="0" applyFont="1" applyBorder="1" applyAlignment="1">
      <alignment horizontal="left" wrapText="1"/>
    </xf>
    <xf numFmtId="0" fontId="2" fillId="2" borderId="24" xfId="0" applyFont="1" applyFill="1" applyBorder="1" applyAlignment="1">
      <alignment horizontal="left" wrapText="1"/>
    </xf>
    <xf numFmtId="0" fontId="2" fillId="2" borderId="20" xfId="0" applyFont="1" applyFill="1" applyBorder="1" applyAlignment="1">
      <alignment horizontal="left" wrapText="1"/>
    </xf>
    <xf numFmtId="0" fontId="2" fillId="2" borderId="41" xfId="0" applyFont="1" applyFill="1" applyBorder="1" applyAlignment="1">
      <alignment horizontal="left" wrapText="1"/>
    </xf>
    <xf numFmtId="172" fontId="35" fillId="0" borderId="26" xfId="0" applyNumberFormat="1" applyFont="1" applyFill="1" applyBorder="1" applyAlignment="1">
      <alignment horizontal="center"/>
    </xf>
    <xf numFmtId="172" fontId="35" fillId="0" borderId="40" xfId="0" applyNumberFormat="1" applyFont="1" applyFill="1" applyBorder="1" applyAlignment="1">
      <alignment horizontal="center"/>
    </xf>
    <xf numFmtId="0" fontId="2" fillId="0" borderId="2" xfId="0" applyFont="1" applyFill="1" applyBorder="1" applyAlignment="1" applyProtection="1">
      <alignment horizontal="left" vertical="center"/>
      <protection locked="0"/>
    </xf>
    <xf numFmtId="173" fontId="35" fillId="0" borderId="26" xfId="0" applyNumberFormat="1" applyFont="1" applyBorder="1" applyAlignment="1">
      <alignment horizontal="center"/>
    </xf>
    <xf numFmtId="0" fontId="35" fillId="0" borderId="52" xfId="0" applyFont="1" applyBorder="1" applyAlignment="1">
      <alignment horizontal="center"/>
    </xf>
    <xf numFmtId="173" fontId="33" fillId="0" borderId="26" xfId="0" applyNumberFormat="1" applyFont="1" applyBorder="1" applyAlignment="1">
      <alignment horizontal="center"/>
    </xf>
    <xf numFmtId="0" fontId="33" fillId="0" borderId="52" xfId="0" applyFont="1" applyBorder="1" applyAlignment="1">
      <alignment horizontal="center"/>
    </xf>
    <xf numFmtId="172" fontId="4" fillId="2" borderId="26" xfId="0" applyNumberFormat="1" applyFont="1" applyFill="1" applyBorder="1" applyAlignment="1" applyProtection="1">
      <alignment horizontal="center"/>
    </xf>
    <xf numFmtId="0" fontId="4" fillId="2" borderId="40" xfId="0" applyNumberFormat="1" applyFont="1" applyFill="1" applyBorder="1" applyAlignment="1" applyProtection="1">
      <alignment horizontal="center"/>
    </xf>
    <xf numFmtId="0" fontId="35" fillId="2" borderId="26" xfId="0" applyNumberFormat="1" applyFont="1" applyFill="1" applyBorder="1" applyAlignment="1" applyProtection="1">
      <alignment horizontal="right" vertical="center"/>
    </xf>
    <xf numFmtId="0" fontId="35" fillId="2" borderId="40" xfId="0" applyNumberFormat="1" applyFont="1" applyFill="1" applyBorder="1" applyAlignment="1" applyProtection="1">
      <alignment horizontal="right" vertical="center"/>
    </xf>
    <xf numFmtId="0" fontId="35" fillId="2" borderId="68" xfId="0" applyNumberFormat="1" applyFont="1" applyFill="1" applyBorder="1" applyAlignment="1" applyProtection="1">
      <alignment horizontal="center"/>
    </xf>
    <xf numFmtId="0" fontId="35" fillId="2" borderId="69" xfId="0" applyNumberFormat="1" applyFont="1" applyFill="1" applyBorder="1" applyAlignment="1" applyProtection="1">
      <alignment horizontal="center"/>
    </xf>
    <xf numFmtId="2" fontId="2" fillId="0" borderId="0" xfId="0" applyNumberFormat="1" applyFont="1" applyAlignment="1">
      <alignment horizontal="left" vertical="center" wrapText="1"/>
    </xf>
    <xf numFmtId="173" fontId="33" fillId="0" borderId="26" xfId="0" applyNumberFormat="1" applyFont="1" applyFill="1" applyBorder="1" applyAlignment="1" applyProtection="1">
      <alignment horizontal="center"/>
    </xf>
    <xf numFmtId="173" fontId="33" fillId="0" borderId="40" xfId="0" applyNumberFormat="1" applyFont="1" applyFill="1" applyBorder="1" applyAlignment="1" applyProtection="1">
      <alignment horizontal="center"/>
    </xf>
    <xf numFmtId="0" fontId="35" fillId="2" borderId="26" xfId="0" applyFont="1" applyFill="1" applyBorder="1" applyAlignment="1">
      <alignment horizontal="left" vertical="center"/>
    </xf>
    <xf numFmtId="0" fontId="35" fillId="2" borderId="40" xfId="0" applyFont="1" applyFill="1" applyBorder="1" applyAlignment="1">
      <alignment horizontal="left" vertical="center"/>
    </xf>
    <xf numFmtId="173" fontId="35" fillId="2" borderId="26" xfId="0" applyNumberFormat="1" applyFont="1" applyFill="1" applyBorder="1" applyAlignment="1" applyProtection="1">
      <alignment horizontal="center"/>
    </xf>
    <xf numFmtId="173" fontId="35" fillId="2" borderId="40" xfId="0" applyNumberFormat="1" applyFont="1" applyFill="1" applyBorder="1" applyAlignment="1" applyProtection="1">
      <alignment horizontal="center"/>
    </xf>
    <xf numFmtId="3" fontId="35" fillId="2" borderId="26" xfId="0" applyNumberFormat="1" applyFont="1" applyFill="1" applyBorder="1" applyAlignment="1" applyProtection="1">
      <alignment horizontal="center"/>
    </xf>
    <xf numFmtId="3" fontId="35" fillId="2" borderId="40" xfId="0" applyNumberFormat="1" applyFont="1" applyFill="1" applyBorder="1" applyAlignment="1" applyProtection="1">
      <alignment horizontal="center"/>
    </xf>
    <xf numFmtId="49" fontId="5" fillId="2" borderId="26" xfId="0" applyNumberFormat="1" applyFont="1" applyFill="1" applyBorder="1" applyAlignment="1" applyProtection="1">
      <alignment horizontal="center" vertical="center"/>
      <protection locked="0"/>
    </xf>
    <xf numFmtId="49" fontId="5" fillId="2" borderId="52" xfId="0" applyNumberFormat="1" applyFont="1" applyFill="1" applyBorder="1" applyAlignment="1" applyProtection="1">
      <alignment horizontal="center" vertical="center"/>
      <protection locked="0"/>
    </xf>
    <xf numFmtId="49" fontId="5" fillId="2" borderId="40" xfId="0" applyNumberFormat="1" applyFont="1" applyFill="1" applyBorder="1" applyAlignment="1" applyProtection="1">
      <alignment horizontal="center" vertical="center"/>
      <protection locked="0"/>
    </xf>
    <xf numFmtId="173" fontId="35" fillId="0" borderId="26" xfId="0" applyNumberFormat="1" applyFont="1" applyFill="1" applyBorder="1" applyAlignment="1" applyProtection="1">
      <alignment horizontal="center"/>
    </xf>
    <xf numFmtId="173" fontId="35" fillId="0" borderId="40" xfId="0" applyNumberFormat="1" applyFont="1" applyFill="1" applyBorder="1" applyAlignment="1" applyProtection="1">
      <alignment horizontal="center"/>
    </xf>
    <xf numFmtId="0" fontId="35" fillId="2" borderId="26" xfId="0" applyFont="1" applyFill="1" applyBorder="1" applyAlignment="1" applyProtection="1">
      <alignment horizontal="left" vertical="center" wrapText="1"/>
    </xf>
    <xf numFmtId="0" fontId="35" fillId="2" borderId="52" xfId="0" applyFont="1" applyFill="1" applyBorder="1" applyAlignment="1" applyProtection="1">
      <alignment horizontal="left" vertical="center" wrapText="1"/>
    </xf>
    <xf numFmtId="0" fontId="35" fillId="2" borderId="40" xfId="0" applyFont="1" applyFill="1" applyBorder="1" applyAlignment="1" applyProtection="1">
      <alignment horizontal="left" vertical="center" wrapText="1"/>
    </xf>
    <xf numFmtId="0" fontId="35" fillId="2" borderId="67" xfId="0" applyNumberFormat="1" applyFont="1" applyFill="1" applyBorder="1" applyAlignment="1" applyProtection="1">
      <alignment horizontal="center"/>
    </xf>
    <xf numFmtId="0" fontId="35" fillId="2" borderId="61" xfId="0" applyNumberFormat="1" applyFont="1" applyFill="1" applyBorder="1" applyAlignment="1" applyProtection="1">
      <alignment horizontal="center"/>
    </xf>
    <xf numFmtId="0" fontId="37" fillId="2" borderId="26" xfId="0" applyFont="1" applyFill="1" applyBorder="1" applyAlignment="1" applyProtection="1">
      <alignment horizontal="right" vertical="center"/>
    </xf>
    <xf numFmtId="0" fontId="37" fillId="2" borderId="40" xfId="0" applyFont="1" applyFill="1" applyBorder="1" applyAlignment="1" applyProtection="1">
      <alignment horizontal="right" vertical="center"/>
    </xf>
    <xf numFmtId="173" fontId="4" fillId="2" borderId="0" xfId="0" applyNumberFormat="1" applyFont="1" applyFill="1" applyBorder="1" applyAlignment="1" applyProtection="1">
      <alignment horizontal="center"/>
    </xf>
    <xf numFmtId="0" fontId="35" fillId="2" borderId="26" xfId="0" applyFont="1" applyFill="1" applyBorder="1" applyAlignment="1" applyProtection="1">
      <alignment horizontal="right"/>
    </xf>
    <xf numFmtId="0" fontId="35" fillId="2" borderId="40" xfId="0" applyFont="1" applyFill="1" applyBorder="1" applyAlignment="1" applyProtection="1">
      <alignment horizontal="right"/>
    </xf>
    <xf numFmtId="0" fontId="35" fillId="2" borderId="26" xfId="0" applyNumberFormat="1" applyFont="1" applyFill="1" applyBorder="1" applyAlignment="1" applyProtection="1">
      <alignment horizontal="center" vertical="center"/>
    </xf>
    <xf numFmtId="0" fontId="37" fillId="2" borderId="26" xfId="0" applyNumberFormat="1" applyFont="1" applyFill="1" applyBorder="1" applyAlignment="1" applyProtection="1">
      <alignment horizontal="right" vertical="center"/>
    </xf>
    <xf numFmtId="0" fontId="37" fillId="2" borderId="40" xfId="0" applyNumberFormat="1" applyFont="1" applyFill="1" applyBorder="1" applyAlignment="1" applyProtection="1">
      <alignment horizontal="right" vertical="center"/>
    </xf>
    <xf numFmtId="172" fontId="3" fillId="2" borderId="26" xfId="0" applyNumberFormat="1" applyFont="1" applyFill="1" applyBorder="1" applyAlignment="1" applyProtection="1">
      <alignment horizontal="center"/>
    </xf>
    <xf numFmtId="0" fontId="3" fillId="2" borderId="40" xfId="0" applyNumberFormat="1" applyFont="1" applyFill="1" applyBorder="1" applyAlignment="1" applyProtection="1">
      <alignment horizontal="center"/>
    </xf>
    <xf numFmtId="172" fontId="4" fillId="2" borderId="67" xfId="0" applyNumberFormat="1" applyFont="1" applyFill="1" applyBorder="1" applyAlignment="1" applyProtection="1">
      <alignment horizontal="center"/>
    </xf>
    <xf numFmtId="0" fontId="4" fillId="2" borderId="61" xfId="0" applyNumberFormat="1" applyFont="1" applyFill="1" applyBorder="1" applyAlignment="1" applyProtection="1">
      <alignment horizontal="center"/>
    </xf>
    <xf numFmtId="0" fontId="35" fillId="2" borderId="26" xfId="0" applyNumberFormat="1" applyFont="1" applyFill="1" applyBorder="1" applyAlignment="1" applyProtection="1">
      <alignment horizontal="right"/>
    </xf>
    <xf numFmtId="0" fontId="35" fillId="2" borderId="40" xfId="0" applyNumberFormat="1" applyFont="1" applyFill="1" applyBorder="1" applyAlignment="1" applyProtection="1">
      <alignment horizontal="right"/>
    </xf>
    <xf numFmtId="173" fontId="35" fillId="0" borderId="26" xfId="0" applyNumberFormat="1" applyFont="1" applyFill="1" applyBorder="1" applyAlignment="1" applyProtection="1">
      <alignment horizontal="center"/>
      <protection locked="0"/>
    </xf>
    <xf numFmtId="173" fontId="35" fillId="0" borderId="40" xfId="0" applyNumberFormat="1" applyFont="1" applyFill="1" applyBorder="1" applyAlignment="1" applyProtection="1">
      <alignment horizontal="center"/>
      <protection locked="0"/>
    </xf>
    <xf numFmtId="0" fontId="33" fillId="2" borderId="0" xfId="0" applyNumberFormat="1" applyFont="1" applyFill="1" applyBorder="1" applyAlignment="1" applyProtection="1">
      <alignment horizontal="left"/>
    </xf>
    <xf numFmtId="0" fontId="4" fillId="2" borderId="0" xfId="0" applyNumberFormat="1" applyFont="1" applyFill="1" applyBorder="1" applyAlignment="1" applyProtection="1">
      <alignment horizontal="center"/>
    </xf>
    <xf numFmtId="0" fontId="35" fillId="0" borderId="0" xfId="0" applyFont="1" applyFill="1" applyBorder="1" applyAlignment="1">
      <alignment horizontal="center"/>
    </xf>
    <xf numFmtId="0" fontId="35" fillId="2" borderId="26" xfId="0" applyNumberFormat="1" applyFont="1" applyFill="1" applyBorder="1" applyAlignment="1" applyProtection="1">
      <alignment horizontal="center" vertical="top"/>
    </xf>
    <xf numFmtId="0" fontId="35" fillId="2" borderId="40" xfId="0" applyNumberFormat="1" applyFont="1" applyFill="1" applyBorder="1" applyAlignment="1" applyProtection="1">
      <alignment horizontal="center" vertical="top"/>
    </xf>
    <xf numFmtId="173" fontId="33" fillId="0" borderId="26" xfId="0" applyNumberFormat="1" applyFont="1" applyFill="1" applyBorder="1" applyAlignment="1" applyProtection="1">
      <alignment horizontal="center"/>
      <protection locked="0"/>
    </xf>
    <xf numFmtId="173" fontId="33" fillId="0" borderId="40" xfId="0" applyNumberFormat="1" applyFont="1" applyFill="1" applyBorder="1" applyAlignment="1" applyProtection="1">
      <alignment horizontal="center"/>
      <protection locked="0"/>
    </xf>
    <xf numFmtId="0" fontId="0" fillId="0" borderId="31" xfId="0"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0" fillId="0" borderId="33" xfId="0" applyBorder="1" applyAlignment="1" applyProtection="1">
      <alignment horizontal="left" vertical="center" wrapText="1"/>
      <protection locked="0"/>
    </xf>
    <xf numFmtId="0" fontId="16" fillId="2" borderId="24" xfId="0" applyFont="1" applyFill="1" applyBorder="1" applyAlignment="1">
      <alignment horizontal="left" vertical="center" wrapText="1"/>
    </xf>
    <xf numFmtId="0" fontId="16" fillId="2" borderId="20" xfId="0" applyFont="1" applyFill="1" applyBorder="1" applyAlignment="1">
      <alignment horizontal="left" vertical="center" wrapText="1"/>
    </xf>
    <xf numFmtId="0" fontId="16" fillId="2" borderId="41" xfId="0" applyFont="1" applyFill="1" applyBorder="1" applyAlignment="1">
      <alignment horizontal="left" vertical="center" wrapText="1"/>
    </xf>
    <xf numFmtId="0" fontId="32" fillId="2" borderId="14" xfId="0" applyFont="1" applyFill="1" applyBorder="1" applyAlignment="1">
      <alignment horizontal="center" wrapText="1"/>
    </xf>
    <xf numFmtId="0" fontId="16" fillId="2" borderId="13" xfId="0" applyFont="1" applyFill="1" applyBorder="1" applyAlignment="1">
      <alignment horizontal="center" wrapText="1"/>
    </xf>
    <xf numFmtId="0" fontId="32" fillId="0" borderId="14" xfId="0" applyFont="1" applyFill="1" applyBorder="1" applyAlignment="1" applyProtection="1">
      <alignment horizontal="center"/>
      <protection locked="0"/>
    </xf>
    <xf numFmtId="0" fontId="32" fillId="0" borderId="1" xfId="0" applyFont="1" applyFill="1" applyBorder="1" applyAlignment="1" applyProtection="1">
      <alignment horizontal="center"/>
      <protection locked="0"/>
    </xf>
    <xf numFmtId="0" fontId="32" fillId="0" borderId="13" xfId="0" applyFont="1" applyFill="1" applyBorder="1" applyAlignment="1" applyProtection="1">
      <alignment horizontal="center"/>
      <protection locked="0"/>
    </xf>
    <xf numFmtId="0" fontId="0" fillId="2" borderId="12" xfId="0" applyFill="1" applyBorder="1" applyAlignment="1">
      <alignment horizontal="center" vertical="center"/>
    </xf>
    <xf numFmtId="0" fontId="2" fillId="2" borderId="24" xfId="0" applyFont="1" applyFill="1" applyBorder="1" applyAlignment="1">
      <alignment horizontal="left"/>
    </xf>
    <xf numFmtId="0" fontId="2" fillId="2" borderId="20" xfId="0" applyFont="1" applyFill="1" applyBorder="1" applyAlignment="1">
      <alignment horizontal="left"/>
    </xf>
    <xf numFmtId="0" fontId="2" fillId="2" borderId="41" xfId="0" applyFont="1" applyFill="1" applyBorder="1" applyAlignment="1">
      <alignment horizontal="left"/>
    </xf>
    <xf numFmtId="0" fontId="0" fillId="0" borderId="30" xfId="0" applyBorder="1" applyAlignment="1" applyProtection="1">
      <alignment horizontal="left" vertical="center" wrapText="1"/>
      <protection locked="0"/>
    </xf>
    <xf numFmtId="0" fontId="0" fillId="0" borderId="63" xfId="0" applyBorder="1" applyAlignment="1" applyProtection="1">
      <alignment horizontal="left" vertical="center" wrapText="1"/>
      <protection locked="0"/>
    </xf>
    <xf numFmtId="0" fontId="0" fillId="0" borderId="59" xfId="0" applyBorder="1" applyAlignment="1" applyProtection="1">
      <alignment horizontal="left" vertical="center" wrapText="1"/>
      <protection locked="0"/>
    </xf>
    <xf numFmtId="0" fontId="10" fillId="2" borderId="24" xfId="0" applyFont="1" applyFill="1" applyBorder="1" applyAlignment="1">
      <alignment horizontal="center"/>
    </xf>
    <xf numFmtId="0" fontId="10" fillId="2" borderId="41" xfId="0" applyFont="1" applyFill="1" applyBorder="1" applyAlignment="1">
      <alignment horizontal="center"/>
    </xf>
    <xf numFmtId="0" fontId="0" fillId="0" borderId="24" xfId="0" applyBorder="1" applyAlignment="1" applyProtection="1">
      <alignment horizontal="center"/>
      <protection locked="0"/>
    </xf>
    <xf numFmtId="0" fontId="0" fillId="0" borderId="1" xfId="0" applyBorder="1" applyAlignment="1" applyProtection="1">
      <alignment horizontal="left" vertical="center"/>
      <protection locked="0"/>
    </xf>
    <xf numFmtId="0" fontId="0" fillId="0" borderId="32" xfId="0" applyBorder="1" applyAlignment="1" applyProtection="1">
      <alignment horizontal="left" vertical="center" wrapText="1"/>
      <protection locked="0"/>
    </xf>
    <xf numFmtId="0" fontId="0" fillId="0" borderId="16" xfId="0" applyBorder="1" applyAlignment="1" applyProtection="1">
      <alignment horizontal="left" vertical="center" wrapText="1"/>
      <protection locked="0"/>
    </xf>
    <xf numFmtId="0" fontId="0" fillId="0" borderId="60" xfId="0" applyBorder="1" applyAlignment="1" applyProtection="1">
      <alignment horizontal="left" vertical="center" wrapText="1"/>
      <protection locked="0"/>
    </xf>
    <xf numFmtId="0" fontId="0" fillId="2" borderId="26" xfId="0" applyFill="1" applyBorder="1" applyAlignment="1">
      <alignment horizontal="right" vertical="center" wrapText="1"/>
    </xf>
    <xf numFmtId="0" fontId="0" fillId="2" borderId="52" xfId="0" applyFill="1" applyBorder="1" applyAlignment="1">
      <alignment horizontal="right" vertical="center" wrapText="1"/>
    </xf>
    <xf numFmtId="0" fontId="0" fillId="2" borderId="40" xfId="0" applyFill="1" applyBorder="1" applyAlignment="1">
      <alignment horizontal="right" vertical="center" wrapText="1"/>
    </xf>
    <xf numFmtId="0" fontId="35" fillId="2" borderId="53" xfId="0" applyNumberFormat="1" applyFont="1" applyFill="1" applyBorder="1" applyAlignment="1" applyProtection="1">
      <alignment horizontal="left" vertical="center"/>
    </xf>
    <xf numFmtId="0" fontId="35" fillId="2" borderId="16" xfId="0" applyNumberFormat="1" applyFont="1" applyFill="1" applyBorder="1" applyAlignment="1" applyProtection="1">
      <alignment horizontal="left" vertical="center"/>
    </xf>
    <xf numFmtId="0" fontId="35" fillId="2" borderId="54" xfId="0" applyNumberFormat="1" applyFont="1" applyFill="1" applyBorder="1" applyAlignment="1" applyProtection="1">
      <alignment horizontal="left" vertical="center"/>
    </xf>
    <xf numFmtId="0" fontId="35" fillId="2" borderId="24" xfId="0" applyNumberFormat="1" applyFont="1" applyFill="1" applyBorder="1" applyAlignment="1" applyProtection="1">
      <alignment horizontal="left"/>
    </xf>
    <xf numFmtId="0" fontId="35" fillId="2" borderId="20" xfId="0" applyNumberFormat="1" applyFont="1" applyFill="1" applyBorder="1" applyAlignment="1" applyProtection="1">
      <alignment horizontal="left"/>
    </xf>
    <xf numFmtId="0" fontId="35" fillId="2" borderId="41" xfId="0" applyNumberFormat="1" applyFont="1" applyFill="1" applyBorder="1" applyAlignment="1" applyProtection="1">
      <alignment horizontal="left"/>
    </xf>
    <xf numFmtId="0" fontId="35" fillId="2" borderId="14" xfId="0" applyNumberFormat="1" applyFont="1" applyFill="1" applyBorder="1" applyAlignment="1" applyProtection="1">
      <alignment horizontal="left" vertical="center"/>
    </xf>
    <xf numFmtId="0" fontId="35" fillId="2" borderId="1" xfId="0" applyNumberFormat="1" applyFont="1" applyFill="1" applyBorder="1" applyAlignment="1" applyProtection="1">
      <alignment horizontal="left" vertical="center"/>
    </xf>
    <xf numFmtId="0" fontId="35" fillId="2" borderId="13" xfId="0" applyNumberFormat="1" applyFont="1" applyFill="1" applyBorder="1" applyAlignment="1" applyProtection="1">
      <alignment horizontal="left" vertical="center"/>
    </xf>
    <xf numFmtId="0" fontId="35" fillId="2" borderId="26" xfId="0" applyNumberFormat="1" applyFont="1" applyFill="1" applyBorder="1" applyAlignment="1" applyProtection="1">
      <alignment horizontal="center"/>
    </xf>
    <xf numFmtId="0" fontId="35" fillId="2" borderId="40" xfId="0" applyNumberFormat="1" applyFont="1" applyFill="1" applyBorder="1" applyAlignment="1" applyProtection="1">
      <alignment horizontal="center"/>
    </xf>
    <xf numFmtId="173" fontId="35" fillId="0" borderId="17" xfId="0" applyNumberFormat="1" applyFont="1" applyFill="1" applyBorder="1" applyAlignment="1" applyProtection="1">
      <alignment horizontal="center"/>
      <protection locked="0"/>
    </xf>
    <xf numFmtId="0" fontId="3" fillId="0" borderId="0" xfId="0" applyFont="1" applyBorder="1" applyAlignment="1">
      <alignment horizontal="left" wrapText="1"/>
    </xf>
    <xf numFmtId="0" fontId="3" fillId="0" borderId="0" xfId="0" applyFont="1" applyBorder="1" applyAlignment="1">
      <alignment horizontal="left"/>
    </xf>
    <xf numFmtId="0" fontId="3" fillId="0" borderId="0" xfId="0" applyFont="1" applyBorder="1" applyAlignment="1" applyProtection="1">
      <alignment horizontal="left" wrapText="1"/>
    </xf>
    <xf numFmtId="0" fontId="3" fillId="0" borderId="0" xfId="0" applyFont="1" applyBorder="1" applyAlignment="1" applyProtection="1">
      <alignment horizontal="left"/>
    </xf>
    <xf numFmtId="0" fontId="33" fillId="0" borderId="24" xfId="0" applyNumberFormat="1" applyFont="1" applyFill="1" applyBorder="1" applyAlignment="1" applyProtection="1">
      <alignment horizontal="left" vertical="center"/>
      <protection locked="0"/>
    </xf>
    <xf numFmtId="0" fontId="33" fillId="0" borderId="20" xfId="0" applyNumberFormat="1" applyFont="1" applyFill="1" applyBorder="1" applyAlignment="1" applyProtection="1">
      <alignment horizontal="left" vertical="center"/>
      <protection locked="0"/>
    </xf>
    <xf numFmtId="0" fontId="33" fillId="0" borderId="41" xfId="0" applyNumberFormat="1" applyFont="1" applyFill="1" applyBorder="1" applyAlignment="1" applyProtection="1">
      <alignment horizontal="left" vertical="center"/>
      <protection locked="0"/>
    </xf>
    <xf numFmtId="0" fontId="33" fillId="2" borderId="26" xfId="0" applyNumberFormat="1" applyFont="1" applyFill="1" applyBorder="1" applyAlignment="1" applyProtection="1">
      <alignment horizontal="right" wrapText="1"/>
    </xf>
    <xf numFmtId="0" fontId="33" fillId="2" borderId="40" xfId="0" applyNumberFormat="1" applyFont="1" applyFill="1" applyBorder="1" applyAlignment="1" applyProtection="1">
      <alignment horizontal="right" wrapText="1"/>
    </xf>
    <xf numFmtId="172" fontId="35" fillId="2" borderId="26" xfId="0" applyNumberFormat="1" applyFont="1" applyFill="1" applyBorder="1" applyAlignment="1" applyProtection="1">
      <alignment horizontal="center"/>
    </xf>
    <xf numFmtId="172" fontId="35" fillId="2" borderId="40" xfId="0" applyNumberFormat="1" applyFont="1" applyFill="1" applyBorder="1" applyAlignment="1" applyProtection="1">
      <alignment horizontal="center"/>
    </xf>
    <xf numFmtId="14" fontId="2" fillId="0" borderId="24" xfId="6" applyNumberFormat="1" applyFont="1" applyFill="1" applyBorder="1" applyAlignment="1" applyProtection="1">
      <alignment horizontal="center" vertical="center"/>
      <protection locked="0"/>
    </xf>
    <xf numFmtId="0" fontId="2" fillId="0" borderId="41" xfId="6" applyFont="1" applyFill="1" applyBorder="1" applyAlignment="1" applyProtection="1">
      <alignment horizontal="center" vertical="center"/>
      <protection locked="0"/>
    </xf>
    <xf numFmtId="0" fontId="3" fillId="0" borderId="0" xfId="6" applyFont="1" applyFill="1" applyBorder="1" applyAlignment="1" applyProtection="1">
      <alignment horizontal="left" wrapText="1"/>
    </xf>
    <xf numFmtId="0" fontId="2" fillId="0" borderId="53" xfId="6" applyFont="1" applyFill="1" applyBorder="1" applyAlignment="1" applyProtection="1">
      <alignment horizontal="left" vertical="top" wrapText="1"/>
      <protection locked="0"/>
    </xf>
    <xf numFmtId="0" fontId="2" fillId="0" borderId="16" xfId="6" applyFont="1" applyFill="1" applyBorder="1" applyAlignment="1" applyProtection="1">
      <alignment horizontal="left" vertical="top" wrapText="1"/>
      <protection locked="0"/>
    </xf>
    <xf numFmtId="0" fontId="2" fillId="0" borderId="54" xfId="6" applyFont="1" applyFill="1" applyBorder="1" applyAlignment="1" applyProtection="1">
      <alignment horizontal="left" vertical="top" wrapText="1"/>
      <protection locked="0"/>
    </xf>
    <xf numFmtId="0" fontId="2" fillId="0" borderId="9" xfId="6" applyFont="1" applyFill="1" applyBorder="1" applyAlignment="1" applyProtection="1">
      <alignment horizontal="left" vertical="top" wrapText="1"/>
      <protection locked="0"/>
    </xf>
    <xf numFmtId="0" fontId="2" fillId="0" borderId="0" xfId="6" applyFont="1" applyFill="1" applyBorder="1" applyAlignment="1" applyProtection="1">
      <alignment horizontal="left" vertical="top" wrapText="1"/>
      <protection locked="0"/>
    </xf>
    <xf numFmtId="0" fontId="2" fillId="0" borderId="10" xfId="6" applyFont="1" applyFill="1" applyBorder="1" applyAlignment="1" applyProtection="1">
      <alignment horizontal="left" vertical="top" wrapText="1"/>
      <protection locked="0"/>
    </xf>
    <xf numFmtId="0" fontId="2" fillId="0" borderId="14" xfId="6" applyFont="1" applyFill="1" applyBorder="1" applyAlignment="1" applyProtection="1">
      <alignment horizontal="left" vertical="top" wrapText="1"/>
      <protection locked="0"/>
    </xf>
    <xf numFmtId="0" fontId="2" fillId="0" borderId="1" xfId="6" applyFont="1" applyFill="1" applyBorder="1" applyAlignment="1" applyProtection="1">
      <alignment horizontal="left" vertical="top" wrapText="1"/>
      <protection locked="0"/>
    </xf>
    <xf numFmtId="0" fontId="2" fillId="0" borderId="13" xfId="6" applyFont="1" applyFill="1" applyBorder="1" applyAlignment="1" applyProtection="1">
      <alignment horizontal="left" vertical="top" wrapText="1"/>
      <protection locked="0"/>
    </xf>
    <xf numFmtId="0" fontId="3" fillId="0" borderId="24" xfId="6" applyFont="1" applyFill="1" applyBorder="1" applyAlignment="1" applyProtection="1">
      <alignment horizontal="center" vertical="center"/>
      <protection locked="0"/>
    </xf>
    <xf numFmtId="0" fontId="3" fillId="0" borderId="20" xfId="6" applyFont="1" applyFill="1" applyBorder="1" applyAlignment="1" applyProtection="1">
      <alignment horizontal="center" vertical="center"/>
      <protection locked="0"/>
    </xf>
    <xf numFmtId="0" fontId="3" fillId="0" borderId="41" xfId="6" applyFont="1" applyFill="1" applyBorder="1" applyAlignment="1" applyProtection="1">
      <alignment horizontal="center" vertical="center"/>
      <protection locked="0"/>
    </xf>
    <xf numFmtId="0" fontId="3" fillId="0" borderId="24" xfId="6" applyFont="1" applyFill="1" applyBorder="1" applyAlignment="1" applyProtection="1">
      <alignment horizontal="center" vertical="center" wrapText="1"/>
      <protection locked="0"/>
    </xf>
    <xf numFmtId="0" fontId="3" fillId="0" borderId="20" xfId="6" applyFont="1" applyFill="1" applyBorder="1" applyAlignment="1" applyProtection="1">
      <alignment horizontal="center" vertical="center" wrapText="1"/>
      <protection locked="0"/>
    </xf>
    <xf numFmtId="0" fontId="3" fillId="0" borderId="41" xfId="6" applyFont="1" applyFill="1" applyBorder="1" applyAlignment="1" applyProtection="1">
      <alignment horizontal="center" vertical="center" wrapText="1"/>
      <protection locked="0"/>
    </xf>
    <xf numFmtId="3" fontId="4" fillId="0" borderId="24" xfId="6" applyNumberFormat="1" applyFont="1" applyFill="1" applyBorder="1" applyAlignment="1" applyProtection="1">
      <alignment horizontal="center" vertical="center" wrapText="1"/>
      <protection locked="0"/>
    </xf>
    <xf numFmtId="3" fontId="4" fillId="0" borderId="41" xfId="6" applyNumberFormat="1" applyFont="1" applyFill="1" applyBorder="1" applyAlignment="1" applyProtection="1">
      <alignment horizontal="center" vertical="center" wrapText="1"/>
      <protection locked="0"/>
    </xf>
    <xf numFmtId="0" fontId="3" fillId="0" borderId="0" xfId="6" applyFont="1" applyFill="1" applyBorder="1" applyAlignment="1">
      <alignment horizontal="left" wrapText="1"/>
    </xf>
    <xf numFmtId="3" fontId="3" fillId="0" borderId="24" xfId="6" applyNumberFormat="1" applyFont="1" applyFill="1" applyBorder="1" applyAlignment="1" applyProtection="1">
      <alignment horizontal="center" wrapText="1"/>
      <protection locked="0"/>
    </xf>
    <xf numFmtId="3" fontId="3" fillId="0" borderId="41" xfId="6" applyNumberFormat="1" applyFont="1" applyFill="1" applyBorder="1" applyAlignment="1" applyProtection="1">
      <alignment horizontal="center" wrapText="1"/>
      <protection locked="0"/>
    </xf>
    <xf numFmtId="172" fontId="3" fillId="0" borderId="17" xfId="6" applyNumberFormat="1" applyFont="1" applyFill="1" applyBorder="1" applyAlignment="1" applyProtection="1">
      <alignment horizontal="center"/>
      <protection locked="0"/>
    </xf>
    <xf numFmtId="172" fontId="3" fillId="0" borderId="24" xfId="6" applyNumberFormat="1" applyFont="1" applyFill="1" applyBorder="1" applyAlignment="1" applyProtection="1">
      <alignment horizontal="center"/>
      <protection locked="0"/>
    </xf>
    <xf numFmtId="172" fontId="3" fillId="0" borderId="41" xfId="6" applyNumberFormat="1" applyFont="1" applyFill="1" applyBorder="1" applyAlignment="1" applyProtection="1">
      <alignment horizontal="center"/>
      <protection locked="0"/>
    </xf>
    <xf numFmtId="0" fontId="35" fillId="0" borderId="53" xfId="0" applyNumberFormat="1" applyFont="1" applyFill="1" applyBorder="1" applyAlignment="1" applyProtection="1">
      <alignment horizontal="left" vertical="top" wrapText="1"/>
      <protection locked="0"/>
    </xf>
    <xf numFmtId="0" fontId="35" fillId="0" borderId="16" xfId="0" applyNumberFormat="1" applyFont="1" applyFill="1" applyBorder="1" applyAlignment="1" applyProtection="1">
      <alignment horizontal="left" vertical="top" wrapText="1"/>
      <protection locked="0"/>
    </xf>
    <xf numFmtId="0" fontId="35" fillId="0" borderId="54" xfId="0" applyNumberFormat="1" applyFont="1" applyFill="1" applyBorder="1" applyAlignment="1" applyProtection="1">
      <alignment horizontal="left" vertical="top" wrapText="1"/>
      <protection locked="0"/>
    </xf>
    <xf numFmtId="0" fontId="35" fillId="0" borderId="9" xfId="0" applyNumberFormat="1" applyFont="1" applyFill="1" applyBorder="1" applyAlignment="1" applyProtection="1">
      <alignment horizontal="left" vertical="top" wrapText="1"/>
      <protection locked="0"/>
    </xf>
    <xf numFmtId="0" fontId="35" fillId="0" borderId="0" xfId="0" applyNumberFormat="1" applyFont="1" applyFill="1" applyBorder="1" applyAlignment="1" applyProtection="1">
      <alignment horizontal="left" vertical="top" wrapText="1"/>
      <protection locked="0"/>
    </xf>
    <xf numFmtId="0" fontId="35" fillId="0" borderId="10" xfId="0" applyNumberFormat="1" applyFont="1" applyFill="1" applyBorder="1" applyAlignment="1" applyProtection="1">
      <alignment horizontal="left" vertical="top" wrapText="1"/>
      <protection locked="0"/>
    </xf>
    <xf numFmtId="0" fontId="35" fillId="0" borderId="14" xfId="0" applyNumberFormat="1" applyFont="1" applyFill="1" applyBorder="1" applyAlignment="1" applyProtection="1">
      <alignment horizontal="left" vertical="top" wrapText="1"/>
      <protection locked="0"/>
    </xf>
    <xf numFmtId="0" fontId="35" fillId="0" borderId="1" xfId="0" applyNumberFormat="1" applyFont="1" applyFill="1" applyBorder="1" applyAlignment="1" applyProtection="1">
      <alignment horizontal="left" vertical="top" wrapText="1"/>
      <protection locked="0"/>
    </xf>
    <xf numFmtId="0" fontId="35" fillId="0" borderId="13" xfId="0" applyNumberFormat="1" applyFont="1" applyFill="1" applyBorder="1" applyAlignment="1" applyProtection="1">
      <alignment horizontal="left" vertical="top" wrapText="1"/>
      <protection locked="0"/>
    </xf>
    <xf numFmtId="49" fontId="2" fillId="0" borderId="1" xfId="6" applyNumberFormat="1" applyFont="1" applyBorder="1" applyAlignment="1" applyProtection="1">
      <alignment horizontal="left" vertical="center"/>
      <protection locked="0"/>
    </xf>
    <xf numFmtId="0" fontId="2" fillId="2" borderId="0" xfId="0" applyFont="1" applyFill="1" applyBorder="1" applyAlignment="1">
      <alignment horizontal="left" vertical="center" wrapText="1"/>
    </xf>
    <xf numFmtId="0" fontId="2" fillId="0" borderId="24" xfId="6" applyFont="1" applyFill="1" applyBorder="1" applyAlignment="1" applyProtection="1">
      <alignment horizontal="left" vertical="center"/>
      <protection locked="0"/>
    </xf>
    <xf numFmtId="0" fontId="2" fillId="0" borderId="20" xfId="6" applyFont="1" applyFill="1" applyBorder="1" applyAlignment="1" applyProtection="1">
      <alignment horizontal="left" vertical="center"/>
      <protection locked="0"/>
    </xf>
    <xf numFmtId="0" fontId="2" fillId="0" borderId="41" xfId="6" applyFont="1" applyFill="1" applyBorder="1" applyAlignment="1" applyProtection="1">
      <alignment horizontal="left" vertical="center"/>
      <protection locked="0"/>
    </xf>
    <xf numFmtId="172" fontId="4" fillId="0" borderId="24" xfId="6" applyNumberFormat="1" applyFont="1" applyFill="1" applyBorder="1" applyAlignment="1" applyProtection="1">
      <alignment horizontal="center"/>
    </xf>
    <xf numFmtId="172" fontId="4" fillId="0" borderId="41" xfId="6" applyNumberFormat="1" applyFont="1" applyFill="1" applyBorder="1" applyAlignment="1" applyProtection="1">
      <alignment horizontal="center"/>
    </xf>
    <xf numFmtId="0" fontId="2" fillId="0" borderId="1" xfId="6" applyFont="1" applyFill="1" applyBorder="1" applyAlignment="1" applyProtection="1">
      <alignment horizontal="left" vertical="center"/>
      <protection locked="0"/>
    </xf>
    <xf numFmtId="0" fontId="35" fillId="2" borderId="25" xfId="6" applyNumberFormat="1" applyFont="1" applyFill="1" applyBorder="1" applyAlignment="1" applyProtection="1">
      <alignment horizontal="left" vertical="center"/>
    </xf>
    <xf numFmtId="0" fontId="33" fillId="2" borderId="26" xfId="6" applyNumberFormat="1" applyFont="1" applyFill="1" applyBorder="1" applyAlignment="1" applyProtection="1">
      <alignment horizontal="right" vertical="center"/>
    </xf>
    <xf numFmtId="0" fontId="33" fillId="2" borderId="40" xfId="6" applyNumberFormat="1" applyFont="1" applyFill="1" applyBorder="1" applyAlignment="1" applyProtection="1">
      <alignment horizontal="right" vertical="center"/>
    </xf>
    <xf numFmtId="0" fontId="33" fillId="0" borderId="0" xfId="6" applyNumberFormat="1" applyFont="1" applyFill="1" applyBorder="1" applyAlignment="1" applyProtection="1">
      <alignment horizontal="right"/>
    </xf>
    <xf numFmtId="0" fontId="33" fillId="0" borderId="10" xfId="6" applyNumberFormat="1" applyFont="1" applyFill="1" applyBorder="1" applyAlignment="1" applyProtection="1">
      <alignment horizontal="right"/>
    </xf>
    <xf numFmtId="0" fontId="33" fillId="2" borderId="26" xfId="6" applyNumberFormat="1" applyFont="1" applyFill="1" applyBorder="1" applyAlignment="1" applyProtection="1">
      <alignment horizontal="right"/>
    </xf>
    <xf numFmtId="0" fontId="33" fillId="2" borderId="40" xfId="6" applyNumberFormat="1" applyFont="1" applyFill="1" applyBorder="1" applyAlignment="1" applyProtection="1">
      <alignment horizontal="right"/>
    </xf>
    <xf numFmtId="173" fontId="33" fillId="2" borderId="24" xfId="6" applyNumberFormat="1" applyFont="1" applyFill="1" applyBorder="1" applyAlignment="1" applyProtection="1">
      <alignment horizontal="center"/>
    </xf>
    <xf numFmtId="173" fontId="33" fillId="2" borderId="20" xfId="6" applyNumberFormat="1" applyFont="1" applyFill="1" applyBorder="1" applyAlignment="1" applyProtection="1">
      <alignment horizontal="center"/>
    </xf>
    <xf numFmtId="173" fontId="33" fillId="2" borderId="41" xfId="6" applyNumberFormat="1" applyFont="1" applyFill="1" applyBorder="1" applyAlignment="1" applyProtection="1">
      <alignment horizontal="center"/>
    </xf>
    <xf numFmtId="0" fontId="33" fillId="2" borderId="26" xfId="6" applyFont="1" applyFill="1" applyBorder="1" applyAlignment="1" applyProtection="1">
      <alignment horizontal="right"/>
    </xf>
    <xf numFmtId="0" fontId="33" fillId="2" borderId="40" xfId="6" applyFont="1" applyFill="1" applyBorder="1" applyAlignment="1" applyProtection="1">
      <alignment horizontal="right"/>
    </xf>
    <xf numFmtId="0" fontId="35" fillId="2" borderId="25" xfId="6" applyNumberFormat="1" applyFont="1" applyFill="1" applyBorder="1" applyAlignment="1" applyProtection="1">
      <alignment horizontal="left" vertical="center" wrapText="1"/>
    </xf>
    <xf numFmtId="49" fontId="33" fillId="2" borderId="26" xfId="6" applyNumberFormat="1" applyFont="1" applyFill="1" applyBorder="1" applyAlignment="1" applyProtection="1">
      <alignment horizontal="right" vertical="top"/>
    </xf>
    <xf numFmtId="49" fontId="33" fillId="2" borderId="40" xfId="6" applyNumberFormat="1" applyFont="1" applyFill="1" applyBorder="1" applyAlignment="1" applyProtection="1">
      <alignment horizontal="right" vertical="top"/>
    </xf>
    <xf numFmtId="49" fontId="35" fillId="0" borderId="24" xfId="6" applyNumberFormat="1" applyFont="1" applyFill="1" applyBorder="1" applyAlignment="1" applyProtection="1">
      <alignment horizontal="left" vertical="center"/>
    </xf>
    <xf numFmtId="49" fontId="35" fillId="0" borderId="20" xfId="6" applyNumberFormat="1" applyFont="1" applyFill="1" applyBorder="1" applyAlignment="1" applyProtection="1">
      <alignment horizontal="left" vertical="center"/>
    </xf>
    <xf numFmtId="49" fontId="35" fillId="0" borderId="41" xfId="6" applyNumberFormat="1" applyFont="1" applyFill="1" applyBorder="1" applyAlignment="1" applyProtection="1">
      <alignment horizontal="left" vertical="center"/>
    </xf>
    <xf numFmtId="0" fontId="33" fillId="2" borderId="26" xfId="6" applyNumberFormat="1" applyFont="1" applyFill="1" applyBorder="1" applyAlignment="1" applyProtection="1">
      <alignment horizontal="right" vertical="center" wrapText="1"/>
    </xf>
    <xf numFmtId="0" fontId="33" fillId="2" borderId="40" xfId="6" applyNumberFormat="1" applyFont="1" applyFill="1" applyBorder="1" applyAlignment="1" applyProtection="1">
      <alignment horizontal="right" vertical="center" wrapText="1"/>
    </xf>
    <xf numFmtId="49" fontId="33" fillId="2" borderId="26" xfId="6" applyNumberFormat="1" applyFont="1" applyFill="1" applyBorder="1" applyAlignment="1" applyProtection="1">
      <alignment horizontal="right" vertical="center"/>
    </xf>
    <xf numFmtId="49" fontId="33" fillId="2" borderId="40" xfId="6" applyNumberFormat="1" applyFont="1" applyFill="1" applyBorder="1" applyAlignment="1" applyProtection="1">
      <alignment horizontal="right" vertical="center"/>
    </xf>
    <xf numFmtId="0" fontId="35" fillId="2" borderId="26" xfId="6" applyNumberFormat="1" applyFont="1" applyFill="1" applyBorder="1" applyAlignment="1" applyProtection="1">
      <alignment horizontal="right"/>
    </xf>
    <xf numFmtId="0" fontId="35" fillId="2" borderId="40" xfId="6" applyNumberFormat="1" applyFont="1" applyFill="1" applyBorder="1" applyAlignment="1" applyProtection="1">
      <alignment horizontal="right"/>
    </xf>
    <xf numFmtId="0" fontId="35" fillId="2" borderId="50" xfId="6" applyNumberFormat="1" applyFont="1" applyFill="1" applyBorder="1" applyAlignment="1" applyProtection="1">
      <alignment horizontal="left" vertical="center" wrapText="1"/>
    </xf>
    <xf numFmtId="0" fontId="33" fillId="0" borderId="24" xfId="6" applyNumberFormat="1" applyFont="1" applyFill="1" applyBorder="1" applyAlignment="1" applyProtection="1">
      <alignment horizontal="center" vertical="center"/>
    </xf>
    <xf numFmtId="0" fontId="33" fillId="0" borderId="20" xfId="6" applyNumberFormat="1" applyFont="1" applyFill="1" applyBorder="1" applyAlignment="1" applyProtection="1">
      <alignment horizontal="center" vertical="center"/>
    </xf>
    <xf numFmtId="0" fontId="33" fillId="0" borderId="41" xfId="6" applyNumberFormat="1" applyFont="1" applyFill="1" applyBorder="1" applyAlignment="1" applyProtection="1">
      <alignment horizontal="center" vertical="center"/>
    </xf>
    <xf numFmtId="0" fontId="33" fillId="2" borderId="26" xfId="6" applyFont="1" applyFill="1" applyBorder="1" applyAlignment="1" applyProtection="1">
      <alignment horizontal="right" vertical="center"/>
    </xf>
    <xf numFmtId="0" fontId="33" fillId="2" borderId="40" xfId="6" applyFont="1" applyFill="1" applyBorder="1" applyAlignment="1" applyProtection="1">
      <alignment horizontal="right" vertical="center"/>
    </xf>
    <xf numFmtId="10" fontId="35" fillId="2" borderId="52" xfId="6" applyNumberFormat="1" applyFont="1" applyFill="1" applyBorder="1" applyAlignment="1" applyProtection="1">
      <alignment horizontal="center" vertical="center"/>
    </xf>
    <xf numFmtId="10" fontId="35" fillId="2" borderId="40" xfId="6" applyNumberFormat="1" applyFont="1" applyFill="1" applyBorder="1" applyAlignment="1" applyProtection="1">
      <alignment horizontal="center" vertical="center"/>
    </xf>
    <xf numFmtId="0" fontId="35" fillId="2" borderId="26" xfId="6" applyFont="1" applyFill="1" applyBorder="1" applyAlignment="1" applyProtection="1">
      <alignment horizontal="right"/>
    </xf>
    <xf numFmtId="0" fontId="35" fillId="2" borderId="40" xfId="6" applyFont="1" applyFill="1" applyBorder="1" applyAlignment="1" applyProtection="1">
      <alignment horizontal="right"/>
    </xf>
    <xf numFmtId="173" fontId="33" fillId="2" borderId="26" xfId="6" applyNumberFormat="1" applyFont="1" applyFill="1" applyBorder="1" applyAlignment="1" applyProtection="1">
      <alignment horizontal="center" vertical="center"/>
    </xf>
    <xf numFmtId="173" fontId="33" fillId="2" borderId="52" xfId="6" applyNumberFormat="1" applyFont="1" applyFill="1" applyBorder="1" applyAlignment="1" applyProtection="1">
      <alignment horizontal="center" vertical="center"/>
    </xf>
    <xf numFmtId="173" fontId="33" fillId="2" borderId="40" xfId="6" applyNumberFormat="1" applyFont="1" applyFill="1" applyBorder="1" applyAlignment="1" applyProtection="1">
      <alignment horizontal="center" vertical="center"/>
    </xf>
    <xf numFmtId="49" fontId="2" fillId="0" borderId="2" xfId="6" applyNumberFormat="1" applyFont="1" applyBorder="1" applyAlignment="1" applyProtection="1">
      <alignment horizontal="left" vertical="center"/>
      <protection locked="0"/>
    </xf>
    <xf numFmtId="0" fontId="2" fillId="0" borderId="24" xfId="6" applyBorder="1" applyAlignment="1" applyProtection="1">
      <alignment horizontal="left" vertical="center" wrapText="1"/>
      <protection locked="0"/>
    </xf>
    <xf numFmtId="0" fontId="2" fillId="0" borderId="20" xfId="6" applyBorder="1" applyAlignment="1" applyProtection="1">
      <alignment horizontal="left" vertical="center" wrapText="1"/>
      <protection locked="0"/>
    </xf>
    <xf numFmtId="0" fontId="2" fillId="0" borderId="41" xfId="6" applyBorder="1" applyAlignment="1" applyProtection="1">
      <alignment horizontal="left" vertical="center" wrapText="1"/>
      <protection locked="0"/>
    </xf>
    <xf numFmtId="0" fontId="2" fillId="0" borderId="53" xfId="6" applyFont="1" applyFill="1" applyBorder="1" applyAlignment="1" applyProtection="1">
      <alignment horizontal="left" vertical="top"/>
      <protection locked="0"/>
    </xf>
    <xf numFmtId="0" fontId="2" fillId="0" borderId="16" xfId="6" applyFont="1" applyFill="1" applyBorder="1" applyAlignment="1" applyProtection="1">
      <alignment horizontal="left" vertical="top"/>
      <protection locked="0"/>
    </xf>
    <xf numFmtId="0" fontId="2" fillId="0" borderId="54" xfId="6" applyFont="1" applyFill="1" applyBorder="1" applyAlignment="1" applyProtection="1">
      <alignment horizontal="left" vertical="top"/>
      <protection locked="0"/>
    </xf>
    <xf numFmtId="0" fontId="2" fillId="0" borderId="9" xfId="6" applyFont="1" applyFill="1" applyBorder="1" applyAlignment="1" applyProtection="1">
      <alignment horizontal="left" vertical="top"/>
      <protection locked="0"/>
    </xf>
    <xf numFmtId="0" fontId="2" fillId="0" borderId="0" xfId="6" applyFont="1" applyFill="1" applyBorder="1" applyAlignment="1" applyProtection="1">
      <alignment horizontal="left" vertical="top"/>
      <protection locked="0"/>
    </xf>
    <xf numFmtId="0" fontId="2" fillId="0" borderId="10" xfId="6" applyFont="1" applyFill="1" applyBorder="1" applyAlignment="1" applyProtection="1">
      <alignment horizontal="left" vertical="top"/>
      <protection locked="0"/>
    </xf>
    <xf numFmtId="0" fontId="2" fillId="0" borderId="14" xfId="6" applyFont="1" applyFill="1" applyBorder="1" applyAlignment="1" applyProtection="1">
      <alignment horizontal="left" vertical="top"/>
      <protection locked="0"/>
    </xf>
    <xf numFmtId="0" fontId="2" fillId="0" borderId="1" xfId="6" applyFont="1" applyFill="1" applyBorder="1" applyAlignment="1" applyProtection="1">
      <alignment horizontal="left" vertical="top"/>
      <protection locked="0"/>
    </xf>
    <xf numFmtId="0" fontId="2" fillId="0" borderId="13" xfId="6" applyFont="1" applyFill="1" applyBorder="1" applyAlignment="1" applyProtection="1">
      <alignment horizontal="left" vertical="top"/>
      <protection locked="0"/>
    </xf>
    <xf numFmtId="0" fontId="3" fillId="0" borderId="53" xfId="6" applyFont="1" applyFill="1" applyBorder="1" applyAlignment="1" applyProtection="1">
      <alignment horizontal="left" vertical="top" wrapText="1"/>
      <protection locked="0"/>
    </xf>
    <xf numFmtId="0" fontId="3" fillId="0" borderId="16" xfId="6" applyFont="1" applyFill="1" applyBorder="1" applyAlignment="1" applyProtection="1">
      <alignment horizontal="left" vertical="top" wrapText="1"/>
      <protection locked="0"/>
    </xf>
    <xf numFmtId="0" fontId="3" fillId="0" borderId="54" xfId="6" applyFont="1" applyFill="1" applyBorder="1" applyAlignment="1" applyProtection="1">
      <alignment horizontal="left" vertical="top" wrapText="1"/>
      <protection locked="0"/>
    </xf>
    <xf numFmtId="0" fontId="3" fillId="0" borderId="9" xfId="6" applyFont="1" applyFill="1" applyBorder="1" applyAlignment="1" applyProtection="1">
      <alignment horizontal="left" vertical="top" wrapText="1"/>
      <protection locked="0"/>
    </xf>
    <xf numFmtId="0" fontId="3" fillId="0" borderId="0" xfId="6" applyFont="1" applyFill="1" applyBorder="1" applyAlignment="1" applyProtection="1">
      <alignment horizontal="left" vertical="top" wrapText="1"/>
      <protection locked="0"/>
    </xf>
    <xf numFmtId="0" fontId="3" fillId="0" borderId="10" xfId="6" applyFont="1" applyFill="1" applyBorder="1" applyAlignment="1" applyProtection="1">
      <alignment horizontal="left" vertical="top" wrapText="1"/>
      <protection locked="0"/>
    </xf>
    <xf numFmtId="0" fontId="3" fillId="0" borderId="14" xfId="6" applyFont="1" applyFill="1" applyBorder="1" applyAlignment="1" applyProtection="1">
      <alignment horizontal="left" vertical="top" wrapText="1"/>
      <protection locked="0"/>
    </xf>
    <xf numFmtId="0" fontId="3" fillId="0" borderId="1" xfId="6" applyFont="1" applyFill="1" applyBorder="1" applyAlignment="1" applyProtection="1">
      <alignment horizontal="left" vertical="top" wrapText="1"/>
      <protection locked="0"/>
    </xf>
    <xf numFmtId="0" fontId="3" fillId="0" borderId="13" xfId="6" applyFont="1" applyFill="1" applyBorder="1" applyAlignment="1" applyProtection="1">
      <alignment horizontal="left" vertical="top" wrapText="1"/>
      <protection locked="0"/>
    </xf>
    <xf numFmtId="172" fontId="10" fillId="0" borderId="24" xfId="6" applyNumberFormat="1" applyFont="1" applyFill="1" applyBorder="1" applyAlignment="1" applyProtection="1">
      <alignment horizontal="left" vertical="center"/>
      <protection locked="0"/>
    </xf>
    <xf numFmtId="172" fontId="10" fillId="0" borderId="20" xfId="6" applyNumberFormat="1" applyFont="1" applyFill="1" applyBorder="1" applyAlignment="1" applyProtection="1">
      <alignment horizontal="left" vertical="center"/>
      <protection locked="0"/>
    </xf>
    <xf numFmtId="172" fontId="10" fillId="0" borderId="41" xfId="6" applyNumberFormat="1" applyFont="1" applyFill="1" applyBorder="1" applyAlignment="1" applyProtection="1">
      <alignment horizontal="left" vertical="center"/>
      <protection locked="0"/>
    </xf>
    <xf numFmtId="0" fontId="2" fillId="0" borderId="1" xfId="6" applyBorder="1" applyAlignment="1" applyProtection="1">
      <alignment horizontal="left" vertical="center"/>
      <protection locked="0"/>
    </xf>
    <xf numFmtId="0" fontId="2" fillId="0" borderId="0" xfId="6" applyFont="1" applyAlignment="1" applyProtection="1">
      <alignment vertical="center" wrapText="1"/>
    </xf>
    <xf numFmtId="0" fontId="2" fillId="0" borderId="0" xfId="6" applyAlignment="1" applyProtection="1">
      <alignment vertical="center" wrapText="1"/>
    </xf>
    <xf numFmtId="0" fontId="35" fillId="2" borderId="24" xfId="6" applyNumberFormat="1" applyFont="1" applyFill="1" applyBorder="1" applyAlignment="1" applyProtection="1">
      <alignment horizontal="left"/>
    </xf>
    <xf numFmtId="0" fontId="35" fillId="2" borderId="20" xfId="6" applyNumberFormat="1" applyFont="1" applyFill="1" applyBorder="1" applyAlignment="1" applyProtection="1">
      <alignment horizontal="left"/>
    </xf>
    <xf numFmtId="0" fontId="35" fillId="2" borderId="41" xfId="6" applyNumberFormat="1" applyFont="1" applyFill="1" applyBorder="1" applyAlignment="1" applyProtection="1">
      <alignment horizontal="left"/>
    </xf>
    <xf numFmtId="0" fontId="2" fillId="0" borderId="16" xfId="6" applyFont="1" applyBorder="1" applyAlignment="1" applyProtection="1">
      <alignment horizontal="left" vertical="top" wrapText="1"/>
      <protection locked="0"/>
    </xf>
    <xf numFmtId="0" fontId="2" fillId="0" borderId="54" xfId="6" applyFont="1" applyBorder="1" applyAlignment="1" applyProtection="1">
      <alignment horizontal="left" vertical="top" wrapText="1"/>
      <protection locked="0"/>
    </xf>
    <xf numFmtId="0" fontId="2" fillId="0" borderId="9" xfId="6" applyFont="1" applyBorder="1" applyAlignment="1" applyProtection="1">
      <alignment horizontal="left" vertical="top" wrapText="1"/>
      <protection locked="0"/>
    </xf>
    <xf numFmtId="0" fontId="2" fillId="0" borderId="0" xfId="6" applyFont="1" applyBorder="1" applyAlignment="1" applyProtection="1">
      <alignment horizontal="left" vertical="top" wrapText="1"/>
      <protection locked="0"/>
    </xf>
    <xf numFmtId="0" fontId="2" fillId="0" borderId="10" xfId="6" applyFont="1" applyBorder="1" applyAlignment="1" applyProtection="1">
      <alignment horizontal="left" vertical="top" wrapText="1"/>
      <protection locked="0"/>
    </xf>
    <xf numFmtId="0" fontId="2" fillId="0" borderId="14" xfId="6" applyFont="1" applyBorder="1" applyAlignment="1" applyProtection="1">
      <alignment horizontal="left" vertical="top" wrapText="1"/>
      <protection locked="0"/>
    </xf>
    <xf numFmtId="0" fontId="2" fillId="0" borderId="1" xfId="6" applyFont="1" applyBorder="1" applyAlignment="1" applyProtection="1">
      <alignment horizontal="left" vertical="top" wrapText="1"/>
      <protection locked="0"/>
    </xf>
    <xf numFmtId="0" fontId="2" fillId="0" borderId="13" xfId="6" applyFont="1" applyBorder="1" applyAlignment="1" applyProtection="1">
      <alignment horizontal="left" vertical="top" wrapText="1"/>
      <protection locked="0"/>
    </xf>
    <xf numFmtId="0" fontId="2" fillId="0" borderId="0" xfId="6" applyFont="1" applyAlignment="1" applyProtection="1">
      <alignment vertical="top" wrapText="1"/>
    </xf>
    <xf numFmtId="0" fontId="2" fillId="0" borderId="0" xfId="6" applyAlignment="1" applyProtection="1">
      <alignment vertical="top" wrapText="1"/>
    </xf>
    <xf numFmtId="49" fontId="2" fillId="0" borderId="20" xfId="0" applyNumberFormat="1" applyFont="1" applyBorder="1" applyAlignment="1" applyProtection="1">
      <alignment horizontal="left" vertical="center"/>
      <protection locked="0"/>
    </xf>
    <xf numFmtId="0" fontId="2" fillId="0" borderId="24" xfId="0" applyFont="1" applyFill="1" applyBorder="1" applyAlignment="1" applyProtection="1">
      <alignment horizontal="left" vertical="center" wrapText="1"/>
      <protection locked="0"/>
    </xf>
    <xf numFmtId="0" fontId="2" fillId="0" borderId="20" xfId="0" applyFont="1" applyFill="1" applyBorder="1" applyAlignment="1" applyProtection="1">
      <alignment horizontal="left" vertical="center" wrapText="1"/>
      <protection locked="0"/>
    </xf>
    <xf numFmtId="49" fontId="10" fillId="0" borderId="20" xfId="0" applyNumberFormat="1" applyFont="1" applyFill="1" applyBorder="1" applyAlignment="1" applyProtection="1">
      <alignment horizontal="left" vertical="center"/>
      <protection locked="0"/>
    </xf>
    <xf numFmtId="49" fontId="10" fillId="0" borderId="41" xfId="0" applyNumberFormat="1" applyFont="1" applyFill="1" applyBorder="1" applyAlignment="1" applyProtection="1">
      <alignment horizontal="left" vertical="center"/>
      <protection locked="0"/>
    </xf>
    <xf numFmtId="0" fontId="0" fillId="0" borderId="41" xfId="0" applyFont="1" applyFill="1" applyBorder="1" applyAlignment="1" applyProtection="1">
      <alignment horizontal="left" vertical="center"/>
      <protection locked="0"/>
    </xf>
    <xf numFmtId="0" fontId="0" fillId="0" borderId="17" xfId="0" applyFont="1" applyFill="1" applyBorder="1" applyAlignment="1" applyProtection="1">
      <alignment horizontal="left" vertical="center"/>
      <protection locked="0"/>
    </xf>
    <xf numFmtId="0" fontId="2" fillId="0" borderId="53" xfId="0" applyFont="1" applyFill="1" applyBorder="1" applyAlignment="1" applyProtection="1">
      <alignment horizontal="left" vertical="top" wrapText="1"/>
      <protection locked="0"/>
    </xf>
    <xf numFmtId="0" fontId="2" fillId="0" borderId="16" xfId="0" applyFont="1" applyFill="1" applyBorder="1" applyAlignment="1" applyProtection="1">
      <alignment horizontal="left" vertical="top"/>
      <protection locked="0"/>
    </xf>
    <xf numFmtId="0" fontId="2" fillId="0" borderId="54" xfId="0" applyFont="1" applyFill="1" applyBorder="1" applyAlignment="1" applyProtection="1">
      <alignment horizontal="left" vertical="top"/>
      <protection locked="0"/>
    </xf>
    <xf numFmtId="0" fontId="2" fillId="0" borderId="9" xfId="0" applyFont="1" applyFill="1" applyBorder="1" applyAlignment="1" applyProtection="1">
      <alignment horizontal="left" vertical="top"/>
      <protection locked="0"/>
    </xf>
    <xf numFmtId="0" fontId="2" fillId="0" borderId="0" xfId="0" applyFont="1" applyFill="1" applyBorder="1" applyAlignment="1" applyProtection="1">
      <alignment horizontal="left" vertical="top"/>
      <protection locked="0"/>
    </xf>
    <xf numFmtId="0" fontId="2" fillId="0" borderId="10" xfId="0" applyFont="1" applyFill="1" applyBorder="1" applyAlignment="1" applyProtection="1">
      <alignment horizontal="left" vertical="top"/>
      <protection locked="0"/>
    </xf>
    <xf numFmtId="0" fontId="2" fillId="0" borderId="14" xfId="0" applyFont="1" applyFill="1" applyBorder="1" applyAlignment="1" applyProtection="1">
      <alignment horizontal="left" vertical="top"/>
      <protection locked="0"/>
    </xf>
    <xf numFmtId="0" fontId="2" fillId="0" borderId="1" xfId="0" applyFont="1" applyFill="1" applyBorder="1" applyAlignment="1" applyProtection="1">
      <alignment horizontal="left" vertical="top"/>
      <protection locked="0"/>
    </xf>
    <xf numFmtId="0" fontId="2" fillId="0" borderId="13" xfId="0" applyFont="1" applyFill="1" applyBorder="1" applyAlignment="1" applyProtection="1">
      <alignment horizontal="left" vertical="top"/>
      <protection locked="0"/>
    </xf>
    <xf numFmtId="0" fontId="2" fillId="2" borderId="38" xfId="0" applyFont="1" applyFill="1" applyBorder="1" applyAlignment="1">
      <alignment horizontal="center" vertical="top" wrapText="1"/>
    </xf>
    <xf numFmtId="0" fontId="0" fillId="0" borderId="11" xfId="0" applyBorder="1" applyAlignment="1">
      <alignment horizontal="center" vertical="top" wrapText="1"/>
    </xf>
    <xf numFmtId="0" fontId="0" fillId="0" borderId="23" xfId="0" applyBorder="1" applyAlignment="1">
      <alignment horizontal="center" vertical="top" wrapText="1"/>
    </xf>
    <xf numFmtId="49" fontId="2" fillId="0" borderId="24" xfId="0" applyNumberFormat="1" applyFont="1" applyBorder="1" applyAlignment="1" applyProtection="1">
      <alignment horizontal="left" vertical="center" wrapText="1"/>
      <protection locked="0"/>
    </xf>
    <xf numFmtId="49" fontId="2" fillId="0" borderId="41" xfId="0" applyNumberFormat="1" applyFont="1" applyBorder="1" applyAlignment="1" applyProtection="1">
      <alignment horizontal="left" vertical="center"/>
      <protection locked="0"/>
    </xf>
    <xf numFmtId="0" fontId="2" fillId="0" borderId="41" xfId="0" applyFont="1" applyFill="1" applyBorder="1" applyAlignment="1" applyProtection="1">
      <alignment horizontal="left" vertical="center"/>
      <protection locked="0"/>
    </xf>
    <xf numFmtId="0" fontId="2" fillId="0" borderId="24" xfId="0" applyFont="1" applyFill="1" applyBorder="1" applyAlignment="1">
      <alignment horizontal="right"/>
    </xf>
    <xf numFmtId="0" fontId="2" fillId="0" borderId="41" xfId="0" applyFont="1" applyFill="1" applyBorder="1" applyAlignment="1">
      <alignment horizontal="right"/>
    </xf>
    <xf numFmtId="0" fontId="2" fillId="0" borderId="24" xfId="0" applyFont="1" applyBorder="1" applyAlignment="1">
      <alignment horizontal="right"/>
    </xf>
    <xf numFmtId="0" fontId="2" fillId="0" borderId="41" xfId="0" applyFont="1" applyBorder="1" applyAlignment="1">
      <alignment horizontal="right"/>
    </xf>
    <xf numFmtId="0" fontId="10" fillId="0" borderId="0" xfId="0" applyFont="1" applyFill="1" applyAlignment="1">
      <alignment horizontal="right"/>
    </xf>
    <xf numFmtId="0" fontId="10" fillId="0" borderId="0" xfId="0" applyFont="1" applyFill="1" applyBorder="1" applyAlignment="1">
      <alignment horizontal="right"/>
    </xf>
    <xf numFmtId="172" fontId="10" fillId="0" borderId="0" xfId="0" applyNumberFormat="1" applyFont="1" applyFill="1" applyBorder="1" applyAlignment="1">
      <alignment horizontal="left"/>
    </xf>
    <xf numFmtId="0" fontId="2" fillId="2" borderId="11" xfId="0" applyFont="1" applyFill="1" applyBorder="1" applyAlignment="1">
      <alignment horizontal="center" vertical="top" wrapText="1"/>
    </xf>
    <xf numFmtId="0" fontId="2" fillId="2" borderId="23" xfId="0" applyFont="1" applyFill="1" applyBorder="1" applyAlignment="1">
      <alignment horizontal="center" vertical="top" wrapText="1"/>
    </xf>
    <xf numFmtId="2" fontId="2" fillId="0" borderId="70" xfId="6" applyNumberFormat="1" applyFont="1" applyFill="1" applyBorder="1" applyAlignment="1" applyProtection="1">
      <alignment horizontal="center" vertical="center" wrapText="1"/>
      <protection locked="0"/>
    </xf>
    <xf numFmtId="2" fontId="2" fillId="0" borderId="11" xfId="6" applyNumberFormat="1" applyFont="1" applyFill="1" applyBorder="1" applyAlignment="1" applyProtection="1">
      <alignment horizontal="center" vertical="center" wrapText="1"/>
      <protection locked="0"/>
    </xf>
    <xf numFmtId="2" fontId="2" fillId="0" borderId="49" xfId="6" applyNumberFormat="1" applyFont="1" applyFill="1" applyBorder="1" applyAlignment="1" applyProtection="1">
      <alignment horizontal="center" vertical="center" wrapText="1"/>
      <protection locked="0"/>
    </xf>
    <xf numFmtId="49" fontId="2" fillId="0" borderId="14" xfId="6" applyNumberFormat="1" applyFont="1" applyFill="1" applyBorder="1" applyAlignment="1" applyProtection="1">
      <alignment horizontal="left" vertical="center" wrapText="1"/>
      <protection locked="0"/>
    </xf>
    <xf numFmtId="49" fontId="2" fillId="0" borderId="1" xfId="6" applyNumberFormat="1" applyFont="1" applyFill="1" applyBorder="1" applyAlignment="1" applyProtection="1">
      <alignment horizontal="left" vertical="center" wrapText="1"/>
      <protection locked="0"/>
    </xf>
    <xf numFmtId="49" fontId="2" fillId="0" borderId="44" xfId="6" applyNumberFormat="1" applyFont="1" applyFill="1" applyBorder="1" applyAlignment="1" applyProtection="1">
      <alignment horizontal="left" vertical="center" wrapText="1"/>
      <protection locked="0"/>
    </xf>
    <xf numFmtId="49" fontId="2" fillId="0" borderId="63" xfId="6" applyNumberFormat="1" applyFont="1" applyFill="1" applyBorder="1" applyAlignment="1" applyProtection="1">
      <alignment horizontal="left" vertical="center" wrapText="1"/>
      <protection locked="0"/>
    </xf>
    <xf numFmtId="49" fontId="2" fillId="0" borderId="73" xfId="6" applyNumberFormat="1" applyFont="1" applyFill="1" applyBorder="1" applyAlignment="1" applyProtection="1">
      <alignment horizontal="left" vertical="center" wrapText="1"/>
      <protection locked="0"/>
    </xf>
    <xf numFmtId="49" fontId="2" fillId="0" borderId="2" xfId="6" applyNumberFormat="1" applyFont="1" applyFill="1" applyBorder="1" applyAlignment="1" applyProtection="1">
      <alignment horizontal="left" vertical="center" wrapText="1"/>
      <protection locked="0"/>
    </xf>
    <xf numFmtId="0" fontId="2" fillId="0" borderId="0" xfId="6" applyFont="1" applyFill="1" applyAlignment="1">
      <alignment horizontal="left" vertical="center"/>
    </xf>
    <xf numFmtId="0" fontId="10" fillId="3" borderId="70" xfId="6" applyFont="1" applyFill="1" applyBorder="1" applyAlignment="1">
      <alignment horizontal="center" vertical="center" wrapText="1"/>
    </xf>
    <xf numFmtId="0" fontId="10" fillId="3" borderId="11" xfId="6" applyFont="1" applyFill="1" applyBorder="1" applyAlignment="1">
      <alignment horizontal="center" vertical="center" wrapText="1"/>
    </xf>
    <xf numFmtId="0" fontId="10" fillId="3" borderId="49" xfId="6" applyFont="1" applyFill="1" applyBorder="1" applyAlignment="1">
      <alignment horizontal="center" vertical="center" wrapText="1"/>
    </xf>
    <xf numFmtId="0" fontId="10" fillId="3" borderId="69" xfId="6" applyFont="1" applyFill="1" applyBorder="1" applyAlignment="1">
      <alignment horizontal="center" vertical="center" wrapText="1"/>
    </xf>
    <xf numFmtId="0" fontId="10" fillId="3" borderId="74" xfId="6" applyFont="1" applyFill="1" applyBorder="1" applyAlignment="1">
      <alignment horizontal="center" vertical="center"/>
    </xf>
    <xf numFmtId="0" fontId="10" fillId="0" borderId="24" xfId="6" applyFont="1" applyFill="1" applyBorder="1" applyAlignment="1" applyProtection="1">
      <alignment horizontal="center" vertical="center"/>
      <protection locked="0"/>
    </xf>
    <xf numFmtId="0" fontId="10" fillId="0" borderId="20" xfId="6" applyFont="1" applyFill="1" applyBorder="1" applyAlignment="1" applyProtection="1">
      <alignment horizontal="center" vertical="center"/>
      <protection locked="0"/>
    </xf>
    <xf numFmtId="0" fontId="10" fillId="0" borderId="41" xfId="6" applyFont="1" applyFill="1" applyBorder="1" applyAlignment="1" applyProtection="1">
      <alignment horizontal="center" vertical="center"/>
      <protection locked="0"/>
    </xf>
    <xf numFmtId="0" fontId="10" fillId="3" borderId="11" xfId="6" applyFont="1" applyFill="1" applyBorder="1" applyAlignment="1">
      <alignment horizontal="center" vertical="center"/>
    </xf>
    <xf numFmtId="14" fontId="10" fillId="0" borderId="24" xfId="6" quotePrefix="1" applyNumberFormat="1" applyFont="1" applyFill="1" applyBorder="1" applyAlignment="1" applyProtection="1">
      <alignment horizontal="center" vertical="center"/>
      <protection locked="0"/>
    </xf>
    <xf numFmtId="0" fontId="10" fillId="0" borderId="24" xfId="6" quotePrefix="1" applyFont="1" applyFill="1" applyBorder="1" applyAlignment="1" applyProtection="1">
      <alignment horizontal="center" vertical="center"/>
      <protection locked="0"/>
    </xf>
    <xf numFmtId="0" fontId="10" fillId="0" borderId="53" xfId="6" applyFont="1" applyFill="1" applyBorder="1" applyAlignment="1" applyProtection="1">
      <alignment horizontal="center" vertical="center"/>
      <protection locked="0"/>
    </xf>
    <xf numFmtId="0" fontId="10" fillId="0" borderId="16" xfId="6" applyFont="1" applyFill="1" applyBorder="1" applyAlignment="1" applyProtection="1">
      <alignment horizontal="center" vertical="center"/>
      <protection locked="0"/>
    </xf>
    <xf numFmtId="0" fontId="10" fillId="0" borderId="54" xfId="6" applyFont="1" applyFill="1" applyBorder="1" applyAlignment="1" applyProtection="1">
      <alignment horizontal="center" vertical="center"/>
      <protection locked="0"/>
    </xf>
    <xf numFmtId="0" fontId="10" fillId="0" borderId="14" xfId="6" applyFont="1" applyFill="1" applyBorder="1" applyAlignment="1" applyProtection="1">
      <alignment horizontal="center" vertical="center"/>
      <protection locked="0"/>
    </xf>
    <xf numFmtId="0" fontId="10" fillId="0" borderId="1" xfId="6" applyFont="1" applyFill="1" applyBorder="1" applyAlignment="1" applyProtection="1">
      <alignment horizontal="center" vertical="center"/>
      <protection locked="0"/>
    </xf>
    <xf numFmtId="0" fontId="10" fillId="0" borderId="13" xfId="6" applyFont="1" applyFill="1" applyBorder="1" applyAlignment="1" applyProtection="1">
      <alignment horizontal="center" vertical="center"/>
      <protection locked="0"/>
    </xf>
    <xf numFmtId="0" fontId="10" fillId="3" borderId="71" xfId="6" applyFont="1" applyFill="1" applyBorder="1" applyAlignment="1">
      <alignment horizontal="center" vertical="center" wrapText="1"/>
    </xf>
    <xf numFmtId="0" fontId="10" fillId="3" borderId="72" xfId="6" applyFont="1" applyFill="1" applyBorder="1" applyAlignment="1">
      <alignment horizontal="center" vertical="center" wrapText="1"/>
    </xf>
    <xf numFmtId="0" fontId="10" fillId="3" borderId="9" xfId="6" applyFont="1" applyFill="1" applyBorder="1" applyAlignment="1">
      <alignment horizontal="center" vertical="center" wrapText="1"/>
    </xf>
    <xf numFmtId="0" fontId="10" fillId="3" borderId="10" xfId="6" applyFont="1" applyFill="1" applyBorder="1" applyAlignment="1">
      <alignment horizontal="center" vertical="center" wrapText="1"/>
    </xf>
    <xf numFmtId="1" fontId="10" fillId="3" borderId="68" xfId="6" applyNumberFormat="1" applyFont="1" applyFill="1" applyBorder="1" applyAlignment="1" applyProtection="1">
      <alignment horizontal="center" vertical="center"/>
    </xf>
    <xf numFmtId="1" fontId="10" fillId="3" borderId="75" xfId="6" applyNumberFormat="1" applyFont="1" applyFill="1" applyBorder="1" applyAlignment="1" applyProtection="1">
      <alignment horizontal="center" vertical="center"/>
    </xf>
    <xf numFmtId="1" fontId="10" fillId="3" borderId="21" xfId="6" applyNumberFormat="1" applyFont="1" applyFill="1" applyBorder="1" applyAlignment="1" applyProtection="1">
      <alignment horizontal="center" vertical="center"/>
    </xf>
    <xf numFmtId="49" fontId="2" fillId="0" borderId="66" xfId="6" applyNumberFormat="1" applyFont="1" applyFill="1" applyBorder="1" applyAlignment="1" applyProtection="1">
      <alignment horizontal="left" vertical="center" wrapText="1"/>
      <protection locked="0"/>
    </xf>
    <xf numFmtId="49" fontId="2" fillId="0" borderId="65" xfId="6" applyNumberFormat="1" applyFont="1" applyFill="1" applyBorder="1" applyAlignment="1" applyProtection="1">
      <alignment horizontal="left" vertical="center" wrapText="1"/>
      <protection locked="0"/>
    </xf>
    <xf numFmtId="0" fontId="10" fillId="3" borderId="68" xfId="6" applyFont="1" applyFill="1" applyBorder="1" applyAlignment="1">
      <alignment horizontal="left" vertical="center"/>
    </xf>
    <xf numFmtId="0" fontId="10" fillId="3" borderId="75" xfId="6" applyFont="1" applyFill="1" applyBorder="1" applyAlignment="1">
      <alignment horizontal="left" vertical="center"/>
    </xf>
    <xf numFmtId="49" fontId="2" fillId="0" borderId="24" xfId="6" applyNumberFormat="1" applyFont="1" applyFill="1" applyBorder="1" applyAlignment="1" applyProtection="1">
      <alignment horizontal="left" vertical="center" wrapText="1"/>
      <protection locked="0"/>
    </xf>
    <xf numFmtId="49" fontId="2" fillId="0" borderId="20" xfId="6" applyNumberFormat="1" applyFont="1" applyFill="1" applyBorder="1" applyAlignment="1" applyProtection="1">
      <alignment horizontal="left" vertical="center" wrapText="1"/>
      <protection locked="0"/>
    </xf>
    <xf numFmtId="49" fontId="10" fillId="0" borderId="68" xfId="6" applyNumberFormat="1" applyFont="1" applyFill="1" applyBorder="1" applyAlignment="1" applyProtection="1">
      <alignment horizontal="center" vertical="center"/>
      <protection locked="0"/>
    </xf>
    <xf numFmtId="49" fontId="10" fillId="0" borderId="75" xfId="6" applyNumberFormat="1" applyFont="1" applyFill="1" applyBorder="1" applyAlignment="1" applyProtection="1">
      <alignment horizontal="center" vertical="center"/>
      <protection locked="0"/>
    </xf>
    <xf numFmtId="49" fontId="10" fillId="0" borderId="21" xfId="6" applyNumberFormat="1" applyFont="1" applyFill="1" applyBorder="1" applyAlignment="1" applyProtection="1">
      <alignment horizontal="center" vertical="center"/>
      <protection locked="0"/>
    </xf>
    <xf numFmtId="0" fontId="10" fillId="3" borderId="8" xfId="6" applyFont="1" applyFill="1" applyBorder="1" applyAlignment="1">
      <alignment horizontal="center" vertical="center"/>
    </xf>
    <xf numFmtId="0" fontId="10" fillId="3" borderId="72" xfId="6" applyFont="1" applyFill="1" applyBorder="1" applyAlignment="1">
      <alignment horizontal="center" vertical="center"/>
    </xf>
    <xf numFmtId="0" fontId="10" fillId="3" borderId="9" xfId="6" applyFont="1" applyFill="1" applyBorder="1" applyAlignment="1">
      <alignment horizontal="center" vertical="center"/>
    </xf>
    <xf numFmtId="0" fontId="10" fillId="3" borderId="0" xfId="6" applyFont="1" applyFill="1" applyBorder="1" applyAlignment="1">
      <alignment horizontal="center" vertical="center"/>
    </xf>
    <xf numFmtId="0" fontId="10" fillId="3" borderId="10" xfId="6" applyFont="1" applyFill="1" applyBorder="1" applyAlignment="1">
      <alignment horizontal="center" vertical="center"/>
    </xf>
    <xf numFmtId="0" fontId="2" fillId="0" borderId="1" xfId="6" applyBorder="1" applyAlignment="1" applyProtection="1">
      <alignment horizontal="left"/>
      <protection locked="0"/>
    </xf>
    <xf numFmtId="0" fontId="2" fillId="0" borderId="17" xfId="6" applyBorder="1" applyAlignment="1" applyProtection="1">
      <alignment horizontal="left" vertical="top" wrapText="1"/>
      <protection locked="0"/>
    </xf>
    <xf numFmtId="0" fontId="2" fillId="0" borderId="35" xfId="6" applyBorder="1" applyAlignment="1" applyProtection="1">
      <alignment horizontal="left" vertical="top" wrapText="1"/>
      <protection locked="0"/>
    </xf>
    <xf numFmtId="0" fontId="2" fillId="0" borderId="45" xfId="6" applyBorder="1" applyAlignment="1" applyProtection="1">
      <alignment horizontal="left" vertical="top" wrapText="1"/>
      <protection locked="0"/>
    </xf>
    <xf numFmtId="0" fontId="2" fillId="0" borderId="43" xfId="6" applyBorder="1" applyAlignment="1" applyProtection="1">
      <alignment horizontal="left" vertical="top" wrapText="1"/>
      <protection locked="0"/>
    </xf>
    <xf numFmtId="0" fontId="2" fillId="0" borderId="34" xfId="6" applyBorder="1" applyAlignment="1" applyProtection="1">
      <alignment horizontal="center" vertical="center" wrapText="1"/>
      <protection locked="0"/>
    </xf>
    <xf numFmtId="0" fontId="2" fillId="0" borderId="17" xfId="6" applyBorder="1" applyAlignment="1" applyProtection="1">
      <alignment horizontal="center" vertical="center" wrapText="1"/>
      <protection locked="0"/>
    </xf>
    <xf numFmtId="0" fontId="2" fillId="0" borderId="76" xfId="6" applyBorder="1" applyAlignment="1" applyProtection="1">
      <alignment horizontal="center" vertical="center" wrapText="1"/>
      <protection locked="0"/>
    </xf>
    <xf numFmtId="0" fontId="2" fillId="0" borderId="45" xfId="6" applyBorder="1" applyAlignment="1" applyProtection="1">
      <alignment horizontal="center" vertical="center" wrapText="1"/>
      <protection locked="0"/>
    </xf>
    <xf numFmtId="0" fontId="2" fillId="0" borderId="8" xfId="6" applyFont="1" applyFill="1" applyBorder="1" applyAlignment="1">
      <alignment horizontal="left" wrapText="1"/>
    </xf>
    <xf numFmtId="0" fontId="2" fillId="0" borderId="0" xfId="6" applyFont="1" applyFill="1" applyBorder="1" applyAlignment="1">
      <alignment horizontal="left" wrapText="1"/>
    </xf>
    <xf numFmtId="0" fontId="2" fillId="0" borderId="71" xfId="6" applyFont="1" applyFill="1" applyBorder="1" applyAlignment="1">
      <alignment horizontal="left" wrapText="1"/>
    </xf>
    <xf numFmtId="0" fontId="2" fillId="0" borderId="14" xfId="6" applyFont="1" applyFill="1" applyBorder="1" applyAlignment="1">
      <alignment horizontal="left" wrapText="1"/>
    </xf>
    <xf numFmtId="0" fontId="2" fillId="0" borderId="1" xfId="6" applyFont="1" applyFill="1" applyBorder="1" applyAlignment="1">
      <alignment horizontal="left" wrapText="1"/>
    </xf>
    <xf numFmtId="0" fontId="2" fillId="0" borderId="0" xfId="6" applyFont="1" applyBorder="1" applyAlignment="1">
      <alignment horizontal="left"/>
    </xf>
    <xf numFmtId="0" fontId="2" fillId="0" borderId="0" xfId="6" applyAlignment="1"/>
    <xf numFmtId="10" fontId="2" fillId="0" borderId="17" xfId="6" applyNumberFormat="1" applyBorder="1" applyAlignment="1" applyProtection="1">
      <alignment horizontal="center" vertical="center" wrapText="1"/>
      <protection locked="0"/>
    </xf>
    <xf numFmtId="10" fontId="2" fillId="0" borderId="35" xfId="6" applyNumberFormat="1" applyBorder="1" applyAlignment="1" applyProtection="1">
      <alignment horizontal="center" vertical="center" wrapText="1"/>
      <protection locked="0"/>
    </xf>
    <xf numFmtId="0" fontId="2" fillId="0" borderId="17" xfId="6" applyBorder="1" applyAlignment="1" applyProtection="1">
      <alignment horizontal="left" vertical="center" wrapText="1"/>
      <protection locked="0"/>
    </xf>
    <xf numFmtId="0" fontId="2" fillId="0" borderId="53" xfId="6" applyFont="1" applyBorder="1" applyAlignment="1" applyProtection="1">
      <alignment horizontal="left" vertical="center" wrapText="1"/>
      <protection locked="0"/>
    </xf>
    <xf numFmtId="0" fontId="2" fillId="0" borderId="16" xfId="6" applyBorder="1" applyAlignment="1" applyProtection="1">
      <alignment horizontal="left" vertical="center" wrapText="1"/>
      <protection locked="0"/>
    </xf>
    <xf numFmtId="0" fontId="2" fillId="0" borderId="54" xfId="6" applyBorder="1" applyAlignment="1" applyProtection="1">
      <alignment horizontal="left" vertical="center" wrapText="1"/>
      <protection locked="0"/>
    </xf>
    <xf numFmtId="0" fontId="2" fillId="0" borderId="9" xfId="6" applyBorder="1" applyAlignment="1" applyProtection="1">
      <alignment horizontal="left" vertical="center" wrapText="1"/>
      <protection locked="0"/>
    </xf>
    <xf numFmtId="0" fontId="2" fillId="0" borderId="0" xfId="6" applyBorder="1" applyAlignment="1" applyProtection="1">
      <alignment horizontal="left" vertical="center" wrapText="1"/>
      <protection locked="0"/>
    </xf>
    <xf numFmtId="0" fontId="2" fillId="0" borderId="10" xfId="6" applyBorder="1" applyAlignment="1" applyProtection="1">
      <alignment horizontal="left" vertical="center" wrapText="1"/>
      <protection locked="0"/>
    </xf>
    <xf numFmtId="0" fontId="2" fillId="0" borderId="14" xfId="6" applyBorder="1" applyAlignment="1" applyProtection="1">
      <alignment horizontal="left" vertical="center" wrapText="1"/>
      <protection locked="0"/>
    </xf>
    <xf numFmtId="0" fontId="2" fillId="0" borderId="1" xfId="6" applyBorder="1" applyAlignment="1" applyProtection="1">
      <alignment horizontal="left" vertical="center" wrapText="1"/>
      <protection locked="0"/>
    </xf>
    <xf numFmtId="0" fontId="2" fillId="0" borderId="13" xfId="6" applyBorder="1" applyAlignment="1" applyProtection="1">
      <alignment horizontal="left" vertical="center" wrapText="1"/>
      <protection locked="0"/>
    </xf>
    <xf numFmtId="0" fontId="2" fillId="0" borderId="53" xfId="6" applyBorder="1" applyAlignment="1" applyProtection="1">
      <alignment horizontal="left" vertical="center" wrapText="1"/>
      <protection locked="0"/>
    </xf>
    <xf numFmtId="0" fontId="2" fillId="0" borderId="44" xfId="6" applyFont="1" applyFill="1" applyBorder="1" applyAlignment="1">
      <alignment horizontal="left" vertical="center"/>
    </xf>
    <xf numFmtId="0" fontId="2" fillId="0" borderId="59" xfId="6" applyFont="1" applyFill="1" applyBorder="1" applyAlignment="1">
      <alignment horizontal="left" vertical="center"/>
    </xf>
    <xf numFmtId="0" fontId="2" fillId="0" borderId="0" xfId="6" applyBorder="1" applyAlignment="1" applyProtection="1">
      <alignment horizontal="center" vertical="center"/>
      <protection locked="0"/>
    </xf>
    <xf numFmtId="0" fontId="2" fillId="0" borderId="4" xfId="6" applyBorder="1" applyAlignment="1" applyProtection="1">
      <alignment horizontal="center" vertical="center"/>
      <protection locked="0"/>
    </xf>
    <xf numFmtId="0" fontId="2" fillId="0" borderId="2" xfId="6" applyBorder="1" applyAlignment="1" applyProtection="1">
      <alignment horizontal="center" vertical="center"/>
      <protection locked="0"/>
    </xf>
    <xf numFmtId="0" fontId="2" fillId="0" borderId="5" xfId="6" applyBorder="1" applyAlignment="1" applyProtection="1">
      <alignment horizontal="center" vertical="center"/>
      <protection locked="0"/>
    </xf>
    <xf numFmtId="0" fontId="2" fillId="0" borderId="11" xfId="6" applyBorder="1" applyAlignment="1" applyProtection="1">
      <alignment horizontal="center" vertical="center"/>
      <protection locked="0"/>
    </xf>
    <xf numFmtId="0" fontId="2" fillId="0" borderId="49" xfId="6" applyBorder="1" applyAlignment="1" applyProtection="1">
      <alignment horizontal="center" vertical="center"/>
      <protection locked="0"/>
    </xf>
    <xf numFmtId="0" fontId="2" fillId="0" borderId="24" xfId="6" applyBorder="1" applyAlignment="1" applyProtection="1">
      <alignment horizontal="center" vertical="center"/>
      <protection locked="0"/>
    </xf>
    <xf numFmtId="0" fontId="2" fillId="0" borderId="20" xfId="6" applyBorder="1" applyAlignment="1" applyProtection="1">
      <alignment horizontal="center" vertical="center"/>
      <protection locked="0"/>
    </xf>
    <xf numFmtId="0" fontId="2" fillId="0" borderId="41" xfId="6" applyBorder="1" applyAlignment="1" applyProtection="1">
      <alignment horizontal="center" vertical="center"/>
      <protection locked="0"/>
    </xf>
    <xf numFmtId="0" fontId="2" fillId="0" borderId="30" xfId="6" applyFont="1" applyBorder="1" applyAlignment="1">
      <alignment horizontal="left" vertical="center" wrapText="1"/>
    </xf>
    <xf numFmtId="0" fontId="2" fillId="0" borderId="63" xfId="6" applyFont="1" applyBorder="1" applyAlignment="1">
      <alignment horizontal="left" vertical="center" wrapText="1"/>
    </xf>
    <xf numFmtId="0" fontId="2" fillId="0" borderId="47" xfId="6" applyFont="1" applyBorder="1" applyAlignment="1">
      <alignment horizontal="left" vertical="center" wrapText="1"/>
    </xf>
    <xf numFmtId="0" fontId="2" fillId="0" borderId="32" xfId="6" applyBorder="1" applyAlignment="1" applyProtection="1">
      <alignment horizontal="left" vertical="center"/>
      <protection locked="0"/>
    </xf>
    <xf numFmtId="0" fontId="2" fillId="0" borderId="16" xfId="6" applyBorder="1" applyAlignment="1" applyProtection="1">
      <alignment horizontal="left" vertical="center"/>
      <protection locked="0"/>
    </xf>
    <xf numFmtId="0" fontId="2" fillId="0" borderId="54" xfId="6" applyBorder="1" applyAlignment="1" applyProtection="1">
      <alignment horizontal="left" vertical="center"/>
      <protection locked="0"/>
    </xf>
    <xf numFmtId="0" fontId="2" fillId="0" borderId="7" xfId="6" applyBorder="1" applyAlignment="1" applyProtection="1">
      <alignment horizontal="left" vertical="center"/>
      <protection locked="0"/>
    </xf>
    <xf numFmtId="0" fontId="2" fillId="0" borderId="2" xfId="6" applyBorder="1" applyAlignment="1" applyProtection="1">
      <alignment horizontal="left" vertical="center"/>
      <protection locked="0"/>
    </xf>
    <xf numFmtId="0" fontId="2" fillId="0" borderId="15" xfId="6" applyBorder="1" applyAlignment="1" applyProtection="1">
      <alignment horizontal="left" vertical="center"/>
      <protection locked="0"/>
    </xf>
    <xf numFmtId="0" fontId="10" fillId="0" borderId="0" xfId="6" applyFont="1" applyBorder="1" applyAlignment="1">
      <alignment horizontal="left"/>
    </xf>
    <xf numFmtId="0" fontId="2" fillId="0" borderId="0" xfId="6" applyFont="1" applyBorder="1" applyAlignment="1">
      <alignment horizontal="left" vertical="center" wrapText="1"/>
    </xf>
    <xf numFmtId="0" fontId="2" fillId="0" borderId="68" xfId="6" applyFont="1" applyFill="1" applyBorder="1" applyAlignment="1">
      <alignment horizontal="center" vertical="center" wrapText="1"/>
    </xf>
    <xf numFmtId="0" fontId="2" fillId="0" borderId="77" xfId="6" applyFont="1" applyFill="1" applyBorder="1" applyAlignment="1">
      <alignment horizontal="center" vertical="center"/>
    </xf>
    <xf numFmtId="0" fontId="2" fillId="0" borderId="71" xfId="6" applyFont="1" applyFill="1" applyBorder="1" applyAlignment="1">
      <alignment horizontal="left" vertical="center"/>
    </xf>
    <xf numFmtId="0" fontId="2" fillId="0" borderId="8" xfId="6" applyFont="1" applyFill="1" applyBorder="1" applyAlignment="1">
      <alignment horizontal="left" vertical="center"/>
    </xf>
    <xf numFmtId="0" fontId="2" fillId="0" borderId="72" xfId="6" applyFont="1" applyFill="1" applyBorder="1" applyAlignment="1">
      <alignment horizontal="left" vertical="center"/>
    </xf>
    <xf numFmtId="0" fontId="2" fillId="0" borderId="14" xfId="6" applyFont="1" applyFill="1" applyBorder="1" applyAlignment="1">
      <alignment horizontal="left" vertical="center"/>
    </xf>
    <xf numFmtId="0" fontId="2" fillId="0" borderId="1" xfId="6" applyFont="1" applyFill="1" applyBorder="1" applyAlignment="1">
      <alignment horizontal="left" vertical="center"/>
    </xf>
    <xf numFmtId="0" fontId="2" fillId="0" borderId="13" xfId="6" applyFont="1" applyFill="1" applyBorder="1" applyAlignment="1">
      <alignment horizontal="left" vertical="center"/>
    </xf>
    <xf numFmtId="0" fontId="2" fillId="0" borderId="3" xfId="6" applyFont="1" applyFill="1" applyBorder="1" applyAlignment="1">
      <alignment horizontal="left" vertical="center"/>
    </xf>
    <xf numFmtId="0" fontId="2" fillId="0" borderId="36" xfId="6" applyFont="1" applyFill="1" applyBorder="1" applyAlignment="1">
      <alignment horizontal="left" vertical="center"/>
    </xf>
    <xf numFmtId="0" fontId="2" fillId="0" borderId="0" xfId="6" applyFill="1" applyBorder="1" applyAlignment="1" applyProtection="1">
      <alignment horizontal="center"/>
      <protection locked="0"/>
    </xf>
    <xf numFmtId="0" fontId="2" fillId="0" borderId="53" xfId="6" applyFont="1" applyBorder="1" applyAlignment="1" applyProtection="1">
      <alignment horizontal="left" vertical="top"/>
      <protection locked="0"/>
    </xf>
    <xf numFmtId="0" fontId="2" fillId="0" borderId="16" xfId="6" applyFont="1" applyBorder="1" applyAlignment="1" applyProtection="1">
      <alignment horizontal="left" vertical="top"/>
      <protection locked="0"/>
    </xf>
    <xf numFmtId="0" fontId="2" fillId="0" borderId="54" xfId="6" applyFont="1" applyBorder="1" applyAlignment="1" applyProtection="1">
      <alignment horizontal="left" vertical="top"/>
      <protection locked="0"/>
    </xf>
    <xf numFmtId="0" fontId="2" fillId="0" borderId="14" xfId="6" applyFont="1" applyBorder="1" applyAlignment="1" applyProtection="1">
      <alignment horizontal="left" vertical="top"/>
      <protection locked="0"/>
    </xf>
    <xf numFmtId="0" fontId="2" fillId="0" borderId="1" xfId="6" applyFont="1" applyBorder="1" applyAlignment="1" applyProtection="1">
      <alignment horizontal="left" vertical="top"/>
      <protection locked="0"/>
    </xf>
    <xf numFmtId="0" fontId="2" fillId="0" borderId="13" xfId="6" applyFont="1" applyBorder="1" applyAlignment="1" applyProtection="1">
      <alignment horizontal="left" vertical="top"/>
      <protection locked="0"/>
    </xf>
    <xf numFmtId="0" fontId="2" fillId="0" borderId="53" xfId="6" applyFill="1" applyBorder="1" applyAlignment="1" applyProtection="1">
      <alignment horizontal="left" vertical="top"/>
      <protection locked="0"/>
    </xf>
    <xf numFmtId="0" fontId="2" fillId="0" borderId="16" xfId="6" applyFill="1" applyBorder="1" applyAlignment="1" applyProtection="1">
      <alignment horizontal="left" vertical="top"/>
      <protection locked="0"/>
    </xf>
    <xf numFmtId="0" fontId="2" fillId="0" borderId="54" xfId="6" applyFill="1" applyBorder="1" applyAlignment="1" applyProtection="1">
      <alignment horizontal="left" vertical="top"/>
      <protection locked="0"/>
    </xf>
    <xf numFmtId="0" fontId="2" fillId="0" borderId="14" xfId="6" applyFill="1" applyBorder="1" applyAlignment="1" applyProtection="1">
      <alignment horizontal="left" vertical="top"/>
      <protection locked="0"/>
    </xf>
    <xf numFmtId="0" fontId="2" fillId="0" borderId="1" xfId="6" applyFill="1" applyBorder="1" applyAlignment="1" applyProtection="1">
      <alignment horizontal="left" vertical="top"/>
      <protection locked="0"/>
    </xf>
    <xf numFmtId="0" fontId="2" fillId="0" borderId="13" xfId="6" applyFill="1" applyBorder="1" applyAlignment="1" applyProtection="1">
      <alignment horizontal="left" vertical="top"/>
      <protection locked="0"/>
    </xf>
    <xf numFmtId="0" fontId="2" fillId="0" borderId="32" xfId="6" applyBorder="1" applyAlignment="1" applyProtection="1">
      <alignment horizontal="center" vertical="center" wrapText="1"/>
      <protection locked="0"/>
    </xf>
    <xf numFmtId="0" fontId="2" fillId="0" borderId="54" xfId="6" applyBorder="1" applyAlignment="1" applyProtection="1">
      <alignment horizontal="center" vertical="center" wrapText="1"/>
      <protection locked="0"/>
    </xf>
    <xf numFmtId="0" fontId="2" fillId="0" borderId="6" xfId="6" applyBorder="1" applyAlignment="1" applyProtection="1">
      <alignment horizontal="center" vertical="center" wrapText="1"/>
      <protection locked="0"/>
    </xf>
    <xf numFmtId="0" fontId="2" fillId="0" borderId="10" xfId="6" applyBorder="1" applyAlignment="1" applyProtection="1">
      <alignment horizontal="center" vertical="center" wrapText="1"/>
      <protection locked="0"/>
    </xf>
    <xf numFmtId="0" fontId="2" fillId="0" borderId="37" xfId="6" applyBorder="1" applyAlignment="1" applyProtection="1">
      <alignment horizontal="center" vertical="center" wrapText="1"/>
      <protection locked="0"/>
    </xf>
    <xf numFmtId="0" fontId="2" fillId="0" borderId="13" xfId="6" applyBorder="1" applyAlignment="1" applyProtection="1">
      <alignment horizontal="center" vertical="center" wrapText="1"/>
      <protection locked="0"/>
    </xf>
    <xf numFmtId="0" fontId="2" fillId="0" borderId="17" xfId="6" applyFont="1" applyBorder="1" applyAlignment="1" applyProtection="1">
      <alignment horizontal="left" vertical="top" wrapText="1"/>
      <protection locked="0"/>
    </xf>
    <xf numFmtId="0" fontId="2" fillId="0" borderId="78" xfId="6" applyFill="1" applyBorder="1" applyAlignment="1">
      <alignment horizontal="left" vertical="center"/>
    </xf>
    <xf numFmtId="0" fontId="2" fillId="0" borderId="42" xfId="6" applyFill="1" applyBorder="1" applyAlignment="1">
      <alignment horizontal="left" vertical="center"/>
    </xf>
    <xf numFmtId="0" fontId="2" fillId="0" borderId="34" xfId="6" applyFill="1" applyBorder="1" applyAlignment="1">
      <alignment horizontal="left" vertical="center"/>
    </xf>
    <xf numFmtId="0" fontId="2" fillId="0" borderId="17" xfId="6" applyFill="1" applyBorder="1" applyAlignment="1">
      <alignment horizontal="left" vertical="center"/>
    </xf>
    <xf numFmtId="0" fontId="2" fillId="0" borderId="0" xfId="6" applyAlignment="1">
      <alignment horizontal="center"/>
    </xf>
    <xf numFmtId="172" fontId="3" fillId="0" borderId="24" xfId="0" applyNumberFormat="1" applyFont="1" applyFill="1" applyBorder="1" applyAlignment="1">
      <alignment horizontal="center"/>
    </xf>
    <xf numFmtId="172" fontId="3" fillId="0" borderId="41" xfId="0" applyNumberFormat="1" applyFont="1" applyFill="1" applyBorder="1" applyAlignment="1">
      <alignment horizontal="center"/>
    </xf>
    <xf numFmtId="49" fontId="33" fillId="0" borderId="0" xfId="0" applyNumberFormat="1" applyFont="1" applyFill="1" applyBorder="1" applyAlignment="1">
      <alignment horizontal="center" vertical="center"/>
    </xf>
    <xf numFmtId="0" fontId="33" fillId="0" borderId="11" xfId="0" applyFont="1" applyFill="1" applyBorder="1" applyAlignment="1">
      <alignment horizontal="center" vertical="center"/>
    </xf>
    <xf numFmtId="172" fontId="4" fillId="0" borderId="38" xfId="0" applyNumberFormat="1" applyFont="1" applyFill="1" applyBorder="1" applyAlignment="1">
      <alignment horizontal="center" vertical="center"/>
    </xf>
    <xf numFmtId="172" fontId="4" fillId="0" borderId="23" xfId="0" applyNumberFormat="1" applyFont="1" applyFill="1" applyBorder="1" applyAlignment="1">
      <alignment horizontal="center" vertical="center"/>
    </xf>
    <xf numFmtId="0" fontId="33" fillId="0" borderId="0" xfId="0" applyFont="1" applyFill="1" applyBorder="1" applyAlignment="1">
      <alignment horizontal="center"/>
    </xf>
    <xf numFmtId="0" fontId="33" fillId="0" borderId="9" xfId="0" applyFont="1" applyBorder="1" applyAlignment="1">
      <alignment horizontal="center"/>
    </xf>
    <xf numFmtId="0" fontId="33" fillId="0" borderId="0" xfId="0" applyFont="1" applyBorder="1" applyAlignment="1">
      <alignment horizontal="center"/>
    </xf>
    <xf numFmtId="0" fontId="4" fillId="0" borderId="0" xfId="0" applyFont="1" applyFill="1" applyBorder="1" applyAlignment="1">
      <alignment horizontal="left"/>
    </xf>
    <xf numFmtId="0" fontId="0" fillId="0" borderId="0" xfId="0" applyAlignment="1">
      <alignment horizontal="left"/>
    </xf>
    <xf numFmtId="0" fontId="33" fillId="0" borderId="24" xfId="0" applyFont="1" applyFill="1" applyBorder="1" applyAlignment="1" applyProtection="1">
      <alignment horizontal="center" vertical="center"/>
      <protection locked="0"/>
    </xf>
    <xf numFmtId="0" fontId="33" fillId="0" borderId="20" xfId="0" applyFont="1" applyFill="1" applyBorder="1" applyAlignment="1" applyProtection="1">
      <alignment horizontal="center" vertical="center"/>
      <protection locked="0"/>
    </xf>
    <xf numFmtId="0" fontId="33" fillId="0" borderId="41" xfId="0" applyFont="1" applyFill="1" applyBorder="1" applyAlignment="1" applyProtection="1">
      <alignment horizontal="center" vertical="center"/>
      <protection locked="0"/>
    </xf>
    <xf numFmtId="0" fontId="33" fillId="0" borderId="53" xfId="0" applyFont="1" applyFill="1" applyBorder="1" applyAlignment="1" applyProtection="1">
      <alignment horizontal="left" vertical="top" wrapText="1"/>
      <protection locked="0"/>
    </xf>
    <xf numFmtId="0" fontId="33" fillId="0" borderId="16" xfId="0" applyFont="1" applyFill="1" applyBorder="1" applyAlignment="1" applyProtection="1">
      <alignment horizontal="left" vertical="top" wrapText="1"/>
      <protection locked="0"/>
    </xf>
    <xf numFmtId="0" fontId="33" fillId="0" borderId="54" xfId="0" applyFont="1" applyFill="1" applyBorder="1" applyAlignment="1" applyProtection="1">
      <alignment horizontal="left" vertical="top" wrapText="1"/>
      <protection locked="0"/>
    </xf>
    <xf numFmtId="0" fontId="33" fillId="0" borderId="9" xfId="0" applyFont="1" applyFill="1" applyBorder="1" applyAlignment="1" applyProtection="1">
      <alignment horizontal="left" vertical="top" wrapText="1"/>
      <protection locked="0"/>
    </xf>
    <xf numFmtId="0" fontId="33" fillId="0" borderId="0" xfId="0" applyFont="1" applyFill="1" applyBorder="1" applyAlignment="1" applyProtection="1">
      <alignment horizontal="left" vertical="top" wrapText="1"/>
      <protection locked="0"/>
    </xf>
    <xf numFmtId="0" fontId="33" fillId="0" borderId="10" xfId="0" applyFont="1" applyFill="1" applyBorder="1" applyAlignment="1" applyProtection="1">
      <alignment horizontal="left" vertical="top" wrapText="1"/>
      <protection locked="0"/>
    </xf>
    <xf numFmtId="0" fontId="33" fillId="0" borderId="14" xfId="0" applyFont="1" applyFill="1" applyBorder="1" applyAlignment="1" applyProtection="1">
      <alignment horizontal="left" vertical="top" wrapText="1"/>
      <protection locked="0"/>
    </xf>
    <xf numFmtId="0" fontId="33" fillId="0" borderId="1" xfId="0" applyFont="1" applyFill="1" applyBorder="1" applyAlignment="1" applyProtection="1">
      <alignment horizontal="left" vertical="top" wrapText="1"/>
      <protection locked="0"/>
    </xf>
    <xf numFmtId="0" fontId="33" fillId="0" borderId="13" xfId="0" applyFont="1" applyFill="1" applyBorder="1" applyAlignment="1" applyProtection="1">
      <alignment horizontal="left" vertical="top" wrapText="1"/>
      <protection locked="0"/>
    </xf>
    <xf numFmtId="0" fontId="0" fillId="0" borderId="24" xfId="0" applyFill="1" applyBorder="1" applyAlignment="1" applyProtection="1">
      <alignment horizontal="left" vertical="center"/>
      <protection locked="0"/>
    </xf>
    <xf numFmtId="0" fontId="0" fillId="0" borderId="20" xfId="0" applyFill="1" applyBorder="1" applyAlignment="1" applyProtection="1">
      <alignment horizontal="left" vertical="center"/>
      <protection locked="0"/>
    </xf>
    <xf numFmtId="0" fontId="0" fillId="0" borderId="41" xfId="0" applyFill="1" applyBorder="1" applyAlignment="1" applyProtection="1">
      <alignment horizontal="left" vertical="center"/>
      <protection locked="0"/>
    </xf>
    <xf numFmtId="0" fontId="33" fillId="0" borderId="17" xfId="0" applyFont="1" applyFill="1" applyBorder="1" applyAlignment="1" applyProtection="1">
      <alignment horizontal="center" vertical="center"/>
      <protection locked="0"/>
    </xf>
    <xf numFmtId="171" fontId="33" fillId="0" borderId="24" xfId="0" applyNumberFormat="1" applyFont="1" applyFill="1" applyBorder="1" applyAlignment="1" applyProtection="1">
      <alignment horizontal="center" vertical="center"/>
      <protection locked="0"/>
    </xf>
    <xf numFmtId="171" fontId="33" fillId="0" borderId="20" xfId="0" applyNumberFormat="1" applyFont="1" applyFill="1" applyBorder="1" applyAlignment="1" applyProtection="1">
      <alignment horizontal="center" vertical="center"/>
      <protection locked="0"/>
    </xf>
    <xf numFmtId="171" fontId="33" fillId="0" borderId="41" xfId="0" applyNumberFormat="1" applyFont="1" applyFill="1" applyBorder="1" applyAlignment="1" applyProtection="1">
      <alignment horizontal="center" vertical="center"/>
      <protection locked="0"/>
    </xf>
    <xf numFmtId="172" fontId="3" fillId="0" borderId="24" xfId="0" applyNumberFormat="1" applyFont="1" applyFill="1" applyBorder="1" applyAlignment="1" applyProtection="1">
      <alignment horizontal="center" vertical="center"/>
      <protection locked="0"/>
    </xf>
    <xf numFmtId="172" fontId="3" fillId="0" borderId="20" xfId="0" applyNumberFormat="1" applyFont="1" applyFill="1" applyBorder="1" applyAlignment="1" applyProtection="1">
      <alignment horizontal="center" vertical="center"/>
      <protection locked="0"/>
    </xf>
    <xf numFmtId="172" fontId="3" fillId="0" borderId="41" xfId="0" applyNumberFormat="1" applyFont="1" applyFill="1" applyBorder="1" applyAlignment="1" applyProtection="1">
      <alignment horizontal="center" vertical="center"/>
      <protection locked="0"/>
    </xf>
    <xf numFmtId="0" fontId="33" fillId="0" borderId="0" xfId="0" applyFont="1" applyFill="1" applyBorder="1" applyAlignment="1">
      <alignment horizontal="left" vertical="top"/>
    </xf>
    <xf numFmtId="0" fontId="33" fillId="0" borderId="24" xfId="0" applyFont="1" applyFill="1" applyBorder="1" applyAlignment="1">
      <alignment horizontal="left"/>
    </xf>
    <xf numFmtId="0" fontId="33" fillId="0" borderId="20" xfId="0" applyFont="1" applyFill="1" applyBorder="1" applyAlignment="1">
      <alignment horizontal="left"/>
    </xf>
    <xf numFmtId="0" fontId="33" fillId="0" borderId="41" xfId="0" applyFont="1" applyFill="1" applyBorder="1" applyAlignment="1">
      <alignment horizontal="left"/>
    </xf>
    <xf numFmtId="0" fontId="33" fillId="0" borderId="14" xfId="0" applyFont="1" applyFill="1" applyBorder="1" applyAlignment="1">
      <alignment horizontal="center"/>
    </xf>
    <xf numFmtId="0" fontId="33" fillId="0" borderId="1" xfId="0" applyFont="1" applyFill="1" applyBorder="1" applyAlignment="1">
      <alignment horizontal="center"/>
    </xf>
    <xf numFmtId="0" fontId="33" fillId="0" borderId="13" xfId="0" applyFont="1" applyFill="1" applyBorder="1" applyAlignment="1">
      <alignment horizontal="center"/>
    </xf>
    <xf numFmtId="0" fontId="0" fillId="0" borderId="1" xfId="0" applyFont="1" applyBorder="1" applyAlignment="1" applyProtection="1">
      <alignment horizontal="left" vertical="center"/>
      <protection locked="0"/>
    </xf>
    <xf numFmtId="181" fontId="4" fillId="0" borderId="38" xfId="4" applyNumberFormat="1" applyFont="1" applyFill="1" applyBorder="1" applyAlignment="1">
      <alignment horizontal="center" vertical="center"/>
    </xf>
    <xf numFmtId="181" fontId="4" fillId="0" borderId="23" xfId="4" applyNumberFormat="1" applyFont="1" applyFill="1" applyBorder="1" applyAlignment="1">
      <alignment horizontal="center" vertical="center"/>
    </xf>
    <xf numFmtId="172" fontId="3" fillId="0" borderId="31" xfId="0" applyNumberFormat="1" applyFont="1" applyFill="1" applyBorder="1" applyAlignment="1" applyProtection="1">
      <alignment horizontal="center" vertical="center"/>
      <protection locked="0"/>
    </xf>
    <xf numFmtId="172" fontId="3" fillId="0" borderId="33" xfId="0" applyNumberFormat="1" applyFont="1" applyFill="1" applyBorder="1" applyAlignment="1" applyProtection="1">
      <alignment horizontal="center" vertical="center"/>
      <protection locked="0"/>
    </xf>
    <xf numFmtId="0" fontId="33" fillId="0" borderId="37" xfId="0" applyFont="1" applyFill="1" applyBorder="1" applyAlignment="1">
      <alignment horizontal="center"/>
    </xf>
    <xf numFmtId="0" fontId="33" fillId="0" borderId="36" xfId="0" applyFont="1" applyFill="1" applyBorder="1" applyAlignment="1">
      <alignment horizontal="center"/>
    </xf>
    <xf numFmtId="0" fontId="33" fillId="0" borderId="0" xfId="0" applyFont="1" applyFill="1" applyAlignment="1" applyProtection="1">
      <alignment horizontal="left"/>
      <protection locked="0"/>
    </xf>
    <xf numFmtId="0" fontId="33" fillId="0" borderId="17" xfId="0" applyFont="1" applyFill="1" applyBorder="1" applyAlignment="1" applyProtection="1">
      <alignment horizontal="left" vertical="center"/>
      <protection locked="0"/>
    </xf>
    <xf numFmtId="0" fontId="33" fillId="0" borderId="24" xfId="0" applyFont="1" applyFill="1" applyBorder="1" applyAlignment="1" applyProtection="1">
      <alignment horizontal="left" vertical="center"/>
      <protection locked="0"/>
    </xf>
    <xf numFmtId="0" fontId="2" fillId="0" borderId="53" xfId="0" applyFont="1" applyFill="1" applyBorder="1" applyAlignment="1" applyProtection="1">
      <alignment horizontal="left" vertical="center"/>
      <protection locked="0"/>
    </xf>
    <xf numFmtId="0" fontId="2" fillId="0" borderId="16" xfId="0" applyFont="1" applyFill="1" applyBorder="1" applyAlignment="1" applyProtection="1">
      <alignment horizontal="left" vertical="center"/>
      <protection locked="0"/>
    </xf>
    <xf numFmtId="0" fontId="2" fillId="0" borderId="54" xfId="0" applyFont="1" applyFill="1" applyBorder="1" applyAlignment="1" applyProtection="1">
      <alignment horizontal="left" vertical="center"/>
      <protection locked="0"/>
    </xf>
    <xf numFmtId="0" fontId="2" fillId="0" borderId="14" xfId="0" applyFont="1" applyFill="1" applyBorder="1" applyAlignment="1" applyProtection="1">
      <alignment horizontal="left" vertical="center"/>
      <protection locked="0"/>
    </xf>
    <xf numFmtId="0" fontId="2" fillId="0" borderId="1" xfId="0" applyFont="1" applyFill="1" applyBorder="1" applyAlignment="1" applyProtection="1">
      <alignment horizontal="left" vertical="center"/>
      <protection locked="0"/>
    </xf>
    <xf numFmtId="0" fontId="2" fillId="0" borderId="13" xfId="0" applyFont="1" applyFill="1" applyBorder="1" applyAlignment="1" applyProtection="1">
      <alignment horizontal="left" vertical="center"/>
      <protection locked="0"/>
    </xf>
    <xf numFmtId="0" fontId="33" fillId="0" borderId="37" xfId="0" applyFont="1" applyFill="1" applyBorder="1" applyAlignment="1">
      <alignment horizontal="center" vertical="center"/>
    </xf>
    <xf numFmtId="0" fontId="33" fillId="0" borderId="1" xfId="0" applyFont="1" applyFill="1" applyBorder="1" applyAlignment="1">
      <alignment horizontal="center" vertical="center"/>
    </xf>
    <xf numFmtId="0" fontId="33" fillId="0" borderId="36" xfId="0" applyFont="1" applyFill="1" applyBorder="1" applyAlignment="1">
      <alignment horizontal="center" vertical="center"/>
    </xf>
    <xf numFmtId="7" fontId="3" fillId="0" borderId="24" xfId="0" applyNumberFormat="1" applyFont="1" applyBorder="1" applyAlignment="1">
      <alignment horizontal="center"/>
    </xf>
    <xf numFmtId="7" fontId="3" fillId="0" borderId="41" xfId="0" applyNumberFormat="1" applyFont="1" applyBorder="1" applyAlignment="1">
      <alignment horizontal="center"/>
    </xf>
    <xf numFmtId="172" fontId="3" fillId="0" borderId="28" xfId="0" applyNumberFormat="1" applyFont="1" applyFill="1" applyBorder="1" applyAlignment="1" applyProtection="1">
      <alignment horizontal="center" vertical="center"/>
      <protection locked="0"/>
    </xf>
    <xf numFmtId="172" fontId="4" fillId="0" borderId="53" xfId="0" applyNumberFormat="1" applyFont="1" applyFill="1" applyBorder="1" applyAlignment="1">
      <alignment horizontal="center" vertical="center"/>
    </xf>
    <xf numFmtId="172" fontId="4" fillId="0" borderId="54" xfId="0" applyNumberFormat="1" applyFont="1" applyBorder="1" applyAlignment="1">
      <alignment horizontal="center" vertical="center"/>
    </xf>
    <xf numFmtId="172" fontId="4" fillId="0" borderId="14" xfId="0" applyNumberFormat="1" applyFont="1" applyBorder="1" applyAlignment="1">
      <alignment horizontal="center" vertical="center"/>
    </xf>
    <xf numFmtId="172" fontId="4" fillId="0" borderId="13" xfId="0" applyNumberFormat="1" applyFont="1" applyBorder="1" applyAlignment="1">
      <alignment horizontal="center" vertical="center"/>
    </xf>
    <xf numFmtId="171" fontId="3" fillId="0" borderId="37" xfId="0" applyNumberFormat="1" applyFont="1" applyFill="1" applyBorder="1" applyAlignment="1" applyProtection="1">
      <alignment horizontal="center" vertical="center"/>
      <protection locked="0"/>
    </xf>
    <xf numFmtId="171" fontId="3" fillId="0" borderId="36" xfId="0" applyNumberFormat="1" applyFont="1" applyFill="1" applyBorder="1" applyAlignment="1" applyProtection="1">
      <alignment horizontal="center" vertical="center"/>
      <protection locked="0"/>
    </xf>
    <xf numFmtId="172" fontId="3" fillId="0" borderId="20" xfId="0" applyNumberFormat="1" applyFont="1" applyBorder="1" applyAlignment="1" applyProtection="1">
      <alignment horizontal="center" vertical="center"/>
      <protection locked="0"/>
    </xf>
    <xf numFmtId="172" fontId="3" fillId="0" borderId="33" xfId="0" applyNumberFormat="1" applyFont="1" applyBorder="1" applyAlignment="1" applyProtection="1">
      <alignment horizontal="center" vertical="center"/>
      <protection locked="0"/>
    </xf>
    <xf numFmtId="0" fontId="33" fillId="0" borderId="35" xfId="0" applyFont="1" applyFill="1" applyBorder="1" applyAlignment="1" applyProtection="1">
      <alignment horizontal="center" vertical="center"/>
      <protection locked="0"/>
    </xf>
    <xf numFmtId="0" fontId="33" fillId="0" borderId="28" xfId="0" applyFont="1" applyFill="1" applyBorder="1" applyAlignment="1" applyProtection="1">
      <alignment horizontal="center" vertical="center"/>
      <protection locked="0"/>
    </xf>
    <xf numFmtId="0" fontId="33" fillId="0" borderId="31" xfId="0" applyFont="1" applyFill="1" applyBorder="1" applyAlignment="1" applyProtection="1">
      <alignment horizontal="left" vertical="center"/>
      <protection locked="0"/>
    </xf>
    <xf numFmtId="0" fontId="33" fillId="0" borderId="20" xfId="0" applyFont="1" applyFill="1" applyBorder="1" applyAlignment="1" applyProtection="1">
      <alignment horizontal="left" vertical="center"/>
      <protection locked="0"/>
    </xf>
    <xf numFmtId="0" fontId="33" fillId="0" borderId="33" xfId="0" applyFont="1" applyFill="1" applyBorder="1" applyAlignment="1" applyProtection="1">
      <alignment horizontal="left" vertical="center"/>
      <protection locked="0"/>
    </xf>
    <xf numFmtId="0" fontId="33" fillId="0" borderId="6" xfId="0" applyFont="1" applyFill="1" applyBorder="1" applyAlignment="1">
      <alignment horizontal="center"/>
    </xf>
    <xf numFmtId="0" fontId="33" fillId="0" borderId="4" xfId="0" applyFont="1" applyBorder="1" applyAlignment="1">
      <alignment horizontal="center"/>
    </xf>
    <xf numFmtId="171" fontId="3" fillId="0" borderId="56" xfId="0" applyNumberFormat="1" applyFont="1" applyFill="1" applyBorder="1" applyAlignment="1" applyProtection="1">
      <alignment horizontal="center" vertical="center"/>
      <protection locked="0"/>
    </xf>
    <xf numFmtId="171" fontId="3" fillId="0" borderId="41" xfId="0" applyNumberFormat="1" applyFont="1" applyFill="1" applyBorder="1" applyAlignment="1" applyProtection="1">
      <alignment horizontal="center" vertical="center"/>
      <protection locked="0"/>
    </xf>
    <xf numFmtId="0" fontId="33" fillId="0" borderId="55" xfId="0" applyFont="1" applyFill="1" applyBorder="1" applyAlignment="1">
      <alignment horizontal="center" vertical="center"/>
    </xf>
    <xf numFmtId="172" fontId="4" fillId="0" borderId="54" xfId="0" applyNumberFormat="1" applyFont="1" applyFill="1" applyBorder="1" applyAlignment="1">
      <alignment horizontal="center" vertical="center"/>
    </xf>
    <xf numFmtId="172" fontId="4" fillId="0" borderId="14" xfId="0" applyNumberFormat="1" applyFont="1" applyFill="1" applyBorder="1" applyAlignment="1">
      <alignment horizontal="center" vertical="center"/>
    </xf>
    <xf numFmtId="172" fontId="4" fillId="0" borderId="13" xfId="0" applyNumberFormat="1" applyFont="1" applyFill="1" applyBorder="1" applyAlignment="1">
      <alignment horizontal="center" vertical="center"/>
    </xf>
    <xf numFmtId="0" fontId="33" fillId="0" borderId="0" xfId="0" applyFont="1" applyFill="1" applyBorder="1" applyAlignment="1">
      <alignment horizontal="center" vertical="center"/>
    </xf>
    <xf numFmtId="181" fontId="4" fillId="0" borderId="53" xfId="4" applyNumberFormat="1" applyFont="1" applyFill="1" applyBorder="1" applyAlignment="1">
      <alignment horizontal="center" vertical="center"/>
    </xf>
    <xf numFmtId="181" fontId="4" fillId="0" borderId="54" xfId="4" applyNumberFormat="1" applyFont="1" applyFill="1" applyBorder="1" applyAlignment="1">
      <alignment horizontal="center" vertical="center"/>
    </xf>
    <xf numFmtId="181" fontId="4" fillId="0" borderId="14" xfId="4" applyNumberFormat="1" applyFont="1" applyFill="1" applyBorder="1" applyAlignment="1">
      <alignment horizontal="center" vertical="center"/>
    </xf>
    <xf numFmtId="181" fontId="4" fillId="0" borderId="13" xfId="4" applyNumberFormat="1" applyFont="1" applyFill="1" applyBorder="1" applyAlignment="1">
      <alignment horizontal="center" vertical="center"/>
    </xf>
    <xf numFmtId="0" fontId="33" fillId="0" borderId="41" xfId="0" applyFont="1" applyFill="1" applyBorder="1" applyAlignment="1" applyProtection="1">
      <alignment horizontal="left" vertical="center"/>
      <protection locked="0"/>
    </xf>
    <xf numFmtId="0" fontId="35" fillId="0" borderId="0" xfId="0" applyFont="1" applyFill="1" applyBorder="1" applyAlignment="1">
      <alignment horizontal="left"/>
    </xf>
    <xf numFmtId="0" fontId="33" fillId="0" borderId="0" xfId="0" applyFont="1" applyAlignment="1">
      <alignment horizontal="left"/>
    </xf>
    <xf numFmtId="0" fontId="33" fillId="0" borderId="0" xfId="0" applyFont="1" applyFill="1" applyAlignment="1" applyProtection="1">
      <alignment horizontal="left" vertical="center"/>
      <protection locked="0"/>
    </xf>
    <xf numFmtId="169" fontId="33" fillId="0" borderId="65" xfId="0" applyNumberFormat="1" applyFont="1" applyFill="1" applyBorder="1" applyAlignment="1">
      <alignment horizontal="center"/>
    </xf>
    <xf numFmtId="0" fontId="33" fillId="0" borderId="65" xfId="0" applyFont="1" applyBorder="1" applyAlignment="1">
      <alignment horizontal="center"/>
    </xf>
    <xf numFmtId="0" fontId="2" fillId="0" borderId="53" xfId="0" applyFont="1" applyBorder="1" applyAlignment="1" applyProtection="1">
      <alignment horizontal="left"/>
      <protection locked="0"/>
    </xf>
    <xf numFmtId="0" fontId="2" fillId="0" borderId="16" xfId="0" applyFont="1" applyBorder="1" applyAlignment="1" applyProtection="1">
      <alignment horizontal="left"/>
      <protection locked="0"/>
    </xf>
    <xf numFmtId="0" fontId="2" fillId="0" borderId="54" xfId="0" applyFont="1" applyBorder="1" applyAlignment="1" applyProtection="1">
      <alignment horizontal="left"/>
      <protection locked="0"/>
    </xf>
    <xf numFmtId="0" fontId="2" fillId="0" borderId="53" xfId="0" applyFont="1" applyBorder="1" applyAlignment="1" applyProtection="1">
      <alignment horizontal="left" vertical="center"/>
      <protection locked="0"/>
    </xf>
    <xf numFmtId="0" fontId="2" fillId="0" borderId="16" xfId="0" applyFont="1" applyBorder="1" applyAlignment="1" applyProtection="1">
      <alignment horizontal="left" vertical="center"/>
      <protection locked="0"/>
    </xf>
    <xf numFmtId="0" fontId="2" fillId="0" borderId="54" xfId="0" applyFont="1" applyBorder="1" applyAlignment="1" applyProtection="1">
      <alignment horizontal="left" vertical="center"/>
      <protection locked="0"/>
    </xf>
    <xf numFmtId="0" fontId="2" fillId="0" borderId="14"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33" fillId="0" borderId="9" xfId="0" applyFont="1" applyFill="1" applyBorder="1" applyAlignment="1">
      <alignment horizontal="center" vertical="center"/>
    </xf>
    <xf numFmtId="0" fontId="0" fillId="0" borderId="9" xfId="0" applyFont="1" applyBorder="1" applyAlignment="1" applyProtection="1">
      <alignment horizontal="left"/>
      <protection locked="0"/>
    </xf>
    <xf numFmtId="0" fontId="0" fillId="0" borderId="0" xfId="0" applyFont="1" applyBorder="1" applyAlignment="1" applyProtection="1">
      <alignment horizontal="left"/>
      <protection locked="0"/>
    </xf>
    <xf numFmtId="0" fontId="0" fillId="0" borderId="10" xfId="0" applyFont="1" applyBorder="1" applyAlignment="1" applyProtection="1">
      <alignment horizontal="left"/>
      <protection locked="0"/>
    </xf>
    <xf numFmtId="0" fontId="0" fillId="0" borderId="14" xfId="0" applyFont="1" applyBorder="1" applyAlignment="1" applyProtection="1">
      <alignment horizontal="left"/>
      <protection locked="0"/>
    </xf>
    <xf numFmtId="0" fontId="0" fillId="0" borderId="1" xfId="0" applyFont="1" applyBorder="1" applyAlignment="1" applyProtection="1">
      <alignment horizontal="left"/>
      <protection locked="0"/>
    </xf>
    <xf numFmtId="0" fontId="0" fillId="0" borderId="13" xfId="0" applyFont="1" applyBorder="1" applyAlignment="1" applyProtection="1">
      <alignment horizontal="left"/>
      <protection locked="0"/>
    </xf>
    <xf numFmtId="172" fontId="0" fillId="0" borderId="34" xfId="0" applyNumberFormat="1" applyBorder="1" applyAlignment="1" applyProtection="1">
      <alignment horizontal="center" vertical="center"/>
      <protection locked="0"/>
    </xf>
    <xf numFmtId="172" fontId="0" fillId="0" borderId="35" xfId="0" applyNumberFormat="1" applyBorder="1" applyAlignment="1" applyProtection="1">
      <alignment horizontal="center" vertical="center"/>
      <protection locked="0"/>
    </xf>
    <xf numFmtId="0" fontId="0" fillId="2" borderId="1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6" xfId="0" applyFill="1" applyBorder="1" applyAlignment="1">
      <alignment horizontal="center" vertical="center" wrapText="1"/>
    </xf>
    <xf numFmtId="0" fontId="0" fillId="2" borderId="4" xfId="0" applyFill="1" applyBorder="1" applyAlignment="1">
      <alignment horizontal="center" vertical="center" wrapText="1"/>
    </xf>
    <xf numFmtId="172" fontId="0" fillId="0" borderId="78" xfId="0" applyNumberFormat="1" applyBorder="1" applyAlignment="1" applyProtection="1">
      <alignment horizontal="center" vertical="center"/>
      <protection locked="0"/>
    </xf>
    <xf numFmtId="172" fontId="0" fillId="0" borderId="46" xfId="0" applyNumberFormat="1" applyBorder="1" applyAlignment="1" applyProtection="1">
      <alignment horizontal="center" vertical="center"/>
      <protection locked="0"/>
    </xf>
    <xf numFmtId="49" fontId="0" fillId="0" borderId="30" xfId="0" applyNumberFormat="1" applyBorder="1" applyAlignment="1" applyProtection="1">
      <alignment horizontal="left" wrapText="1"/>
      <protection locked="0"/>
    </xf>
    <xf numFmtId="49" fontId="0" fillId="0" borderId="63" xfId="0" applyNumberFormat="1" applyBorder="1" applyAlignment="1" applyProtection="1">
      <alignment horizontal="left" wrapText="1"/>
      <protection locked="0"/>
    </xf>
    <xf numFmtId="49" fontId="0" fillId="0" borderId="59" xfId="0" applyNumberFormat="1" applyBorder="1" applyAlignment="1" applyProtection="1">
      <alignment horizontal="left" wrapText="1"/>
      <protection locked="0"/>
    </xf>
    <xf numFmtId="0" fontId="2" fillId="2" borderId="12"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0" xfId="0" applyFont="1" applyFill="1" applyBorder="1" applyAlignment="1">
      <alignment horizontal="center" vertical="center" wrapText="1"/>
    </xf>
    <xf numFmtId="49" fontId="0" fillId="0" borderId="31" xfId="0" applyNumberFormat="1" applyBorder="1" applyAlignment="1" applyProtection="1">
      <alignment horizontal="left" wrapText="1"/>
      <protection locked="0"/>
    </xf>
    <xf numFmtId="49" fontId="0" fillId="0" borderId="20" xfId="0" applyNumberFormat="1" applyBorder="1" applyAlignment="1" applyProtection="1">
      <alignment horizontal="left" wrapText="1"/>
      <protection locked="0"/>
    </xf>
    <xf numFmtId="49" fontId="0" fillId="0" borderId="33" xfId="0" applyNumberFormat="1" applyBorder="1" applyAlignment="1" applyProtection="1">
      <alignment horizontal="left" wrapText="1"/>
      <protection locked="0"/>
    </xf>
    <xf numFmtId="0" fontId="16" fillId="2" borderId="24" xfId="0" applyFont="1" applyFill="1" applyBorder="1" applyAlignment="1">
      <alignment horizontal="left"/>
    </xf>
    <xf numFmtId="0" fontId="16" fillId="2" borderId="20" xfId="0" applyFont="1" applyFill="1" applyBorder="1" applyAlignment="1">
      <alignment horizontal="left"/>
    </xf>
    <xf numFmtId="0" fontId="16" fillId="2" borderId="41" xfId="0" applyFont="1" applyFill="1" applyBorder="1" applyAlignment="1">
      <alignment horizontal="left"/>
    </xf>
    <xf numFmtId="0" fontId="0" fillId="0" borderId="24"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0" fillId="0" borderId="41" xfId="0" applyBorder="1" applyAlignment="1" applyProtection="1">
      <alignment horizontal="left" vertical="center"/>
      <protection locked="0"/>
    </xf>
    <xf numFmtId="0" fontId="10" fillId="2" borderId="24" xfId="0" applyFont="1" applyFill="1" applyBorder="1" applyAlignment="1">
      <alignment horizontal="left" vertical="center" wrapText="1"/>
    </xf>
    <xf numFmtId="0" fontId="10" fillId="2" borderId="20" xfId="0" applyFont="1" applyFill="1" applyBorder="1" applyAlignment="1">
      <alignment horizontal="left" vertical="center" wrapText="1"/>
    </xf>
    <xf numFmtId="0" fontId="10" fillId="2" borderId="41" xfId="0" applyFont="1" applyFill="1" applyBorder="1" applyAlignment="1">
      <alignment horizontal="left" vertical="center" wrapText="1"/>
    </xf>
    <xf numFmtId="0" fontId="2" fillId="2" borderId="5"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 xfId="0" applyFont="1" applyFill="1" applyBorder="1" applyAlignment="1">
      <alignment horizontal="center" vertical="center"/>
    </xf>
    <xf numFmtId="172" fontId="0" fillId="0" borderId="79" xfId="0" applyNumberFormat="1" applyBorder="1" applyAlignment="1" applyProtection="1">
      <alignment horizontal="center" vertical="center"/>
      <protection locked="0"/>
    </xf>
    <xf numFmtId="172" fontId="0" fillId="0" borderId="80" xfId="0" applyNumberFormat="1" applyBorder="1" applyAlignment="1" applyProtection="1">
      <alignment horizontal="center" vertical="center"/>
      <protection locked="0"/>
    </xf>
    <xf numFmtId="172" fontId="0" fillId="2" borderId="67" xfId="0" applyNumberFormat="1" applyFill="1" applyBorder="1" applyAlignment="1">
      <alignment horizontal="center" vertical="center"/>
    </xf>
    <xf numFmtId="172" fontId="0" fillId="2" borderId="61" xfId="0" applyNumberFormat="1" applyFill="1" applyBorder="1" applyAlignment="1">
      <alignment horizontal="center" vertical="center"/>
    </xf>
    <xf numFmtId="0" fontId="2" fillId="0" borderId="26" xfId="0" applyFont="1" applyBorder="1" applyAlignment="1" applyProtection="1">
      <alignment horizontal="center" vertical="center"/>
      <protection locked="0"/>
    </xf>
    <xf numFmtId="0" fontId="2" fillId="0" borderId="52" xfId="0" applyFont="1" applyBorder="1" applyAlignment="1" applyProtection="1">
      <alignment horizontal="center" vertical="center"/>
      <protection locked="0"/>
    </xf>
    <xf numFmtId="0" fontId="2" fillId="0" borderId="40" xfId="0" applyFont="1" applyBorder="1" applyAlignment="1" applyProtection="1">
      <alignment horizontal="center" vertical="center"/>
      <protection locked="0"/>
    </xf>
    <xf numFmtId="0" fontId="33" fillId="0" borderId="24" xfId="0" applyFont="1" applyFill="1" applyBorder="1" applyAlignment="1" applyProtection="1">
      <alignment horizontal="center"/>
      <protection locked="0"/>
    </xf>
    <xf numFmtId="0" fontId="33" fillId="0" borderId="41" xfId="0" applyFont="1" applyFill="1" applyBorder="1" applyAlignment="1" applyProtection="1">
      <alignment horizontal="center"/>
      <protection locked="0"/>
    </xf>
    <xf numFmtId="0" fontId="16" fillId="2" borderId="24" xfId="0" applyFont="1" applyFill="1" applyBorder="1" applyAlignment="1">
      <alignment horizontal="left" wrapText="1"/>
    </xf>
    <xf numFmtId="0" fontId="16" fillId="2" borderId="20" xfId="0" applyFont="1" applyFill="1" applyBorder="1" applyAlignment="1">
      <alignment horizontal="left" wrapText="1"/>
    </xf>
    <xf numFmtId="0" fontId="16" fillId="2" borderId="41" xfId="0" applyFont="1" applyFill="1" applyBorder="1" applyAlignment="1">
      <alignment horizontal="left" wrapText="1"/>
    </xf>
    <xf numFmtId="0" fontId="2" fillId="0" borderId="14" xfId="0" applyFont="1" applyBorder="1" applyAlignment="1">
      <alignment horizontal="left" wrapText="1"/>
    </xf>
    <xf numFmtId="0" fontId="2" fillId="0" borderId="1" xfId="0" applyFont="1" applyBorder="1" applyAlignment="1">
      <alignment horizontal="left" wrapText="1"/>
    </xf>
    <xf numFmtId="0" fontId="2" fillId="0" borderId="13" xfId="0" applyFont="1" applyBorder="1" applyAlignment="1">
      <alignment horizontal="left" wrapText="1"/>
    </xf>
    <xf numFmtId="0" fontId="2" fillId="0" borderId="19" xfId="0" applyFont="1" applyBorder="1" applyAlignment="1">
      <alignment horizontal="center" wrapText="1"/>
    </xf>
    <xf numFmtId="0" fontId="0" fillId="0" borderId="18" xfId="0" applyBorder="1" applyAlignment="1">
      <alignment horizontal="center" wrapText="1"/>
    </xf>
    <xf numFmtId="49" fontId="33" fillId="0" borderId="31" xfId="0" applyNumberFormat="1" applyFont="1" applyBorder="1" applyAlignment="1" applyProtection="1">
      <alignment horizontal="left" vertical="center" wrapText="1"/>
      <protection locked="0"/>
    </xf>
    <xf numFmtId="49" fontId="33" fillId="0" borderId="20" xfId="0" applyNumberFormat="1" applyFont="1" applyBorder="1" applyAlignment="1" applyProtection="1">
      <alignment horizontal="left" vertical="center" wrapText="1"/>
      <protection locked="0"/>
    </xf>
    <xf numFmtId="49" fontId="33" fillId="0" borderId="33" xfId="0" applyNumberFormat="1" applyFont="1" applyBorder="1" applyAlignment="1" applyProtection="1">
      <alignment horizontal="left" vertical="center" wrapText="1"/>
      <protection locked="0"/>
    </xf>
    <xf numFmtId="49" fontId="33" fillId="0" borderId="30" xfId="0" applyNumberFormat="1" applyFont="1" applyBorder="1" applyAlignment="1" applyProtection="1">
      <alignment horizontal="left" vertical="center" wrapText="1"/>
      <protection locked="0"/>
    </xf>
    <xf numFmtId="49" fontId="33" fillId="0" borderId="63" xfId="0" applyNumberFormat="1" applyFont="1" applyBorder="1" applyAlignment="1" applyProtection="1">
      <alignment horizontal="left" vertical="center" wrapText="1"/>
      <protection locked="0"/>
    </xf>
    <xf numFmtId="49" fontId="33" fillId="0" borderId="59" xfId="0" applyNumberFormat="1" applyFont="1" applyBorder="1" applyAlignment="1" applyProtection="1">
      <alignment horizontal="left" vertical="center" wrapText="1"/>
      <protection locked="0"/>
    </xf>
    <xf numFmtId="177" fontId="33" fillId="0" borderId="20" xfId="6" applyNumberFormat="1" applyFont="1" applyFill="1" applyBorder="1" applyAlignment="1" applyProtection="1">
      <alignment horizontal="center" vertical="center"/>
      <protection locked="0"/>
    </xf>
    <xf numFmtId="177" fontId="33" fillId="0" borderId="33" xfId="6" applyNumberFormat="1" applyFont="1" applyFill="1" applyBorder="1" applyAlignment="1" applyProtection="1">
      <alignment horizontal="center" vertical="center"/>
      <protection locked="0"/>
    </xf>
    <xf numFmtId="172" fontId="33" fillId="0" borderId="7" xfId="6" applyNumberFormat="1" applyFont="1" applyFill="1" applyBorder="1" applyAlignment="1" applyProtection="1">
      <alignment horizontal="center"/>
      <protection locked="0"/>
    </xf>
    <xf numFmtId="172" fontId="33" fillId="0" borderId="2" xfId="6" applyNumberFormat="1" applyFont="1" applyBorder="1" applyAlignment="1" applyProtection="1">
      <alignment horizontal="center"/>
      <protection locked="0"/>
    </xf>
    <xf numFmtId="172" fontId="33" fillId="0" borderId="5" xfId="6" applyNumberFormat="1" applyFont="1" applyBorder="1" applyAlignment="1" applyProtection="1">
      <alignment horizontal="center"/>
      <protection locked="0"/>
    </xf>
    <xf numFmtId="0" fontId="3" fillId="0" borderId="0" xfId="6" applyFont="1" applyFill="1" applyBorder="1" applyAlignment="1">
      <alignment horizontal="left"/>
    </xf>
    <xf numFmtId="0" fontId="2" fillId="0" borderId="0" xfId="6" applyBorder="1" applyAlignment="1"/>
    <xf numFmtId="177" fontId="3" fillId="0" borderId="24" xfId="6" applyNumberFormat="1" applyFont="1" applyBorder="1" applyAlignment="1">
      <alignment horizontal="center"/>
    </xf>
    <xf numFmtId="0" fontId="3" fillId="0" borderId="41" xfId="6" applyFont="1" applyBorder="1" applyAlignment="1">
      <alignment horizontal="center"/>
    </xf>
    <xf numFmtId="172" fontId="33" fillId="0" borderId="58" xfId="6" applyNumberFormat="1" applyFont="1" applyFill="1" applyBorder="1" applyAlignment="1" applyProtection="1">
      <protection locked="0"/>
    </xf>
    <xf numFmtId="172" fontId="33" fillId="0" borderId="62" xfId="6" applyNumberFormat="1" applyFont="1" applyFill="1" applyBorder="1" applyAlignment="1" applyProtection="1">
      <protection locked="0"/>
    </xf>
    <xf numFmtId="0" fontId="2" fillId="0" borderId="2" xfId="6" applyFont="1" applyBorder="1" applyAlignment="1" applyProtection="1">
      <alignment horizontal="left" vertical="center"/>
      <protection locked="0"/>
    </xf>
    <xf numFmtId="0" fontId="2" fillId="0" borderId="2" xfId="6" applyFill="1" applyBorder="1" applyAlignment="1" applyProtection="1">
      <alignment horizontal="left" vertical="center"/>
      <protection locked="0"/>
    </xf>
    <xf numFmtId="0" fontId="2" fillId="2" borderId="0" xfId="6" applyFont="1" applyFill="1" applyBorder="1" applyAlignment="1">
      <alignment horizontal="left" vertical="center" wrapText="1"/>
    </xf>
    <xf numFmtId="0" fontId="3" fillId="0" borderId="53" xfId="6" applyFont="1" applyBorder="1" applyAlignment="1" applyProtection="1">
      <alignment horizontal="left" vertical="top" wrapText="1"/>
      <protection locked="0"/>
    </xf>
    <xf numFmtId="0" fontId="3" fillId="0" borderId="16" xfId="6" applyFont="1" applyBorder="1" applyAlignment="1" applyProtection="1">
      <alignment horizontal="left" vertical="top" wrapText="1"/>
      <protection locked="0"/>
    </xf>
    <xf numFmtId="0" fontId="3" fillId="0" borderId="54" xfId="6" applyFont="1" applyBorder="1" applyAlignment="1" applyProtection="1">
      <alignment horizontal="left" vertical="top" wrapText="1"/>
      <protection locked="0"/>
    </xf>
    <xf numFmtId="0" fontId="3" fillId="0" borderId="14" xfId="6" applyFont="1" applyBorder="1" applyAlignment="1" applyProtection="1">
      <alignment horizontal="left" vertical="top" wrapText="1"/>
      <protection locked="0"/>
    </xf>
    <xf numFmtId="0" fontId="3" fillId="0" borderId="1" xfId="6" applyFont="1" applyBorder="1" applyAlignment="1" applyProtection="1">
      <alignment horizontal="left" vertical="top" wrapText="1"/>
      <protection locked="0"/>
    </xf>
    <xf numFmtId="0" fontId="3" fillId="0" borderId="13" xfId="6" applyFont="1" applyBorder="1" applyAlignment="1" applyProtection="1">
      <alignment horizontal="left" vertical="top" wrapText="1"/>
      <protection locked="0"/>
    </xf>
    <xf numFmtId="0" fontId="3" fillId="0" borderId="60" xfId="6" applyFont="1" applyBorder="1" applyAlignment="1" applyProtection="1">
      <alignment horizontal="left" vertical="top" wrapText="1"/>
      <protection locked="0"/>
    </xf>
    <xf numFmtId="0" fontId="3" fillId="0" borderId="36" xfId="6" applyFont="1" applyBorder="1" applyAlignment="1" applyProtection="1">
      <alignment horizontal="left" vertical="top" wrapText="1"/>
      <protection locked="0"/>
    </xf>
    <xf numFmtId="0" fontId="33" fillId="0" borderId="24" xfId="6" applyFont="1" applyFill="1" applyBorder="1" applyAlignment="1" applyProtection="1">
      <alignment horizontal="center" vertical="center"/>
      <protection locked="0"/>
    </xf>
    <xf numFmtId="0" fontId="33" fillId="0" borderId="20" xfId="6" applyFont="1" applyFill="1" applyBorder="1" applyAlignment="1" applyProtection="1">
      <alignment horizontal="center" vertical="center"/>
      <protection locked="0"/>
    </xf>
    <xf numFmtId="0" fontId="33" fillId="0" borderId="41" xfId="6" applyFont="1" applyFill="1" applyBorder="1" applyAlignment="1" applyProtection="1">
      <alignment horizontal="center" vertical="center"/>
      <protection locked="0"/>
    </xf>
    <xf numFmtId="172" fontId="35" fillId="0" borderId="24" xfId="6" applyNumberFormat="1" applyFont="1" applyFill="1" applyBorder="1" applyAlignment="1" applyProtection="1">
      <alignment horizontal="center" vertical="center"/>
      <protection locked="0"/>
    </xf>
    <xf numFmtId="172" fontId="35" fillId="0" borderId="41" xfId="6" applyNumberFormat="1" applyFont="1" applyFill="1" applyBorder="1" applyAlignment="1" applyProtection="1">
      <alignment horizontal="center" vertical="center"/>
      <protection locked="0"/>
    </xf>
    <xf numFmtId="0" fontId="3" fillId="0" borderId="0" xfId="6" applyFont="1" applyFill="1" applyBorder="1" applyAlignment="1">
      <alignment horizontal="center"/>
    </xf>
    <xf numFmtId="0" fontId="2" fillId="0" borderId="0" xfId="6" applyFont="1" applyBorder="1" applyAlignment="1">
      <alignment horizontal="center"/>
    </xf>
    <xf numFmtId="0" fontId="3" fillId="0" borderId="0" xfId="6" applyFont="1" applyFill="1" applyAlignment="1">
      <alignment horizontal="left"/>
    </xf>
    <xf numFmtId="0" fontId="2" fillId="0" borderId="53" xfId="6" applyFont="1" applyFill="1" applyBorder="1" applyAlignment="1" applyProtection="1">
      <alignment horizontal="center" vertical="center"/>
      <protection locked="0"/>
    </xf>
    <xf numFmtId="0" fontId="2" fillId="0" borderId="16" xfId="6" applyFont="1" applyFill="1" applyBorder="1" applyAlignment="1" applyProtection="1">
      <alignment horizontal="center" vertical="center"/>
      <protection locked="0"/>
    </xf>
    <xf numFmtId="0" fontId="2" fillId="0" borderId="54" xfId="6" applyFont="1" applyFill="1" applyBorder="1" applyAlignment="1" applyProtection="1">
      <alignment horizontal="center" vertical="center"/>
      <protection locked="0"/>
    </xf>
    <xf numFmtId="0" fontId="2" fillId="0" borderId="9" xfId="6" applyFont="1" applyFill="1" applyBorder="1" applyAlignment="1" applyProtection="1">
      <alignment horizontal="center" vertical="center"/>
      <protection locked="0"/>
    </xf>
    <xf numFmtId="0" fontId="2" fillId="0" borderId="0" xfId="6" applyFont="1" applyFill="1" applyBorder="1" applyAlignment="1" applyProtection="1">
      <alignment horizontal="center" vertical="center"/>
      <protection locked="0"/>
    </xf>
    <xf numFmtId="0" fontId="2" fillId="0" borderId="10" xfId="6" applyFont="1" applyFill="1" applyBorder="1" applyAlignment="1" applyProtection="1">
      <alignment horizontal="center" vertical="center"/>
      <protection locked="0"/>
    </xf>
    <xf numFmtId="0" fontId="2" fillId="0" borderId="14" xfId="6" applyFont="1" applyFill="1" applyBorder="1" applyAlignment="1" applyProtection="1">
      <alignment horizontal="center" vertical="center"/>
      <protection locked="0"/>
    </xf>
    <xf numFmtId="0" fontId="2" fillId="0" borderId="1" xfId="6" applyFont="1" applyFill="1" applyBorder="1" applyAlignment="1" applyProtection="1">
      <alignment horizontal="center" vertical="center"/>
      <protection locked="0"/>
    </xf>
    <xf numFmtId="0" fontId="2" fillId="0" borderId="13" xfId="6" applyFont="1" applyFill="1" applyBorder="1" applyAlignment="1" applyProtection="1">
      <alignment horizontal="center" vertical="center"/>
      <protection locked="0"/>
    </xf>
    <xf numFmtId="14" fontId="33" fillId="0" borderId="24" xfId="6" applyNumberFormat="1" applyFont="1" applyFill="1" applyBorder="1" applyAlignment="1" applyProtection="1">
      <alignment horizontal="center" vertical="center"/>
      <protection locked="0"/>
    </xf>
    <xf numFmtId="14" fontId="33" fillId="0" borderId="41" xfId="6" applyNumberFormat="1" applyFont="1" applyFill="1" applyBorder="1" applyAlignment="1" applyProtection="1">
      <alignment horizontal="center" vertical="center"/>
      <protection locked="0"/>
    </xf>
    <xf numFmtId="0" fontId="2" fillId="0" borderId="0" xfId="6" applyFont="1" applyFill="1" applyBorder="1" applyAlignment="1">
      <alignment horizontal="left"/>
    </xf>
    <xf numFmtId="0" fontId="2" fillId="0" borderId="0" xfId="6" applyFont="1" applyAlignment="1">
      <alignment horizontal="left"/>
    </xf>
    <xf numFmtId="0" fontId="2" fillId="0" borderId="37" xfId="6" applyFont="1" applyFill="1" applyBorder="1" applyAlignment="1">
      <alignment horizontal="center" vertical="center"/>
    </xf>
    <xf numFmtId="0" fontId="2" fillId="0" borderId="1" xfId="6" applyFont="1" applyBorder="1" applyAlignment="1">
      <alignment horizontal="center" vertical="center"/>
    </xf>
    <xf numFmtId="0" fontId="2" fillId="0" borderId="36" xfId="6" applyFont="1" applyBorder="1" applyAlignment="1">
      <alignment horizontal="center" vertical="center"/>
    </xf>
    <xf numFmtId="0" fontId="2" fillId="0" borderId="0" xfId="6" applyFont="1" applyFill="1" applyBorder="1" applyAlignment="1">
      <alignment horizontal="center"/>
    </xf>
    <xf numFmtId="177" fontId="33" fillId="0" borderId="20" xfId="6" applyNumberFormat="1" applyFont="1" applyFill="1" applyBorder="1" applyAlignment="1" applyProtection="1">
      <alignment horizontal="center" vertical="center"/>
    </xf>
    <xf numFmtId="177" fontId="33" fillId="0" borderId="33" xfId="6" applyNumberFormat="1" applyFont="1" applyFill="1" applyBorder="1" applyAlignment="1" applyProtection="1">
      <alignment horizontal="center" vertical="center"/>
    </xf>
    <xf numFmtId="0" fontId="2" fillId="0" borderId="24" xfId="6" applyFont="1" applyFill="1" applyBorder="1" applyAlignment="1" applyProtection="1">
      <alignment horizontal="center"/>
      <protection locked="0"/>
    </xf>
    <xf numFmtId="0" fontId="2" fillId="0" borderId="20" xfId="6" applyFont="1" applyFill="1" applyBorder="1" applyAlignment="1" applyProtection="1">
      <alignment horizontal="center"/>
      <protection locked="0"/>
    </xf>
    <xf numFmtId="0" fontId="2" fillId="0" borderId="33" xfId="6" applyFont="1" applyFill="1" applyBorder="1" applyAlignment="1" applyProtection="1">
      <alignment horizontal="center"/>
      <protection locked="0"/>
    </xf>
    <xf numFmtId="0" fontId="2" fillId="0" borderId="6" xfId="6" applyFont="1" applyFill="1" applyBorder="1" applyAlignment="1">
      <alignment horizontal="center" vertical="center"/>
    </xf>
    <xf numFmtId="0" fontId="2" fillId="0" borderId="4" xfId="6" applyFont="1" applyFill="1" applyBorder="1" applyAlignment="1">
      <alignment horizontal="center" vertical="center"/>
    </xf>
    <xf numFmtId="0" fontId="2" fillId="0" borderId="0" xfId="6" applyFont="1" applyFill="1" applyBorder="1" applyAlignment="1">
      <alignment horizontal="center" vertical="center"/>
    </xf>
    <xf numFmtId="172" fontId="33" fillId="0" borderId="24" xfId="6" applyNumberFormat="1" applyFont="1" applyBorder="1" applyAlignment="1" applyProtection="1">
      <alignment horizontal="center" vertical="center"/>
      <protection locked="0"/>
    </xf>
    <xf numFmtId="172" fontId="33" fillId="0" borderId="33" xfId="6" applyNumberFormat="1" applyFont="1" applyBorder="1" applyAlignment="1" applyProtection="1">
      <alignment horizontal="center" vertical="center"/>
      <protection locked="0"/>
    </xf>
    <xf numFmtId="172" fontId="33" fillId="0" borderId="28" xfId="6" applyNumberFormat="1" applyFont="1" applyFill="1" applyBorder="1" applyAlignment="1" applyProtection="1">
      <alignment horizontal="center" vertical="center"/>
      <protection locked="0"/>
    </xf>
    <xf numFmtId="0" fontId="2" fillId="0" borderId="24" xfId="6" applyFont="1" applyFill="1" applyBorder="1" applyAlignment="1" applyProtection="1">
      <alignment horizontal="center" vertical="center"/>
      <protection locked="0"/>
    </xf>
    <xf numFmtId="0" fontId="2" fillId="0" borderId="20" xfId="6" applyFont="1" applyFill="1" applyBorder="1" applyAlignment="1" applyProtection="1">
      <alignment horizontal="center" vertical="center"/>
      <protection locked="0"/>
    </xf>
    <xf numFmtId="0" fontId="3" fillId="0" borderId="6" xfId="6" applyFont="1" applyFill="1" applyBorder="1" applyAlignment="1">
      <alignment horizontal="center"/>
    </xf>
    <xf numFmtId="0" fontId="3" fillId="0" borderId="0" xfId="6" applyFont="1" applyBorder="1" applyAlignment="1">
      <alignment horizontal="center"/>
    </xf>
    <xf numFmtId="0" fontId="10" fillId="0" borderId="6" xfId="6" applyFont="1" applyFill="1" applyBorder="1" applyAlignment="1"/>
    <xf numFmtId="0" fontId="10" fillId="0" borderId="0" xfId="6" applyFont="1" applyFill="1" applyBorder="1" applyAlignment="1"/>
    <xf numFmtId="0" fontId="3" fillId="0" borderId="0" xfId="6" applyFont="1" applyFill="1" applyAlignment="1" applyProtection="1">
      <alignment horizontal="left"/>
      <protection locked="0"/>
    </xf>
    <xf numFmtId="0" fontId="2" fillId="0" borderId="1" xfId="6" applyFont="1" applyBorder="1" applyAlignment="1" applyProtection="1">
      <alignment horizontal="left"/>
      <protection locked="0"/>
    </xf>
    <xf numFmtId="0" fontId="2" fillId="0" borderId="9" xfId="6" applyFont="1" applyBorder="1" applyAlignment="1" applyProtection="1">
      <alignment horizontal="left" vertical="top"/>
      <protection locked="0"/>
    </xf>
    <xf numFmtId="0" fontId="2" fillId="0" borderId="0" xfId="6" applyFont="1" applyBorder="1" applyAlignment="1" applyProtection="1">
      <alignment horizontal="left" vertical="top"/>
      <protection locked="0"/>
    </xf>
    <xf numFmtId="0" fontId="2" fillId="0" borderId="10" xfId="6" applyFont="1" applyBorder="1" applyAlignment="1" applyProtection="1">
      <alignment horizontal="left" vertical="top"/>
      <protection locked="0"/>
    </xf>
    <xf numFmtId="0" fontId="2" fillId="0" borderId="35" xfId="6" applyFont="1" applyFill="1" applyBorder="1" applyAlignment="1" applyProtection="1">
      <alignment horizontal="center" vertical="center"/>
      <protection locked="0"/>
    </xf>
    <xf numFmtId="0" fontId="2" fillId="0" borderId="28" xfId="6" applyFont="1" applyFill="1" applyBorder="1" applyAlignment="1" applyProtection="1">
      <alignment horizontal="center" vertical="center"/>
      <protection locked="0"/>
    </xf>
    <xf numFmtId="172" fontId="10" fillId="0" borderId="31" xfId="6" applyNumberFormat="1" applyFont="1" applyFill="1" applyBorder="1" applyAlignment="1" applyProtection="1">
      <alignment horizontal="center" vertical="center"/>
      <protection locked="0"/>
    </xf>
    <xf numFmtId="172" fontId="2" fillId="0" borderId="33" xfId="6" applyNumberFormat="1" applyBorder="1" applyAlignment="1" applyProtection="1">
      <alignment horizontal="center" vertical="center"/>
      <protection locked="0"/>
    </xf>
    <xf numFmtId="172" fontId="10" fillId="0" borderId="20" xfId="6" applyNumberFormat="1" applyFont="1" applyFill="1" applyBorder="1" applyAlignment="1" applyProtection="1">
      <alignment horizontal="center" vertical="center"/>
      <protection locked="0"/>
    </xf>
    <xf numFmtId="0" fontId="2" fillId="0" borderId="1" xfId="6" applyFont="1" applyBorder="1" applyAlignment="1" applyProtection="1">
      <alignment horizontal="left" vertical="center"/>
      <protection locked="0"/>
    </xf>
    <xf numFmtId="0" fontId="2" fillId="0" borderId="53" xfId="0" applyFont="1" applyFill="1" applyBorder="1" applyAlignment="1" applyProtection="1">
      <alignment horizontal="center" vertical="center" wrapText="1"/>
      <protection locked="0"/>
    </xf>
    <xf numFmtId="0" fontId="2" fillId="0" borderId="16" xfId="0" applyFont="1" applyFill="1" applyBorder="1" applyAlignment="1" applyProtection="1">
      <alignment horizontal="center" vertical="center" wrapText="1"/>
      <protection locked="0"/>
    </xf>
    <xf numFmtId="0" fontId="2" fillId="0" borderId="54" xfId="0" applyFont="1" applyFill="1" applyBorder="1" applyAlignment="1" applyProtection="1">
      <alignment horizontal="center" vertical="center" wrapText="1"/>
      <protection locked="0"/>
    </xf>
    <xf numFmtId="0" fontId="2" fillId="0" borderId="9"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0" fontId="2" fillId="0" borderId="10" xfId="0" applyFont="1" applyFill="1" applyBorder="1" applyAlignment="1" applyProtection="1">
      <alignment horizontal="center" vertical="center" wrapText="1"/>
      <protection locked="0"/>
    </xf>
    <xf numFmtId="0" fontId="2" fillId="0" borderId="14"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0" borderId="13" xfId="0" applyFont="1" applyFill="1" applyBorder="1" applyAlignment="1" applyProtection="1">
      <alignment horizontal="center" vertical="center" wrapText="1"/>
      <protection locked="0"/>
    </xf>
    <xf numFmtId="0" fontId="10" fillId="0" borderId="53" xfId="0" applyFont="1" applyFill="1" applyBorder="1" applyAlignment="1" applyProtection="1">
      <alignment horizontal="center"/>
      <protection locked="0"/>
    </xf>
    <xf numFmtId="0" fontId="10" fillId="0" borderId="16" xfId="0" applyFont="1" applyFill="1" applyBorder="1" applyAlignment="1" applyProtection="1">
      <alignment horizontal="center"/>
      <protection locked="0"/>
    </xf>
    <xf numFmtId="0" fontId="10" fillId="0" borderId="54" xfId="0" applyFont="1" applyFill="1" applyBorder="1" applyAlignment="1" applyProtection="1">
      <alignment horizontal="center"/>
      <protection locked="0"/>
    </xf>
    <xf numFmtId="0" fontId="10" fillId="0" borderId="9" xfId="0" applyFont="1" applyFill="1" applyBorder="1" applyAlignment="1" applyProtection="1">
      <alignment horizontal="center"/>
      <protection locked="0"/>
    </xf>
    <xf numFmtId="0" fontId="10" fillId="0" borderId="0" xfId="0" applyFont="1" applyFill="1" applyBorder="1" applyAlignment="1" applyProtection="1">
      <alignment horizontal="center"/>
      <protection locked="0"/>
    </xf>
    <xf numFmtId="0" fontId="10" fillId="0" borderId="10" xfId="0" applyFont="1" applyFill="1" applyBorder="1" applyAlignment="1" applyProtection="1">
      <alignment horizontal="center"/>
      <protection locked="0"/>
    </xf>
    <xf numFmtId="0" fontId="10" fillId="0" borderId="14" xfId="0" applyFont="1" applyFill="1" applyBorder="1" applyAlignment="1" applyProtection="1">
      <alignment horizontal="center"/>
      <protection locked="0"/>
    </xf>
    <xf numFmtId="0" fontId="10" fillId="0" borderId="1" xfId="0" applyFont="1" applyFill="1" applyBorder="1" applyAlignment="1" applyProtection="1">
      <alignment horizontal="center"/>
      <protection locked="0"/>
    </xf>
    <xf numFmtId="0" fontId="10" fillId="0" borderId="13" xfId="0" applyFont="1" applyFill="1" applyBorder="1" applyAlignment="1" applyProtection="1">
      <alignment horizontal="center"/>
      <protection locked="0"/>
    </xf>
    <xf numFmtId="0" fontId="0" fillId="0" borderId="16" xfId="0" applyFont="1" applyFill="1" applyBorder="1" applyAlignment="1" applyProtection="1">
      <alignment horizontal="center" vertical="center" wrapText="1"/>
      <protection locked="0"/>
    </xf>
    <xf numFmtId="0" fontId="0" fillId="0" borderId="9" xfId="0" applyFont="1" applyFill="1" applyBorder="1" applyAlignment="1" applyProtection="1">
      <alignment horizontal="center" vertical="center" wrapText="1"/>
      <protection locked="0"/>
    </xf>
    <xf numFmtId="0" fontId="0" fillId="0" borderId="0" xfId="0" applyFont="1" applyFill="1" applyBorder="1" applyAlignment="1" applyProtection="1">
      <alignment horizontal="center" vertical="center" wrapText="1"/>
      <protection locked="0"/>
    </xf>
    <xf numFmtId="0" fontId="0" fillId="0" borderId="14" xfId="0" applyFont="1" applyFill="1" applyBorder="1" applyAlignment="1" applyProtection="1">
      <alignment horizontal="center" vertical="center" wrapText="1"/>
      <protection locked="0"/>
    </xf>
    <xf numFmtId="0" fontId="0" fillId="0" borderId="1" xfId="0" applyFont="1" applyFill="1" applyBorder="1" applyAlignment="1" applyProtection="1">
      <alignment horizontal="center" vertical="center" wrapText="1"/>
      <protection locked="0"/>
    </xf>
    <xf numFmtId="0" fontId="0" fillId="0" borderId="53" xfId="0" applyFont="1" applyFill="1" applyBorder="1" applyAlignment="1" applyProtection="1">
      <alignment horizontal="center" vertical="center" wrapText="1"/>
      <protection locked="0"/>
    </xf>
    <xf numFmtId="0" fontId="0" fillId="0" borderId="14" xfId="0" applyFont="1" applyBorder="1" applyAlignment="1" applyProtection="1">
      <alignment horizontal="center"/>
      <protection locked="0"/>
    </xf>
    <xf numFmtId="0" fontId="0" fillId="0" borderId="1" xfId="0" applyFont="1" applyBorder="1" applyAlignment="1" applyProtection="1">
      <alignment horizontal="center"/>
      <protection locked="0"/>
    </xf>
    <xf numFmtId="0" fontId="0" fillId="0" borderId="1" xfId="0" applyFont="1" applyFill="1" applyBorder="1" applyAlignment="1" applyProtection="1">
      <alignment horizontal="center"/>
      <protection locked="0"/>
    </xf>
    <xf numFmtId="0" fontId="0" fillId="0" borderId="13" xfId="0" applyFont="1" applyFill="1" applyBorder="1" applyAlignment="1" applyProtection="1">
      <alignment horizontal="center"/>
      <protection locked="0"/>
    </xf>
    <xf numFmtId="0" fontId="10" fillId="0" borderId="9" xfId="0" applyFont="1" applyFill="1" applyBorder="1" applyAlignment="1">
      <alignment horizontal="left" wrapText="1"/>
    </xf>
    <xf numFmtId="0" fontId="10" fillId="0" borderId="0" xfId="0" applyFont="1" applyFill="1" applyBorder="1" applyAlignment="1">
      <alignment horizontal="left"/>
    </xf>
    <xf numFmtId="0" fontId="10" fillId="0" borderId="9" xfId="0" applyFont="1" applyFill="1" applyBorder="1" applyAlignment="1">
      <alignment horizontal="left"/>
    </xf>
    <xf numFmtId="0" fontId="0" fillId="0" borderId="13" xfId="0" applyFont="1" applyBorder="1" applyAlignment="1" applyProtection="1">
      <alignment horizontal="center"/>
      <protection locked="0"/>
    </xf>
    <xf numFmtId="172" fontId="1" fillId="0" borderId="24" xfId="0" applyNumberFormat="1" applyFont="1" applyFill="1" applyBorder="1" applyAlignment="1" applyProtection="1">
      <alignment horizontal="center"/>
      <protection locked="0"/>
    </xf>
    <xf numFmtId="172" fontId="1" fillId="0" borderId="20" xfId="0" applyNumberFormat="1" applyFont="1" applyFill="1" applyBorder="1" applyAlignment="1" applyProtection="1">
      <alignment horizontal="center"/>
      <protection locked="0"/>
    </xf>
    <xf numFmtId="172" fontId="1" fillId="0" borderId="41" xfId="0" applyNumberFormat="1" applyFont="1" applyFill="1" applyBorder="1" applyAlignment="1" applyProtection="1">
      <alignment horizontal="center"/>
      <protection locked="0"/>
    </xf>
    <xf numFmtId="0" fontId="0" fillId="0" borderId="16" xfId="0" applyFont="1" applyFill="1" applyBorder="1" applyAlignment="1" applyProtection="1">
      <alignment horizontal="center" vertical="center"/>
      <protection locked="0"/>
    </xf>
    <xf numFmtId="0" fontId="0" fillId="0" borderId="54" xfId="0" applyFont="1" applyFill="1" applyBorder="1" applyAlignment="1" applyProtection="1">
      <alignment horizontal="center" vertical="center"/>
      <protection locked="0"/>
    </xf>
    <xf numFmtId="0" fontId="0" fillId="0" borderId="0" xfId="0" applyFont="1" applyFill="1" applyBorder="1" applyAlignment="1" applyProtection="1">
      <alignment horizontal="center" vertical="center"/>
      <protection locked="0"/>
    </xf>
    <xf numFmtId="0" fontId="0" fillId="0" borderId="10" xfId="0" applyFont="1" applyFill="1" applyBorder="1" applyAlignment="1" applyProtection="1">
      <alignment horizontal="center" vertical="center"/>
      <protection locked="0"/>
    </xf>
    <xf numFmtId="0" fontId="0" fillId="0" borderId="1" xfId="0" applyFont="1" applyFill="1" applyBorder="1" applyAlignment="1" applyProtection="1">
      <alignment horizontal="center" vertical="center"/>
      <protection locked="0"/>
    </xf>
    <xf numFmtId="0" fontId="0" fillId="0" borderId="13" xfId="0" applyFont="1" applyFill="1" applyBorder="1" applyAlignment="1" applyProtection="1">
      <alignment horizontal="center" vertical="center"/>
      <protection locked="0"/>
    </xf>
    <xf numFmtId="0" fontId="2" fillId="0" borderId="38" xfId="0" applyFont="1" applyFill="1" applyBorder="1" applyAlignment="1" applyProtection="1">
      <alignment horizontal="center" vertical="center" wrapText="1"/>
      <protection locked="0"/>
    </xf>
    <xf numFmtId="0" fontId="2" fillId="0" borderId="11" xfId="0" applyFont="1" applyFill="1" applyBorder="1" applyAlignment="1" applyProtection="1">
      <alignment horizontal="center" vertical="center" wrapText="1"/>
      <protection locked="0"/>
    </xf>
    <xf numFmtId="0" fontId="2" fillId="0" borderId="23" xfId="0" applyFont="1" applyFill="1" applyBorder="1" applyAlignment="1" applyProtection="1">
      <alignment horizontal="center" vertical="center" wrapText="1"/>
      <protection locked="0"/>
    </xf>
    <xf numFmtId="0" fontId="0" fillId="0" borderId="38" xfId="0" applyFont="1" applyFill="1" applyBorder="1" applyAlignment="1" applyProtection="1">
      <alignment horizontal="center" vertical="center" wrapText="1"/>
      <protection locked="0"/>
    </xf>
    <xf numFmtId="0" fontId="0" fillId="0" borderId="11" xfId="0" applyFont="1" applyFill="1" applyBorder="1" applyAlignment="1" applyProtection="1">
      <alignment horizontal="center" vertical="center" wrapText="1"/>
      <protection locked="0"/>
    </xf>
    <xf numFmtId="0" fontId="0" fillId="0" borderId="23" xfId="0" applyFont="1" applyFill="1" applyBorder="1" applyAlignment="1" applyProtection="1">
      <alignment horizontal="center" vertical="center" wrapText="1"/>
      <protection locked="0"/>
    </xf>
    <xf numFmtId="0" fontId="2" fillId="0" borderId="1" xfId="0" applyFont="1" applyBorder="1" applyAlignment="1" applyProtection="1">
      <alignment horizontal="center"/>
      <protection locked="0"/>
    </xf>
    <xf numFmtId="0" fontId="0" fillId="0" borderId="16" xfId="0" applyFont="1" applyFill="1" applyBorder="1" applyAlignment="1" applyProtection="1">
      <alignment horizontal="center" wrapText="1"/>
      <protection locked="0"/>
    </xf>
    <xf numFmtId="0" fontId="0" fillId="0" borderId="60" xfId="0" applyFont="1" applyFill="1" applyBorder="1" applyAlignment="1" applyProtection="1">
      <alignment horizontal="center" wrapText="1"/>
      <protection locked="0"/>
    </xf>
    <xf numFmtId="172" fontId="0" fillId="0" borderId="32" xfId="0" applyNumberFormat="1" applyFont="1" applyFill="1" applyBorder="1" applyAlignment="1" applyProtection="1">
      <alignment horizontal="center"/>
      <protection locked="0"/>
    </xf>
    <xf numFmtId="172" fontId="0" fillId="0" borderId="16" xfId="0" applyNumberFormat="1" applyFont="1" applyFill="1" applyBorder="1" applyAlignment="1" applyProtection="1">
      <alignment horizontal="center"/>
      <protection locked="0"/>
    </xf>
    <xf numFmtId="172" fontId="0" fillId="0" borderId="60" xfId="0" applyNumberFormat="1" applyFont="1" applyFill="1" applyBorder="1" applyAlignment="1" applyProtection="1">
      <alignment horizontal="center"/>
      <protection locked="0"/>
    </xf>
    <xf numFmtId="0" fontId="0" fillId="0" borderId="30" xfId="0" applyFont="1" applyFill="1" applyBorder="1" applyAlignment="1" applyProtection="1">
      <alignment horizontal="center"/>
      <protection locked="0"/>
    </xf>
    <xf numFmtId="0" fontId="0" fillId="0" borderId="63" xfId="0" applyFont="1" applyFill="1" applyBorder="1" applyAlignment="1" applyProtection="1">
      <alignment horizontal="center"/>
      <protection locked="0"/>
    </xf>
    <xf numFmtId="172" fontId="0" fillId="0" borderId="30" xfId="0" applyNumberFormat="1" applyFont="1" applyFill="1" applyBorder="1" applyAlignment="1" applyProtection="1">
      <alignment horizontal="center"/>
      <protection locked="0"/>
    </xf>
    <xf numFmtId="172" fontId="0" fillId="0" borderId="63" xfId="0" applyNumberFormat="1" applyFont="1" applyFill="1" applyBorder="1" applyAlignment="1" applyProtection="1">
      <alignment horizontal="center"/>
      <protection locked="0"/>
    </xf>
    <xf numFmtId="172" fontId="0" fillId="0" borderId="59" xfId="0" applyNumberFormat="1" applyFont="1" applyFill="1" applyBorder="1" applyAlignment="1" applyProtection="1">
      <alignment horizontal="center"/>
      <protection locked="0"/>
    </xf>
    <xf numFmtId="0" fontId="0" fillId="0" borderId="31" xfId="0" applyFont="1" applyFill="1" applyBorder="1" applyAlignment="1" applyProtection="1">
      <alignment horizontal="center"/>
      <protection locked="0"/>
    </xf>
    <xf numFmtId="0" fontId="0" fillId="0" borderId="20" xfId="0" applyFont="1" applyFill="1" applyBorder="1" applyAlignment="1" applyProtection="1">
      <alignment horizontal="center"/>
      <protection locked="0"/>
    </xf>
    <xf numFmtId="0" fontId="0" fillId="0" borderId="32" xfId="0" applyFont="1" applyFill="1" applyBorder="1" applyAlignment="1" applyProtection="1">
      <alignment horizontal="center"/>
      <protection locked="0"/>
    </xf>
    <xf numFmtId="0" fontId="0" fillId="0" borderId="16" xfId="0" applyFont="1" applyFill="1" applyBorder="1" applyAlignment="1" applyProtection="1">
      <alignment horizontal="center"/>
      <protection locked="0"/>
    </xf>
    <xf numFmtId="172" fontId="0" fillId="0" borderId="31" xfId="0" applyNumberFormat="1" applyFont="1" applyFill="1" applyBorder="1" applyAlignment="1" applyProtection="1">
      <alignment horizontal="center"/>
      <protection locked="0"/>
    </xf>
    <xf numFmtId="172" fontId="0" fillId="0" borderId="20" xfId="0" applyNumberFormat="1" applyFont="1" applyFill="1" applyBorder="1" applyAlignment="1" applyProtection="1">
      <alignment horizontal="center"/>
      <protection locked="0"/>
    </xf>
    <xf numFmtId="172" fontId="0" fillId="0" borderId="33" xfId="0" applyNumberFormat="1" applyFont="1" applyFill="1" applyBorder="1" applyAlignment="1" applyProtection="1">
      <alignment horizontal="center"/>
      <protection locked="0"/>
    </xf>
    <xf numFmtId="0" fontId="0" fillId="0" borderId="63" xfId="0" applyFont="1" applyFill="1" applyBorder="1" applyAlignment="1" applyProtection="1">
      <alignment horizontal="center" wrapText="1"/>
      <protection locked="0"/>
    </xf>
    <xf numFmtId="0" fontId="0" fillId="0" borderId="59" xfId="0" applyFont="1" applyFill="1" applyBorder="1" applyAlignment="1" applyProtection="1">
      <alignment horizontal="center" wrapText="1"/>
      <protection locked="0"/>
    </xf>
    <xf numFmtId="0" fontId="0" fillId="0" borderId="20" xfId="0" applyFont="1" applyFill="1" applyBorder="1" applyAlignment="1" applyProtection="1">
      <alignment horizontal="center" wrapText="1"/>
      <protection locked="0"/>
    </xf>
    <xf numFmtId="0" fontId="0" fillId="0" borderId="33" xfId="0" applyFont="1" applyFill="1" applyBorder="1" applyAlignment="1" applyProtection="1">
      <alignment horizontal="center" wrapText="1"/>
      <protection locked="0"/>
    </xf>
    <xf numFmtId="49" fontId="10" fillId="0" borderId="0" xfId="0" applyNumberFormat="1" applyFont="1" applyAlignment="1" applyProtection="1">
      <alignment horizontal="center" wrapText="1"/>
    </xf>
    <xf numFmtId="3" fontId="35" fillId="0" borderId="24" xfId="0" applyNumberFormat="1" applyFont="1" applyBorder="1" applyAlignment="1" applyProtection="1">
      <alignment horizontal="center"/>
    </xf>
    <xf numFmtId="3" fontId="35" fillId="0" borderId="20" xfId="0" applyNumberFormat="1" applyFont="1" applyBorder="1" applyAlignment="1" applyProtection="1">
      <alignment horizontal="center"/>
    </xf>
    <xf numFmtId="3" fontId="35" fillId="0" borderId="41" xfId="0" applyNumberFormat="1" applyFont="1" applyBorder="1" applyAlignment="1" applyProtection="1">
      <alignment horizontal="center"/>
    </xf>
    <xf numFmtId="0" fontId="10" fillId="0" borderId="0" xfId="0" applyFont="1" applyAlignment="1" applyProtection="1">
      <alignment horizontal="left" wrapText="1"/>
    </xf>
    <xf numFmtId="0" fontId="35" fillId="0" borderId="0" xfId="0" applyFont="1" applyAlignment="1" applyProtection="1">
      <alignment horizontal="left" wrapText="1"/>
    </xf>
    <xf numFmtId="0" fontId="6" fillId="0" borderId="17" xfId="0" applyNumberFormat="1" applyFont="1" applyBorder="1" applyAlignment="1" applyProtection="1">
      <alignment horizontal="left" vertical="center"/>
      <protection locked="0"/>
    </xf>
    <xf numFmtId="0" fontId="33" fillId="0" borderId="17" xfId="0" applyNumberFormat="1" applyFont="1" applyBorder="1" applyAlignment="1" applyProtection="1">
      <alignment horizontal="center"/>
      <protection locked="0"/>
    </xf>
    <xf numFmtId="0" fontId="0" fillId="2" borderId="17" xfId="0" applyFill="1" applyBorder="1" applyAlignment="1" applyProtection="1">
      <alignment horizontal="center"/>
    </xf>
    <xf numFmtId="49" fontId="0" fillId="2" borderId="38" xfId="0" applyNumberFormat="1" applyFill="1" applyBorder="1" applyAlignment="1" applyProtection="1">
      <alignment horizontal="center"/>
    </xf>
    <xf numFmtId="49" fontId="0" fillId="2" borderId="23" xfId="0" applyNumberFormat="1" applyFill="1" applyBorder="1" applyAlignment="1" applyProtection="1">
      <alignment horizontal="center"/>
    </xf>
    <xf numFmtId="1" fontId="2" fillId="2" borderId="38" xfId="0" applyNumberFormat="1" applyFont="1" applyFill="1" applyBorder="1" applyAlignment="1" applyProtection="1">
      <alignment horizontal="center" wrapText="1"/>
    </xf>
    <xf numFmtId="1" fontId="0" fillId="2" borderId="23" xfId="0" applyNumberFormat="1" applyFont="1" applyFill="1" applyBorder="1" applyAlignment="1" applyProtection="1">
      <alignment horizontal="center" wrapText="1"/>
    </xf>
    <xf numFmtId="0" fontId="0" fillId="2" borderId="38" xfId="0" applyFill="1" applyBorder="1" applyAlignment="1" applyProtection="1">
      <alignment horizontal="center" wrapText="1"/>
    </xf>
    <xf numFmtId="0" fontId="0" fillId="2" borderId="23" xfId="0" applyFill="1" applyBorder="1" applyAlignment="1" applyProtection="1">
      <alignment horizontal="center" wrapText="1"/>
    </xf>
    <xf numFmtId="49" fontId="0" fillId="2" borderId="53" xfId="0" applyNumberFormat="1" applyFill="1" applyBorder="1" applyAlignment="1" applyProtection="1">
      <alignment horizontal="center" wrapText="1"/>
    </xf>
    <xf numFmtId="49" fontId="0" fillId="2" borderId="14" xfId="0" applyNumberFormat="1" applyFill="1" applyBorder="1" applyAlignment="1" applyProtection="1">
      <alignment horizontal="center" wrapText="1"/>
    </xf>
    <xf numFmtId="0" fontId="2" fillId="2" borderId="38" xfId="0" applyFont="1" applyFill="1" applyBorder="1" applyAlignment="1" applyProtection="1">
      <alignment horizontal="center" wrapText="1"/>
    </xf>
    <xf numFmtId="0" fontId="0" fillId="2" borderId="24" xfId="0" applyFill="1" applyBorder="1" applyAlignment="1" applyProtection="1">
      <alignment horizontal="center" wrapText="1"/>
    </xf>
    <xf numFmtId="0" fontId="0" fillId="2" borderId="41" xfId="0" applyFill="1" applyBorder="1" applyAlignment="1" applyProtection="1">
      <alignment horizontal="center"/>
    </xf>
    <xf numFmtId="0" fontId="2" fillId="2" borderId="38" xfId="0" applyFont="1" applyFill="1" applyBorder="1" applyAlignment="1" applyProtection="1">
      <alignment horizontal="center" vertical="center" wrapText="1"/>
    </xf>
    <xf numFmtId="0" fontId="2" fillId="2" borderId="23" xfId="0" applyFont="1" applyFill="1" applyBorder="1" applyAlignment="1" applyProtection="1">
      <alignment horizontal="center" vertical="center" wrapText="1"/>
    </xf>
    <xf numFmtId="1" fontId="2" fillId="2" borderId="23" xfId="0" applyNumberFormat="1" applyFont="1" applyFill="1" applyBorder="1" applyAlignment="1" applyProtection="1">
      <alignment horizontal="center" wrapText="1"/>
    </xf>
    <xf numFmtId="0" fontId="10" fillId="0" borderId="0" xfId="6" applyFont="1" applyAlignment="1">
      <alignment horizontal="left" vertical="center" wrapText="1"/>
    </xf>
    <xf numFmtId="0" fontId="35" fillId="0" borderId="0" xfId="6" applyFont="1" applyAlignment="1">
      <alignment horizontal="left" wrapText="1"/>
    </xf>
    <xf numFmtId="0" fontId="2" fillId="0" borderId="17" xfId="6" applyNumberFormat="1" applyFont="1" applyBorder="1" applyAlignment="1" applyProtection="1">
      <alignment horizontal="left" vertical="center"/>
      <protection locked="0"/>
    </xf>
    <xf numFmtId="0" fontId="2" fillId="0" borderId="24" xfId="6" applyNumberFormat="1" applyFont="1" applyBorder="1" applyAlignment="1" applyProtection="1">
      <alignment horizontal="center" vertical="center"/>
      <protection locked="0"/>
    </xf>
    <xf numFmtId="0" fontId="2" fillId="0" borderId="20" xfId="6" applyNumberFormat="1" applyFont="1" applyBorder="1" applyAlignment="1" applyProtection="1">
      <alignment horizontal="center" vertical="center"/>
      <protection locked="0"/>
    </xf>
    <xf numFmtId="0" fontId="2" fillId="0" borderId="41" xfId="6" applyNumberFormat="1" applyFont="1" applyBorder="1" applyAlignment="1" applyProtection="1">
      <alignment horizontal="center" vertical="center"/>
      <protection locked="0"/>
    </xf>
    <xf numFmtId="49" fontId="17" fillId="2" borderId="69" xfId="6" applyNumberFormat="1" applyFont="1" applyFill="1" applyBorder="1" applyAlignment="1">
      <alignment horizontal="center" wrapText="1"/>
    </xf>
    <xf numFmtId="49" fontId="17" fillId="2" borderId="39" xfId="6" applyNumberFormat="1" applyFont="1" applyFill="1" applyBorder="1" applyAlignment="1">
      <alignment horizontal="center" wrapText="1"/>
    </xf>
    <xf numFmtId="0" fontId="17" fillId="2" borderId="68" xfId="6" applyFont="1" applyFill="1" applyBorder="1" applyAlignment="1" applyProtection="1">
      <alignment horizontal="center" wrapText="1"/>
    </xf>
    <xf numFmtId="0" fontId="17" fillId="2" borderId="77" xfId="6" applyFont="1" applyFill="1" applyBorder="1" applyAlignment="1" applyProtection="1">
      <alignment horizontal="center"/>
    </xf>
    <xf numFmtId="1" fontId="17" fillId="2" borderId="70" xfId="6" applyNumberFormat="1" applyFont="1" applyFill="1" applyBorder="1" applyAlignment="1">
      <alignment horizontal="center" wrapText="1"/>
    </xf>
    <xf numFmtId="1" fontId="17" fillId="2" borderId="23" xfId="6" applyNumberFormat="1" applyFont="1" applyFill="1" applyBorder="1" applyAlignment="1">
      <alignment horizontal="center"/>
    </xf>
    <xf numFmtId="49" fontId="17" fillId="2" borderId="70" xfId="6" applyNumberFormat="1" applyFont="1" applyFill="1" applyBorder="1" applyAlignment="1">
      <alignment horizontal="center"/>
    </xf>
    <xf numFmtId="49" fontId="17" fillId="2" borderId="23" xfId="6" applyNumberFormat="1" applyFont="1" applyFill="1" applyBorder="1" applyAlignment="1">
      <alignment horizontal="center"/>
    </xf>
    <xf numFmtId="49" fontId="17" fillId="2" borderId="71" xfId="6" applyNumberFormat="1" applyFont="1" applyFill="1" applyBorder="1" applyAlignment="1">
      <alignment horizontal="center" wrapText="1"/>
    </xf>
    <xf numFmtId="49" fontId="17" fillId="2" borderId="14" xfId="6" applyNumberFormat="1" applyFont="1" applyFill="1" applyBorder="1" applyAlignment="1">
      <alignment horizontal="center" wrapText="1"/>
    </xf>
    <xf numFmtId="178" fontId="17" fillId="2" borderId="44" xfId="6" applyNumberFormat="1" applyFont="1" applyFill="1" applyBorder="1" applyAlignment="1">
      <alignment horizontal="center"/>
    </xf>
    <xf numFmtId="178" fontId="17" fillId="2" borderId="47" xfId="6" applyNumberFormat="1" applyFont="1" applyFill="1" applyBorder="1" applyAlignment="1">
      <alignment horizontal="center"/>
    </xf>
    <xf numFmtId="0" fontId="17" fillId="2" borderId="70" xfId="6" applyFont="1" applyFill="1" applyBorder="1" applyAlignment="1">
      <alignment horizontal="center" wrapText="1"/>
    </xf>
    <xf numFmtId="0" fontId="17" fillId="2" borderId="23" xfId="6" applyFont="1" applyFill="1" applyBorder="1" applyAlignment="1">
      <alignment horizontal="center"/>
    </xf>
    <xf numFmtId="0" fontId="17" fillId="2" borderId="23" xfId="6" applyFont="1" applyFill="1" applyBorder="1" applyAlignment="1">
      <alignment horizontal="center" wrapText="1"/>
    </xf>
    <xf numFmtId="0" fontId="2" fillId="0" borderId="0" xfId="0" applyFont="1" applyBorder="1" applyAlignment="1" applyProtection="1">
      <alignment horizontal="left"/>
      <protection locked="0"/>
    </xf>
    <xf numFmtId="0" fontId="2" fillId="0" borderId="24" xfId="0" applyFont="1" applyBorder="1" applyAlignment="1" applyProtection="1">
      <alignment horizontal="center" vertical="center"/>
      <protection locked="0"/>
    </xf>
    <xf numFmtId="0" fontId="2" fillId="0" borderId="20" xfId="0" applyFont="1" applyBorder="1" applyAlignment="1" applyProtection="1">
      <alignment horizontal="center" vertical="center"/>
      <protection locked="0"/>
    </xf>
    <xf numFmtId="0" fontId="2" fillId="0" borderId="41" xfId="0" applyFont="1" applyBorder="1" applyAlignment="1" applyProtection="1">
      <alignment horizontal="center" vertical="center"/>
      <protection locked="0"/>
    </xf>
    <xf numFmtId="0" fontId="2" fillId="0" borderId="34" xfId="0" applyFont="1" applyBorder="1" applyAlignment="1" applyProtection="1">
      <alignment horizontal="left"/>
      <protection locked="0"/>
    </xf>
    <xf numFmtId="0" fontId="2" fillId="0" borderId="17" xfId="0" applyFont="1" applyBorder="1" applyAlignment="1" applyProtection="1">
      <alignment horizontal="left"/>
      <protection locked="0"/>
    </xf>
    <xf numFmtId="0" fontId="0" fillId="0" borderId="53" xfId="0" applyFont="1" applyFill="1" applyBorder="1" applyAlignment="1" applyProtection="1">
      <alignment horizontal="left" vertical="top" wrapText="1"/>
      <protection locked="0"/>
    </xf>
    <xf numFmtId="0" fontId="0" fillId="0" borderId="16" xfId="0" applyFont="1" applyFill="1" applyBorder="1" applyAlignment="1" applyProtection="1">
      <alignment horizontal="left" vertical="top" wrapText="1"/>
      <protection locked="0"/>
    </xf>
    <xf numFmtId="0" fontId="0" fillId="0" borderId="54" xfId="0" applyFont="1" applyFill="1" applyBorder="1" applyAlignment="1" applyProtection="1">
      <alignment horizontal="left" vertical="top" wrapText="1"/>
      <protection locked="0"/>
    </xf>
    <xf numFmtId="0" fontId="0" fillId="0" borderId="9" xfId="0" applyFont="1" applyFill="1" applyBorder="1" applyAlignment="1" applyProtection="1">
      <alignment horizontal="left" vertical="top" wrapText="1"/>
      <protection locked="0"/>
    </xf>
    <xf numFmtId="0" fontId="0" fillId="0" borderId="0" xfId="0" applyFont="1" applyFill="1" applyBorder="1" applyAlignment="1" applyProtection="1">
      <alignment horizontal="left" vertical="top" wrapText="1"/>
      <protection locked="0"/>
    </xf>
    <xf numFmtId="0" fontId="0" fillId="0" borderId="10" xfId="0" applyFont="1" applyFill="1" applyBorder="1" applyAlignment="1" applyProtection="1">
      <alignment horizontal="left" vertical="top" wrapText="1"/>
      <protection locked="0"/>
    </xf>
    <xf numFmtId="0" fontId="0" fillId="0" borderId="14" xfId="0" applyFont="1" applyFill="1" applyBorder="1" applyAlignment="1" applyProtection="1">
      <alignment horizontal="left" vertical="top" wrapText="1"/>
      <protection locked="0"/>
    </xf>
    <xf numFmtId="0" fontId="0" fillId="0" borderId="1" xfId="0" applyFont="1" applyFill="1" applyBorder="1" applyAlignment="1" applyProtection="1">
      <alignment horizontal="left" vertical="top" wrapText="1"/>
      <protection locked="0"/>
    </xf>
    <xf numFmtId="0" fontId="0" fillId="0" borderId="13" xfId="0" applyFont="1" applyFill="1" applyBorder="1" applyAlignment="1" applyProtection="1">
      <alignment horizontal="left" vertical="top" wrapText="1"/>
      <protection locked="0"/>
    </xf>
    <xf numFmtId="14" fontId="2" fillId="0" borderId="1" xfId="0" applyNumberFormat="1" applyFont="1" applyBorder="1" applyAlignment="1" applyProtection="1">
      <alignment horizontal="center" vertical="center"/>
      <protection locked="0"/>
    </xf>
    <xf numFmtId="172" fontId="0" fillId="0" borderId="1" xfId="0" applyNumberFormat="1" applyFont="1" applyBorder="1" applyAlignment="1" applyProtection="1">
      <alignment horizontal="right"/>
      <protection locked="0"/>
    </xf>
    <xf numFmtId="0" fontId="2" fillId="0" borderId="31" xfId="0" applyFont="1" applyBorder="1" applyAlignment="1" applyProtection="1">
      <alignment horizontal="left" vertical="center"/>
      <protection locked="0"/>
    </xf>
    <xf numFmtId="0" fontId="2" fillId="0" borderId="20" xfId="0" applyFont="1" applyBorder="1" applyAlignment="1" applyProtection="1">
      <alignment horizontal="left" vertical="center"/>
      <protection locked="0"/>
    </xf>
    <xf numFmtId="0" fontId="2" fillId="0" borderId="41" xfId="0" applyFont="1" applyBorder="1" applyAlignment="1" applyProtection="1">
      <alignment horizontal="left" vertical="center"/>
      <protection locked="0"/>
    </xf>
    <xf numFmtId="173" fontId="2" fillId="0" borderId="24" xfId="0" applyNumberFormat="1" applyFont="1" applyBorder="1" applyAlignment="1" applyProtection="1">
      <alignment horizontal="center" vertical="center"/>
      <protection locked="0"/>
    </xf>
    <xf numFmtId="173" fontId="2" fillId="0" borderId="20" xfId="0" applyNumberFormat="1" applyFont="1" applyBorder="1" applyAlignment="1" applyProtection="1">
      <alignment horizontal="center" vertical="center"/>
      <protection locked="0"/>
    </xf>
    <xf numFmtId="173" fontId="2" fillId="0" borderId="33" xfId="0" applyNumberFormat="1" applyFont="1" applyBorder="1" applyAlignment="1" applyProtection="1">
      <alignment horizontal="center" vertical="center"/>
      <protection locked="0"/>
    </xf>
    <xf numFmtId="14" fontId="2" fillId="0" borderId="24" xfId="0" applyNumberFormat="1"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14" fontId="2" fillId="0" borderId="1" xfId="0" applyNumberFormat="1" applyFont="1" applyBorder="1" applyAlignment="1" applyProtection="1">
      <alignment vertical="center"/>
      <protection locked="0"/>
    </xf>
    <xf numFmtId="172" fontId="0" fillId="0" borderId="1" xfId="0" applyNumberFormat="1" applyFont="1" applyBorder="1" applyAlignment="1" applyProtection="1">
      <alignment horizontal="right" vertical="center"/>
      <protection locked="0"/>
    </xf>
    <xf numFmtId="0" fontId="2" fillId="0" borderId="20" xfId="0" applyFont="1" applyBorder="1" applyAlignment="1" applyProtection="1">
      <alignment horizontal="left"/>
      <protection locked="0"/>
    </xf>
    <xf numFmtId="0" fontId="2" fillId="0" borderId="41" xfId="0" applyFont="1" applyBorder="1" applyAlignment="1" applyProtection="1">
      <alignment horizontal="left"/>
      <protection locked="0"/>
    </xf>
    <xf numFmtId="0" fontId="2" fillId="0" borderId="0" xfId="0" applyFont="1" applyBorder="1" applyAlignment="1" applyProtection="1">
      <alignment horizontal="left"/>
    </xf>
    <xf numFmtId="172" fontId="10" fillId="0" borderId="1" xfId="0" applyNumberFormat="1" applyFont="1" applyBorder="1" applyAlignment="1">
      <alignment horizontal="right"/>
    </xf>
    <xf numFmtId="0" fontId="65" fillId="4" borderId="17" xfId="0" applyFont="1" applyFill="1" applyBorder="1" applyAlignment="1">
      <alignment horizontal="center"/>
    </xf>
    <xf numFmtId="14" fontId="66" fillId="0" borderId="24" xfId="0" applyNumberFormat="1" applyFont="1" applyBorder="1" applyAlignment="1">
      <alignment horizontal="center" vertical="center"/>
    </xf>
    <xf numFmtId="14" fontId="66" fillId="0" borderId="20" xfId="0" applyNumberFormat="1" applyFont="1" applyBorder="1" applyAlignment="1">
      <alignment horizontal="center" vertical="center"/>
    </xf>
    <xf numFmtId="14" fontId="66" fillId="0" borderId="41" xfId="0" applyNumberFormat="1" applyFont="1" applyBorder="1" applyAlignment="1">
      <alignment horizontal="center" vertical="center"/>
    </xf>
  </cellXfs>
  <cellStyles count="8">
    <cellStyle name="Hyperlink 2" xfId="2"/>
    <cellStyle name="Hyperlink 2 2" xfId="3"/>
    <cellStyle name="Komma" xfId="4" builtinId="3"/>
    <cellStyle name="Link" xfId="1" builtinId="8"/>
    <cellStyle name="Prozent" xfId="5" builtinId="5"/>
    <cellStyle name="Standard" xfId="0" builtinId="0"/>
    <cellStyle name="Standard 2" xfId="6"/>
    <cellStyle name="Währung" xfId="7" builtinId="4"/>
  </cellStyles>
  <dxfs count="45">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color auto="1"/>
      </font>
      <fill>
        <patternFill>
          <bgColor indexed="10"/>
        </patternFill>
      </fill>
    </dxf>
    <dxf>
      <font>
        <color rgb="FF9C0006"/>
      </font>
    </dxf>
    <dxf>
      <font>
        <color rgb="FF9C0006"/>
      </font>
    </dxf>
    <dxf>
      <font>
        <color rgb="FF9C0006"/>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checked="Checked"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16</xdr:col>
      <xdr:colOff>104775</xdr:colOff>
      <xdr:row>21</xdr:row>
      <xdr:rowOff>0</xdr:rowOff>
    </xdr:from>
    <xdr:to>
      <xdr:col>16</xdr:col>
      <xdr:colOff>180975</xdr:colOff>
      <xdr:row>22</xdr:row>
      <xdr:rowOff>28575</xdr:rowOff>
    </xdr:to>
    <xdr:sp macro="" textlink="">
      <xdr:nvSpPr>
        <xdr:cNvPr id="111539" name="Text Box 1"/>
        <xdr:cNvSpPr txBox="1">
          <a:spLocks noChangeArrowheads="1"/>
        </xdr:cNvSpPr>
      </xdr:nvSpPr>
      <xdr:spPr bwMode="auto">
        <a:xfrm>
          <a:off x="3305175" y="3381375"/>
          <a:ext cx="762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16</xdr:col>
      <xdr:colOff>104775</xdr:colOff>
      <xdr:row>31</xdr:row>
      <xdr:rowOff>123825</xdr:rowOff>
    </xdr:from>
    <xdr:to>
      <xdr:col>16</xdr:col>
      <xdr:colOff>180975</xdr:colOff>
      <xdr:row>32</xdr:row>
      <xdr:rowOff>152400</xdr:rowOff>
    </xdr:to>
    <xdr:sp macro="" textlink="">
      <xdr:nvSpPr>
        <xdr:cNvPr id="111540" name="Text Box 2"/>
        <xdr:cNvSpPr txBox="1">
          <a:spLocks noChangeArrowheads="1"/>
        </xdr:cNvSpPr>
      </xdr:nvSpPr>
      <xdr:spPr bwMode="auto">
        <a:xfrm>
          <a:off x="3305175" y="5229225"/>
          <a:ext cx="762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10</xdr:col>
          <xdr:colOff>180975</xdr:colOff>
          <xdr:row>23</xdr:row>
          <xdr:rowOff>133350</xdr:rowOff>
        </xdr:from>
        <xdr:to>
          <xdr:col>12</xdr:col>
          <xdr:colOff>28575</xdr:colOff>
          <xdr:row>25</xdr:row>
          <xdr:rowOff>95250</xdr:rowOff>
        </xdr:to>
        <xdr:sp macro="" textlink="">
          <xdr:nvSpPr>
            <xdr:cNvPr id="110598" name="Check Box 6" hidden="1">
              <a:extLst>
                <a:ext uri="{63B3BB69-23CF-44E3-9099-C40C66FF867C}">
                  <a14:compatExt spid="_x0000_s1105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152400</xdr:rowOff>
        </xdr:from>
        <xdr:to>
          <xdr:col>12</xdr:col>
          <xdr:colOff>38100</xdr:colOff>
          <xdr:row>27</xdr:row>
          <xdr:rowOff>85725</xdr:rowOff>
        </xdr:to>
        <xdr:sp macro="" textlink="">
          <xdr:nvSpPr>
            <xdr:cNvPr id="110599" name="Check Box 7" hidden="1">
              <a:extLst>
                <a:ext uri="{63B3BB69-23CF-44E3-9099-C40C66FF867C}">
                  <a14:compatExt spid="_x0000_s1105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27</xdr:row>
          <xdr:rowOff>152400</xdr:rowOff>
        </xdr:from>
        <xdr:to>
          <xdr:col>12</xdr:col>
          <xdr:colOff>38100</xdr:colOff>
          <xdr:row>29</xdr:row>
          <xdr:rowOff>85725</xdr:rowOff>
        </xdr:to>
        <xdr:sp macro="" textlink="">
          <xdr:nvSpPr>
            <xdr:cNvPr id="110600" name="Check Box 8" hidden="1">
              <a:extLst>
                <a:ext uri="{63B3BB69-23CF-44E3-9099-C40C66FF867C}">
                  <a14:compatExt spid="_x0000_s110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25</xdr:row>
          <xdr:rowOff>152400</xdr:rowOff>
        </xdr:from>
        <xdr:to>
          <xdr:col>16</xdr:col>
          <xdr:colOff>28575</xdr:colOff>
          <xdr:row>27</xdr:row>
          <xdr:rowOff>85725</xdr:rowOff>
        </xdr:to>
        <xdr:sp macro="" textlink="">
          <xdr:nvSpPr>
            <xdr:cNvPr id="110601" name="Check Box 9" hidden="1">
              <a:extLst>
                <a:ext uri="{63B3BB69-23CF-44E3-9099-C40C66FF867C}">
                  <a14:compatExt spid="_x0000_s1106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23</xdr:row>
          <xdr:rowOff>142875</xdr:rowOff>
        </xdr:from>
        <xdr:to>
          <xdr:col>16</xdr:col>
          <xdr:colOff>28575</xdr:colOff>
          <xdr:row>25</xdr:row>
          <xdr:rowOff>104775</xdr:rowOff>
        </xdr:to>
        <xdr:sp macro="" textlink="">
          <xdr:nvSpPr>
            <xdr:cNvPr id="110602" name="Check Box 10" hidden="1">
              <a:extLst>
                <a:ext uri="{63B3BB69-23CF-44E3-9099-C40C66FF867C}">
                  <a14:compatExt spid="_x0000_s110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27</xdr:row>
          <xdr:rowOff>142875</xdr:rowOff>
        </xdr:from>
        <xdr:to>
          <xdr:col>16</xdr:col>
          <xdr:colOff>28575</xdr:colOff>
          <xdr:row>29</xdr:row>
          <xdr:rowOff>76200</xdr:rowOff>
        </xdr:to>
        <xdr:sp macro="" textlink="">
          <xdr:nvSpPr>
            <xdr:cNvPr id="110603" name="Check Box 11" hidden="1">
              <a:extLst>
                <a:ext uri="{63B3BB69-23CF-44E3-9099-C40C66FF867C}">
                  <a14:compatExt spid="_x0000_s1106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25</xdr:row>
          <xdr:rowOff>152400</xdr:rowOff>
        </xdr:from>
        <xdr:to>
          <xdr:col>27</xdr:col>
          <xdr:colOff>28575</xdr:colOff>
          <xdr:row>27</xdr:row>
          <xdr:rowOff>85725</xdr:rowOff>
        </xdr:to>
        <xdr:sp macro="" textlink="">
          <xdr:nvSpPr>
            <xdr:cNvPr id="110604" name="Check Box 12" hidden="1">
              <a:extLst>
                <a:ext uri="{63B3BB69-23CF-44E3-9099-C40C66FF867C}">
                  <a14:compatExt spid="_x0000_s1106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27</xdr:row>
          <xdr:rowOff>152400</xdr:rowOff>
        </xdr:from>
        <xdr:to>
          <xdr:col>27</xdr:col>
          <xdr:colOff>19050</xdr:colOff>
          <xdr:row>29</xdr:row>
          <xdr:rowOff>85725</xdr:rowOff>
        </xdr:to>
        <xdr:sp macro="" textlink="">
          <xdr:nvSpPr>
            <xdr:cNvPr id="110605" name="Check Box 13" hidden="1">
              <a:extLst>
                <a:ext uri="{63B3BB69-23CF-44E3-9099-C40C66FF867C}">
                  <a14:compatExt spid="_x0000_s1106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23</xdr:row>
          <xdr:rowOff>142875</xdr:rowOff>
        </xdr:from>
        <xdr:to>
          <xdr:col>27</xdr:col>
          <xdr:colOff>28575</xdr:colOff>
          <xdr:row>25</xdr:row>
          <xdr:rowOff>104775</xdr:rowOff>
        </xdr:to>
        <xdr:sp macro="" textlink="">
          <xdr:nvSpPr>
            <xdr:cNvPr id="110606" name="Check Box 14" hidden="1">
              <a:extLst>
                <a:ext uri="{63B3BB69-23CF-44E3-9099-C40C66FF867C}">
                  <a14:compatExt spid="_x0000_s1106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35</xdr:row>
          <xdr:rowOff>0</xdr:rowOff>
        </xdr:from>
        <xdr:to>
          <xdr:col>12</xdr:col>
          <xdr:colOff>38100</xdr:colOff>
          <xdr:row>36</xdr:row>
          <xdr:rowOff>123825</xdr:rowOff>
        </xdr:to>
        <xdr:sp macro="" textlink="">
          <xdr:nvSpPr>
            <xdr:cNvPr id="110607" name="Check Box 15" hidden="1">
              <a:extLst>
                <a:ext uri="{63B3BB69-23CF-44E3-9099-C40C66FF867C}">
                  <a14:compatExt spid="_x0000_s1106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180975</xdr:colOff>
          <xdr:row>37</xdr:row>
          <xdr:rowOff>171450</xdr:rowOff>
        </xdr:from>
        <xdr:to>
          <xdr:col>12</xdr:col>
          <xdr:colOff>0</xdr:colOff>
          <xdr:row>39</xdr:row>
          <xdr:rowOff>104775</xdr:rowOff>
        </xdr:to>
        <xdr:sp macro="" textlink="">
          <xdr:nvSpPr>
            <xdr:cNvPr id="110608" name="Check Box 16" hidden="1">
              <a:extLst>
                <a:ext uri="{63B3BB69-23CF-44E3-9099-C40C66FF867C}">
                  <a14:compatExt spid="_x0000_s1106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37</xdr:row>
          <xdr:rowOff>171450</xdr:rowOff>
        </xdr:from>
        <xdr:to>
          <xdr:col>16</xdr:col>
          <xdr:colOff>28575</xdr:colOff>
          <xdr:row>39</xdr:row>
          <xdr:rowOff>104775</xdr:rowOff>
        </xdr:to>
        <xdr:sp macro="" textlink="">
          <xdr:nvSpPr>
            <xdr:cNvPr id="110609" name="Check Box 17" hidden="1">
              <a:extLst>
                <a:ext uri="{63B3BB69-23CF-44E3-9099-C40C66FF867C}">
                  <a14:compatExt spid="_x0000_s1106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35</xdr:row>
          <xdr:rowOff>0</xdr:rowOff>
        </xdr:from>
        <xdr:to>
          <xdr:col>16</xdr:col>
          <xdr:colOff>28575</xdr:colOff>
          <xdr:row>36</xdr:row>
          <xdr:rowOff>123825</xdr:rowOff>
        </xdr:to>
        <xdr:sp macro="" textlink="">
          <xdr:nvSpPr>
            <xdr:cNvPr id="110610" name="Check Box 18" hidden="1">
              <a:extLst>
                <a:ext uri="{63B3BB69-23CF-44E3-9099-C40C66FF867C}">
                  <a14:compatExt spid="_x0000_s1106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34</xdr:row>
          <xdr:rowOff>152400</xdr:rowOff>
        </xdr:from>
        <xdr:to>
          <xdr:col>27</xdr:col>
          <xdr:colOff>19050</xdr:colOff>
          <xdr:row>36</xdr:row>
          <xdr:rowOff>114300</xdr:rowOff>
        </xdr:to>
        <xdr:sp macro="" textlink="">
          <xdr:nvSpPr>
            <xdr:cNvPr id="110611" name="Check Box 19" hidden="1">
              <a:extLst>
                <a:ext uri="{63B3BB69-23CF-44E3-9099-C40C66FF867C}">
                  <a14:compatExt spid="_x0000_s1106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37</xdr:row>
          <xdr:rowOff>161925</xdr:rowOff>
        </xdr:from>
        <xdr:to>
          <xdr:col>27</xdr:col>
          <xdr:colOff>19050</xdr:colOff>
          <xdr:row>39</xdr:row>
          <xdr:rowOff>95250</xdr:rowOff>
        </xdr:to>
        <xdr:sp macro="" textlink="">
          <xdr:nvSpPr>
            <xdr:cNvPr id="110612" name="Check Box 20" hidden="1">
              <a:extLst>
                <a:ext uri="{63B3BB69-23CF-44E3-9099-C40C66FF867C}">
                  <a14:compatExt spid="_x0000_s1106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52</xdr:row>
          <xdr:rowOff>114300</xdr:rowOff>
        </xdr:from>
        <xdr:to>
          <xdr:col>1</xdr:col>
          <xdr:colOff>28575</xdr:colOff>
          <xdr:row>54</xdr:row>
          <xdr:rowOff>76200</xdr:rowOff>
        </xdr:to>
        <xdr:sp macro="" textlink="">
          <xdr:nvSpPr>
            <xdr:cNvPr id="110613" name="Check Box 21" hidden="1">
              <a:extLst>
                <a:ext uri="{63B3BB69-23CF-44E3-9099-C40C66FF867C}">
                  <a14:compatExt spid="_x0000_s1106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9525</xdr:colOff>
      <xdr:row>41</xdr:row>
      <xdr:rowOff>150495</xdr:rowOff>
    </xdr:from>
    <xdr:to>
      <xdr:col>2</xdr:col>
      <xdr:colOff>179160</xdr:colOff>
      <xdr:row>41</xdr:row>
      <xdr:rowOff>150495</xdr:rowOff>
    </xdr:to>
    <xdr:sp macro="" textlink="">
      <xdr:nvSpPr>
        <xdr:cNvPr id="2" name="Text 1"/>
        <xdr:cNvSpPr txBox="1">
          <a:spLocks noChangeArrowheads="1"/>
        </xdr:cNvSpPr>
      </xdr:nvSpPr>
      <xdr:spPr bwMode="auto">
        <a:xfrm>
          <a:off x="9525" y="6791325"/>
          <a:ext cx="16764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de-DE" sz="1200" b="0" i="0" u="none" strike="noStrike" baseline="0">
              <a:solidFill>
                <a:srgbClr val="000000"/>
              </a:solidFill>
              <a:latin typeface="Arial"/>
              <a:cs typeface="Arial"/>
            </a:rPr>
            <a:t>Hamburg,</a:t>
          </a:r>
        </a:p>
      </xdr:txBody>
    </xdr:sp>
    <xdr:clientData/>
  </xdr:twoCellAnchor>
  <mc:AlternateContent xmlns:mc="http://schemas.openxmlformats.org/markup-compatibility/2006">
    <mc:Choice xmlns:a14="http://schemas.microsoft.com/office/drawing/2010/main" Requires="a14">
      <xdr:twoCellAnchor editAs="oneCell">
        <xdr:from>
          <xdr:col>0</xdr:col>
          <xdr:colOff>114300</xdr:colOff>
          <xdr:row>14</xdr:row>
          <xdr:rowOff>123825</xdr:rowOff>
        </xdr:from>
        <xdr:to>
          <xdr:col>2</xdr:col>
          <xdr:colOff>0</xdr:colOff>
          <xdr:row>16</xdr:row>
          <xdr:rowOff>38100</xdr:rowOff>
        </xdr:to>
        <xdr:sp macro="" textlink="">
          <xdr:nvSpPr>
            <xdr:cNvPr id="79873" name="Check Box 1" hidden="1">
              <a:extLst>
                <a:ext uri="{63B3BB69-23CF-44E3-9099-C40C66FF867C}">
                  <a14:compatExt spid="_x0000_s798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19</xdr:row>
          <xdr:rowOff>0</xdr:rowOff>
        </xdr:from>
        <xdr:to>
          <xdr:col>2</xdr:col>
          <xdr:colOff>9525</xdr:colOff>
          <xdr:row>20</xdr:row>
          <xdr:rowOff>76200</xdr:rowOff>
        </xdr:to>
        <xdr:sp macro="" textlink="">
          <xdr:nvSpPr>
            <xdr:cNvPr id="79874" name="Check Box 2" hidden="1">
              <a:extLst>
                <a:ext uri="{63B3BB69-23CF-44E3-9099-C40C66FF867C}">
                  <a14:compatExt spid="_x0000_s798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142875</xdr:rowOff>
        </xdr:from>
        <xdr:to>
          <xdr:col>7</xdr:col>
          <xdr:colOff>238125</xdr:colOff>
          <xdr:row>16</xdr:row>
          <xdr:rowOff>47625</xdr:rowOff>
        </xdr:to>
        <xdr:sp macro="" textlink="">
          <xdr:nvSpPr>
            <xdr:cNvPr id="79875" name="Check Box 3" hidden="1">
              <a:extLst>
                <a:ext uri="{63B3BB69-23CF-44E3-9099-C40C66FF867C}">
                  <a14:compatExt spid="_x0000_s798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20</xdr:row>
          <xdr:rowOff>180975</xdr:rowOff>
        </xdr:from>
        <xdr:to>
          <xdr:col>2</xdr:col>
          <xdr:colOff>9525</xdr:colOff>
          <xdr:row>22</xdr:row>
          <xdr:rowOff>57150</xdr:rowOff>
        </xdr:to>
        <xdr:sp macro="" textlink="">
          <xdr:nvSpPr>
            <xdr:cNvPr id="79876" name="Check Box 4" hidden="1">
              <a:extLst>
                <a:ext uri="{63B3BB69-23CF-44E3-9099-C40C66FF867C}">
                  <a14:compatExt spid="_x0000_s798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42</xdr:row>
          <xdr:rowOff>85725</xdr:rowOff>
        </xdr:from>
        <xdr:to>
          <xdr:col>2</xdr:col>
          <xdr:colOff>0</xdr:colOff>
          <xdr:row>44</xdr:row>
          <xdr:rowOff>66675</xdr:rowOff>
        </xdr:to>
        <xdr:sp macro="" textlink="">
          <xdr:nvSpPr>
            <xdr:cNvPr id="79877" name="Check Box 5" hidden="1">
              <a:extLst>
                <a:ext uri="{63B3BB69-23CF-44E3-9099-C40C66FF867C}">
                  <a14:compatExt spid="_x0000_s798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44</xdr:row>
          <xdr:rowOff>57150</xdr:rowOff>
        </xdr:from>
        <xdr:to>
          <xdr:col>2</xdr:col>
          <xdr:colOff>0</xdr:colOff>
          <xdr:row>46</xdr:row>
          <xdr:rowOff>38100</xdr:rowOff>
        </xdr:to>
        <xdr:sp macro="" textlink="">
          <xdr:nvSpPr>
            <xdr:cNvPr id="79878" name="Check Box 6" hidden="1">
              <a:extLst>
                <a:ext uri="{63B3BB69-23CF-44E3-9099-C40C66FF867C}">
                  <a14:compatExt spid="_x0000_s798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47</xdr:row>
          <xdr:rowOff>57150</xdr:rowOff>
        </xdr:from>
        <xdr:to>
          <xdr:col>2</xdr:col>
          <xdr:colOff>0</xdr:colOff>
          <xdr:row>49</xdr:row>
          <xdr:rowOff>38100</xdr:rowOff>
        </xdr:to>
        <xdr:sp macro="" textlink="">
          <xdr:nvSpPr>
            <xdr:cNvPr id="79879" name="Check Box 7" hidden="1">
              <a:extLst>
                <a:ext uri="{63B3BB69-23CF-44E3-9099-C40C66FF867C}">
                  <a14:compatExt spid="_x0000_s798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49</xdr:row>
          <xdr:rowOff>66675</xdr:rowOff>
        </xdr:from>
        <xdr:to>
          <xdr:col>1</xdr:col>
          <xdr:colOff>171450</xdr:colOff>
          <xdr:row>51</xdr:row>
          <xdr:rowOff>47625</xdr:rowOff>
        </xdr:to>
        <xdr:sp macro="" textlink="">
          <xdr:nvSpPr>
            <xdr:cNvPr id="79880" name="Check Box 8" hidden="1">
              <a:extLst>
                <a:ext uri="{63B3BB69-23CF-44E3-9099-C40C66FF867C}">
                  <a14:compatExt spid="_x0000_s798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51</xdr:row>
          <xdr:rowOff>66675</xdr:rowOff>
        </xdr:from>
        <xdr:to>
          <xdr:col>1</xdr:col>
          <xdr:colOff>171450</xdr:colOff>
          <xdr:row>53</xdr:row>
          <xdr:rowOff>47625</xdr:rowOff>
        </xdr:to>
        <xdr:sp macro="" textlink="">
          <xdr:nvSpPr>
            <xdr:cNvPr id="79881" name="Check Box 9" hidden="1">
              <a:extLst>
                <a:ext uri="{63B3BB69-23CF-44E3-9099-C40C66FF867C}">
                  <a14:compatExt spid="_x0000_s798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1000125</xdr:colOff>
          <xdr:row>0</xdr:row>
          <xdr:rowOff>142875</xdr:rowOff>
        </xdr:from>
        <xdr:to>
          <xdr:col>15</xdr:col>
          <xdr:colOff>9525</xdr:colOff>
          <xdr:row>2</xdr:row>
          <xdr:rowOff>38100</xdr:rowOff>
        </xdr:to>
        <xdr:sp macro="" textlink="">
          <xdr:nvSpPr>
            <xdr:cNvPr id="80897" name="Check Box 1" hidden="1">
              <a:extLst>
                <a:ext uri="{63B3BB69-23CF-44E3-9099-C40C66FF867C}">
                  <a14:compatExt spid="_x0000_s808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1000125</xdr:colOff>
          <xdr:row>1</xdr:row>
          <xdr:rowOff>219075</xdr:rowOff>
        </xdr:from>
        <xdr:to>
          <xdr:col>15</xdr:col>
          <xdr:colOff>9525</xdr:colOff>
          <xdr:row>3</xdr:row>
          <xdr:rowOff>47625</xdr:rowOff>
        </xdr:to>
        <xdr:sp macro="" textlink="">
          <xdr:nvSpPr>
            <xdr:cNvPr id="80898" name="Check Box 2" hidden="1">
              <a:extLst>
                <a:ext uri="{63B3BB69-23CF-44E3-9099-C40C66FF867C}">
                  <a14:compatExt spid="_x0000_s808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44</xdr:row>
          <xdr:rowOff>95250</xdr:rowOff>
        </xdr:from>
        <xdr:to>
          <xdr:col>2</xdr:col>
          <xdr:colOff>66675</xdr:colOff>
          <xdr:row>46</xdr:row>
          <xdr:rowOff>66675</xdr:rowOff>
        </xdr:to>
        <xdr:sp macro="" textlink="">
          <xdr:nvSpPr>
            <xdr:cNvPr id="95233" name="Check Box 1" hidden="1">
              <a:extLst>
                <a:ext uri="{63B3BB69-23CF-44E3-9099-C40C66FF867C}">
                  <a14:compatExt spid="_x0000_s952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47</xdr:row>
          <xdr:rowOff>0</xdr:rowOff>
        </xdr:from>
        <xdr:to>
          <xdr:col>2</xdr:col>
          <xdr:colOff>47625</xdr:colOff>
          <xdr:row>48</xdr:row>
          <xdr:rowOff>66675</xdr:rowOff>
        </xdr:to>
        <xdr:sp macro="" textlink="">
          <xdr:nvSpPr>
            <xdr:cNvPr id="95234" name="Check Box 2" hidden="1">
              <a:extLst>
                <a:ext uri="{63B3BB69-23CF-44E3-9099-C40C66FF867C}">
                  <a14:compatExt spid="_x0000_s95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57</xdr:row>
          <xdr:rowOff>95250</xdr:rowOff>
        </xdr:from>
        <xdr:to>
          <xdr:col>2</xdr:col>
          <xdr:colOff>47625</xdr:colOff>
          <xdr:row>59</xdr:row>
          <xdr:rowOff>66675</xdr:rowOff>
        </xdr:to>
        <xdr:sp macro="" textlink="">
          <xdr:nvSpPr>
            <xdr:cNvPr id="95235" name="Check Box 3" hidden="1">
              <a:extLst>
                <a:ext uri="{63B3BB69-23CF-44E3-9099-C40C66FF867C}">
                  <a14:compatExt spid="_x0000_s952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31</xdr:row>
          <xdr:rowOff>95250</xdr:rowOff>
        </xdr:from>
        <xdr:to>
          <xdr:col>3</xdr:col>
          <xdr:colOff>9525</xdr:colOff>
          <xdr:row>33</xdr:row>
          <xdr:rowOff>66675</xdr:rowOff>
        </xdr:to>
        <xdr:sp macro="" textlink="">
          <xdr:nvSpPr>
            <xdr:cNvPr id="95236" name="Check Box 4" hidden="1">
              <a:extLst>
                <a:ext uri="{63B3BB69-23CF-44E3-9099-C40C66FF867C}">
                  <a14:compatExt spid="_x0000_s95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33</xdr:row>
          <xdr:rowOff>95250</xdr:rowOff>
        </xdr:from>
        <xdr:to>
          <xdr:col>3</xdr:col>
          <xdr:colOff>9525</xdr:colOff>
          <xdr:row>35</xdr:row>
          <xdr:rowOff>66675</xdr:rowOff>
        </xdr:to>
        <xdr:sp macro="" textlink="">
          <xdr:nvSpPr>
            <xdr:cNvPr id="95237" name="Check Box 5" hidden="1">
              <a:extLst>
                <a:ext uri="{63B3BB69-23CF-44E3-9099-C40C66FF867C}">
                  <a14:compatExt spid="_x0000_s952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19050</xdr:colOff>
          <xdr:row>2</xdr:row>
          <xdr:rowOff>133350</xdr:rowOff>
        </xdr:from>
        <xdr:to>
          <xdr:col>2</xdr:col>
          <xdr:colOff>76200</xdr:colOff>
          <xdr:row>4</xdr:row>
          <xdr:rowOff>57150</xdr:rowOff>
        </xdr:to>
        <xdr:sp macro="" textlink="">
          <xdr:nvSpPr>
            <xdr:cNvPr id="114696" name="Check Box 8" hidden="1">
              <a:extLst>
                <a:ext uri="{63B3BB69-23CF-44E3-9099-C40C66FF867C}">
                  <a14:compatExt spid="_x0000_s1146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3</xdr:row>
          <xdr:rowOff>104775</xdr:rowOff>
        </xdr:from>
        <xdr:to>
          <xdr:col>2</xdr:col>
          <xdr:colOff>76200</xdr:colOff>
          <xdr:row>5</xdr:row>
          <xdr:rowOff>28575</xdr:rowOff>
        </xdr:to>
        <xdr:sp macro="" textlink="">
          <xdr:nvSpPr>
            <xdr:cNvPr id="114697" name="Check Box 9" hidden="1">
              <a:extLst>
                <a:ext uri="{63B3BB69-23CF-44E3-9099-C40C66FF867C}">
                  <a14:compatExt spid="_x0000_s1146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xdr:row>
          <xdr:rowOff>114300</xdr:rowOff>
        </xdr:from>
        <xdr:to>
          <xdr:col>2</xdr:col>
          <xdr:colOff>76200</xdr:colOff>
          <xdr:row>6</xdr:row>
          <xdr:rowOff>0</xdr:rowOff>
        </xdr:to>
        <xdr:sp macro="" textlink="">
          <xdr:nvSpPr>
            <xdr:cNvPr id="114698" name="Check Box 10" hidden="1">
              <a:extLst>
                <a:ext uri="{63B3BB69-23CF-44E3-9099-C40C66FF867C}">
                  <a14:compatExt spid="_x0000_s1146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104775</xdr:colOff>
          <xdr:row>5</xdr:row>
          <xdr:rowOff>0</xdr:rowOff>
        </xdr:from>
        <xdr:to>
          <xdr:col>3</xdr:col>
          <xdr:colOff>9525</xdr:colOff>
          <xdr:row>6</xdr:row>
          <xdr:rowOff>95250</xdr:rowOff>
        </xdr:to>
        <xdr:sp macro="" textlink="">
          <xdr:nvSpPr>
            <xdr:cNvPr id="111619" name="Check Box 3" hidden="1">
              <a:extLst>
                <a:ext uri="{63B3BB69-23CF-44E3-9099-C40C66FF867C}">
                  <a14:compatExt spid="_x0000_s1116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5</xdr:row>
          <xdr:rowOff>152400</xdr:rowOff>
        </xdr:from>
        <xdr:to>
          <xdr:col>3</xdr:col>
          <xdr:colOff>9525</xdr:colOff>
          <xdr:row>7</xdr:row>
          <xdr:rowOff>47625</xdr:rowOff>
        </xdr:to>
        <xdr:sp macro="" textlink="">
          <xdr:nvSpPr>
            <xdr:cNvPr id="111620" name="Check Box 4" hidden="1">
              <a:extLst>
                <a:ext uri="{63B3BB69-23CF-44E3-9099-C40C66FF867C}">
                  <a14:compatExt spid="_x0000_s1116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xdr:row>
          <xdr:rowOff>142875</xdr:rowOff>
        </xdr:from>
        <xdr:to>
          <xdr:col>1</xdr:col>
          <xdr:colOff>57150</xdr:colOff>
          <xdr:row>6</xdr:row>
          <xdr:rowOff>19050</xdr:rowOff>
        </xdr:to>
        <xdr:sp macro="" textlink="">
          <xdr:nvSpPr>
            <xdr:cNvPr id="111621" name="Check Box 5" hidden="1">
              <a:extLst>
                <a:ext uri="{63B3BB69-23CF-44E3-9099-C40C66FF867C}">
                  <a14:compatExt spid="_x0000_s1116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6</xdr:row>
          <xdr:rowOff>0</xdr:rowOff>
        </xdr:from>
        <xdr:to>
          <xdr:col>1</xdr:col>
          <xdr:colOff>57150</xdr:colOff>
          <xdr:row>7</xdr:row>
          <xdr:rowOff>19050</xdr:rowOff>
        </xdr:to>
        <xdr:sp macro="" textlink="">
          <xdr:nvSpPr>
            <xdr:cNvPr id="111622" name="Check Box 6" hidden="1">
              <a:extLst>
                <a:ext uri="{63B3BB69-23CF-44E3-9099-C40C66FF867C}">
                  <a14:compatExt spid="_x0000_s1116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7</xdr:row>
          <xdr:rowOff>19050</xdr:rowOff>
        </xdr:from>
        <xdr:to>
          <xdr:col>1</xdr:col>
          <xdr:colOff>57150</xdr:colOff>
          <xdr:row>8</xdr:row>
          <xdr:rowOff>28575</xdr:rowOff>
        </xdr:to>
        <xdr:sp macro="" textlink="">
          <xdr:nvSpPr>
            <xdr:cNvPr id="111623" name="Check Box 7" hidden="1">
              <a:extLst>
                <a:ext uri="{63B3BB69-23CF-44E3-9099-C40C66FF867C}">
                  <a14:compatExt spid="_x0000_s1116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8</xdr:row>
          <xdr:rowOff>0</xdr:rowOff>
        </xdr:from>
        <xdr:to>
          <xdr:col>1</xdr:col>
          <xdr:colOff>57150</xdr:colOff>
          <xdr:row>9</xdr:row>
          <xdr:rowOff>47625</xdr:rowOff>
        </xdr:to>
        <xdr:sp macro="" textlink="">
          <xdr:nvSpPr>
            <xdr:cNvPr id="111624" name="Check Box 8" hidden="1">
              <a:extLst>
                <a:ext uri="{63B3BB69-23CF-44E3-9099-C40C66FF867C}">
                  <a14:compatExt spid="_x0000_s1116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xdr:twoCellAnchor>
    <xdr:from>
      <xdr:col>0</xdr:col>
      <xdr:colOff>0</xdr:colOff>
      <xdr:row>80</xdr:row>
      <xdr:rowOff>0</xdr:rowOff>
    </xdr:from>
    <xdr:to>
      <xdr:col>1</xdr:col>
      <xdr:colOff>150549</xdr:colOff>
      <xdr:row>80</xdr:row>
      <xdr:rowOff>0</xdr:rowOff>
    </xdr:to>
    <xdr:sp macro="" textlink="">
      <xdr:nvSpPr>
        <xdr:cNvPr id="2" name="Text 1"/>
        <xdr:cNvSpPr txBox="1">
          <a:spLocks noChangeArrowheads="1"/>
        </xdr:cNvSpPr>
      </xdr:nvSpPr>
      <xdr:spPr bwMode="auto">
        <a:xfrm>
          <a:off x="762000" y="9715500"/>
          <a:ext cx="9144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de-DE" sz="1200" b="0" i="0" u="none" strike="noStrike" baseline="0">
              <a:solidFill>
                <a:srgbClr val="000000"/>
              </a:solidFill>
              <a:latin typeface="Arial"/>
              <a:cs typeface="Arial"/>
            </a:rPr>
            <a:t>Hamburg,</a:t>
          </a:r>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xdr:row>
          <xdr:rowOff>85725</xdr:rowOff>
        </xdr:from>
        <xdr:to>
          <xdr:col>1</xdr:col>
          <xdr:colOff>76200</xdr:colOff>
          <xdr:row>5</xdr:row>
          <xdr:rowOff>47625</xdr:rowOff>
        </xdr:to>
        <xdr:sp macro="" textlink="">
          <xdr:nvSpPr>
            <xdr:cNvPr id="63665" name="Check Box 177" hidden="1">
              <a:extLst>
                <a:ext uri="{63B3BB69-23CF-44E3-9099-C40C66FF867C}">
                  <a14:compatExt spid="_x0000_s636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xdr:row>
          <xdr:rowOff>152400</xdr:rowOff>
        </xdr:from>
        <xdr:to>
          <xdr:col>1</xdr:col>
          <xdr:colOff>76200</xdr:colOff>
          <xdr:row>8</xdr:row>
          <xdr:rowOff>47625</xdr:rowOff>
        </xdr:to>
        <xdr:sp macro="" textlink="">
          <xdr:nvSpPr>
            <xdr:cNvPr id="63666" name="Check Box 178" hidden="1">
              <a:extLst>
                <a:ext uri="{63B3BB69-23CF-44E3-9099-C40C66FF867C}">
                  <a14:compatExt spid="_x0000_s636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152400</xdr:rowOff>
        </xdr:from>
        <xdr:to>
          <xdr:col>1</xdr:col>
          <xdr:colOff>76200</xdr:colOff>
          <xdr:row>47</xdr:row>
          <xdr:rowOff>47625</xdr:rowOff>
        </xdr:to>
        <xdr:sp macro="" textlink="">
          <xdr:nvSpPr>
            <xdr:cNvPr id="63670" name="Check Box 182" hidden="1">
              <a:extLst>
                <a:ext uri="{63B3BB69-23CF-44E3-9099-C40C66FF867C}">
                  <a14:compatExt spid="_x0000_s636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58</xdr:row>
          <xdr:rowOff>104775</xdr:rowOff>
        </xdr:from>
        <xdr:to>
          <xdr:col>1</xdr:col>
          <xdr:colOff>76200</xdr:colOff>
          <xdr:row>60</xdr:row>
          <xdr:rowOff>66675</xdr:rowOff>
        </xdr:to>
        <xdr:sp macro="" textlink="">
          <xdr:nvSpPr>
            <xdr:cNvPr id="63671" name="Check Box 183" hidden="1">
              <a:extLst>
                <a:ext uri="{63B3BB69-23CF-44E3-9099-C40C66FF867C}">
                  <a14:compatExt spid="_x0000_s636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60</xdr:row>
          <xdr:rowOff>104775</xdr:rowOff>
        </xdr:from>
        <xdr:to>
          <xdr:col>1</xdr:col>
          <xdr:colOff>76200</xdr:colOff>
          <xdr:row>62</xdr:row>
          <xdr:rowOff>66675</xdr:rowOff>
        </xdr:to>
        <xdr:sp macro="" textlink="">
          <xdr:nvSpPr>
            <xdr:cNvPr id="63672" name="Check Box 184" hidden="1">
              <a:extLst>
                <a:ext uri="{63B3BB69-23CF-44E3-9099-C40C66FF867C}">
                  <a14:compatExt spid="_x0000_s636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62</xdr:row>
          <xdr:rowOff>142875</xdr:rowOff>
        </xdr:from>
        <xdr:to>
          <xdr:col>1</xdr:col>
          <xdr:colOff>76200</xdr:colOff>
          <xdr:row>64</xdr:row>
          <xdr:rowOff>104775</xdr:rowOff>
        </xdr:to>
        <xdr:sp macro="" textlink="">
          <xdr:nvSpPr>
            <xdr:cNvPr id="63673" name="Check Box 185" hidden="1">
              <a:extLst>
                <a:ext uri="{63B3BB69-23CF-44E3-9099-C40C66FF867C}">
                  <a14:compatExt spid="_x0000_s636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64</xdr:row>
          <xdr:rowOff>104775</xdr:rowOff>
        </xdr:from>
        <xdr:to>
          <xdr:col>1</xdr:col>
          <xdr:colOff>76200</xdr:colOff>
          <xdr:row>66</xdr:row>
          <xdr:rowOff>66675</xdr:rowOff>
        </xdr:to>
        <xdr:sp macro="" textlink="">
          <xdr:nvSpPr>
            <xdr:cNvPr id="63674" name="Check Box 186" hidden="1">
              <a:extLst>
                <a:ext uri="{63B3BB69-23CF-44E3-9099-C40C66FF867C}">
                  <a14:compatExt spid="_x0000_s636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0</xdr:col>
      <xdr:colOff>0</xdr:colOff>
      <xdr:row>80</xdr:row>
      <xdr:rowOff>0</xdr:rowOff>
    </xdr:from>
    <xdr:to>
      <xdr:col>1</xdr:col>
      <xdr:colOff>150549</xdr:colOff>
      <xdr:row>80</xdr:row>
      <xdr:rowOff>0</xdr:rowOff>
    </xdr:to>
    <xdr:sp macro="" textlink="">
      <xdr:nvSpPr>
        <xdr:cNvPr id="5" name="Text 1"/>
        <xdr:cNvSpPr txBox="1">
          <a:spLocks noChangeArrowheads="1"/>
        </xdr:cNvSpPr>
      </xdr:nvSpPr>
      <xdr:spPr bwMode="auto">
        <a:xfrm>
          <a:off x="190500" y="15173325"/>
          <a:ext cx="32385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de-DE" sz="1200" b="0" i="0" u="none" strike="noStrike" baseline="0">
              <a:solidFill>
                <a:srgbClr val="000000"/>
              </a:solidFill>
              <a:latin typeface="Arial"/>
              <a:cs typeface="Arial"/>
            </a:rPr>
            <a:t>Hamburg,</a:t>
          </a:r>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xdr:row>
          <xdr:rowOff>85725</xdr:rowOff>
        </xdr:from>
        <xdr:to>
          <xdr:col>1</xdr:col>
          <xdr:colOff>114300</xdr:colOff>
          <xdr:row>5</xdr:row>
          <xdr:rowOff>57150</xdr:rowOff>
        </xdr:to>
        <xdr:sp macro="" textlink="">
          <xdr:nvSpPr>
            <xdr:cNvPr id="64902" name="Check Box 390" hidden="1">
              <a:extLst>
                <a:ext uri="{63B3BB69-23CF-44E3-9099-C40C66FF867C}">
                  <a14:compatExt spid="_x0000_s649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xdr:row>
          <xdr:rowOff>152400</xdr:rowOff>
        </xdr:from>
        <xdr:to>
          <xdr:col>1</xdr:col>
          <xdr:colOff>114300</xdr:colOff>
          <xdr:row>8</xdr:row>
          <xdr:rowOff>66675</xdr:rowOff>
        </xdr:to>
        <xdr:sp macro="" textlink="">
          <xdr:nvSpPr>
            <xdr:cNvPr id="64903" name="Check Box 391" hidden="1">
              <a:extLst>
                <a:ext uri="{63B3BB69-23CF-44E3-9099-C40C66FF867C}">
                  <a14:compatExt spid="_x0000_s649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47</xdr:row>
          <xdr:rowOff>152400</xdr:rowOff>
        </xdr:from>
        <xdr:to>
          <xdr:col>1</xdr:col>
          <xdr:colOff>114300</xdr:colOff>
          <xdr:row>49</xdr:row>
          <xdr:rowOff>47625</xdr:rowOff>
        </xdr:to>
        <xdr:sp macro="" textlink="">
          <xdr:nvSpPr>
            <xdr:cNvPr id="64906" name="Check Box 394" hidden="1">
              <a:extLst>
                <a:ext uri="{63B3BB69-23CF-44E3-9099-C40C66FF867C}">
                  <a14:compatExt spid="_x0000_s649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60</xdr:row>
          <xdr:rowOff>104775</xdr:rowOff>
        </xdr:from>
        <xdr:to>
          <xdr:col>1</xdr:col>
          <xdr:colOff>114300</xdr:colOff>
          <xdr:row>62</xdr:row>
          <xdr:rowOff>66675</xdr:rowOff>
        </xdr:to>
        <xdr:sp macro="" textlink="">
          <xdr:nvSpPr>
            <xdr:cNvPr id="64907" name="Check Box 395" hidden="1">
              <a:extLst>
                <a:ext uri="{63B3BB69-23CF-44E3-9099-C40C66FF867C}">
                  <a14:compatExt spid="_x0000_s649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62</xdr:row>
          <xdr:rowOff>104775</xdr:rowOff>
        </xdr:from>
        <xdr:to>
          <xdr:col>1</xdr:col>
          <xdr:colOff>114300</xdr:colOff>
          <xdr:row>64</xdr:row>
          <xdr:rowOff>66675</xdr:rowOff>
        </xdr:to>
        <xdr:sp macro="" textlink="">
          <xdr:nvSpPr>
            <xdr:cNvPr id="64908" name="Check Box 396" hidden="1">
              <a:extLst>
                <a:ext uri="{63B3BB69-23CF-44E3-9099-C40C66FF867C}">
                  <a14:compatExt spid="_x0000_s649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64</xdr:row>
          <xdr:rowOff>142875</xdr:rowOff>
        </xdr:from>
        <xdr:to>
          <xdr:col>1</xdr:col>
          <xdr:colOff>114300</xdr:colOff>
          <xdr:row>66</xdr:row>
          <xdr:rowOff>104775</xdr:rowOff>
        </xdr:to>
        <xdr:sp macro="" textlink="">
          <xdr:nvSpPr>
            <xdr:cNvPr id="64909" name="Check Box 397" hidden="1">
              <a:extLst>
                <a:ext uri="{63B3BB69-23CF-44E3-9099-C40C66FF867C}">
                  <a14:compatExt spid="_x0000_s649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66</xdr:row>
          <xdr:rowOff>104775</xdr:rowOff>
        </xdr:from>
        <xdr:to>
          <xdr:col>1</xdr:col>
          <xdr:colOff>114300</xdr:colOff>
          <xdr:row>68</xdr:row>
          <xdr:rowOff>66675</xdr:rowOff>
        </xdr:to>
        <xdr:sp macro="" textlink="">
          <xdr:nvSpPr>
            <xdr:cNvPr id="64910" name="Check Box 398" hidden="1">
              <a:extLst>
                <a:ext uri="{63B3BB69-23CF-44E3-9099-C40C66FF867C}">
                  <a14:compatExt spid="_x0000_s649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7</xdr:row>
          <xdr:rowOff>57150</xdr:rowOff>
        </xdr:from>
        <xdr:to>
          <xdr:col>1</xdr:col>
          <xdr:colOff>19050</xdr:colOff>
          <xdr:row>7</xdr:row>
          <xdr:rowOff>285750</xdr:rowOff>
        </xdr:to>
        <xdr:sp macro="" textlink="">
          <xdr:nvSpPr>
            <xdr:cNvPr id="71685" name="Check Box 5" hidden="1">
              <a:extLst>
                <a:ext uri="{63B3BB69-23CF-44E3-9099-C40C66FF867C}">
                  <a14:compatExt spid="_x0000_s716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10</xdr:row>
          <xdr:rowOff>76200</xdr:rowOff>
        </xdr:from>
        <xdr:to>
          <xdr:col>1</xdr:col>
          <xdr:colOff>9525</xdr:colOff>
          <xdr:row>10</xdr:row>
          <xdr:rowOff>276225</xdr:rowOff>
        </xdr:to>
        <xdr:sp macro="" textlink="">
          <xdr:nvSpPr>
            <xdr:cNvPr id="71687" name="Check Box 7" hidden="1">
              <a:extLst>
                <a:ext uri="{63B3BB69-23CF-44E3-9099-C40C66FF867C}">
                  <a14:compatExt spid="_x0000_s716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34</xdr:row>
          <xdr:rowOff>104775</xdr:rowOff>
        </xdr:from>
        <xdr:to>
          <xdr:col>1</xdr:col>
          <xdr:colOff>9525</xdr:colOff>
          <xdr:row>36</xdr:row>
          <xdr:rowOff>76200</xdr:rowOff>
        </xdr:to>
        <xdr:sp macro="" textlink="">
          <xdr:nvSpPr>
            <xdr:cNvPr id="71688" name="Check Box 8" hidden="1">
              <a:extLst>
                <a:ext uri="{63B3BB69-23CF-44E3-9099-C40C66FF867C}">
                  <a14:compatExt spid="_x0000_s716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38</xdr:row>
          <xdr:rowOff>95250</xdr:rowOff>
        </xdr:from>
        <xdr:to>
          <xdr:col>1</xdr:col>
          <xdr:colOff>0</xdr:colOff>
          <xdr:row>40</xdr:row>
          <xdr:rowOff>66675</xdr:rowOff>
        </xdr:to>
        <xdr:sp macro="" textlink="">
          <xdr:nvSpPr>
            <xdr:cNvPr id="71689" name="Check Box 9" hidden="1">
              <a:extLst>
                <a:ext uri="{63B3BB69-23CF-44E3-9099-C40C66FF867C}">
                  <a14:compatExt spid="_x0000_s716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36</xdr:row>
          <xdr:rowOff>95250</xdr:rowOff>
        </xdr:from>
        <xdr:to>
          <xdr:col>1</xdr:col>
          <xdr:colOff>0</xdr:colOff>
          <xdr:row>38</xdr:row>
          <xdr:rowOff>66675</xdr:rowOff>
        </xdr:to>
        <xdr:sp macro="" textlink="">
          <xdr:nvSpPr>
            <xdr:cNvPr id="71690" name="Check Box 10" hidden="1">
              <a:extLst>
                <a:ext uri="{63B3BB69-23CF-44E3-9099-C40C66FF867C}">
                  <a14:compatExt spid="_x0000_s716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34</xdr:row>
          <xdr:rowOff>104775</xdr:rowOff>
        </xdr:from>
        <xdr:to>
          <xdr:col>1</xdr:col>
          <xdr:colOff>9525</xdr:colOff>
          <xdr:row>36</xdr:row>
          <xdr:rowOff>76200</xdr:rowOff>
        </xdr:to>
        <xdr:sp macro="" textlink="">
          <xdr:nvSpPr>
            <xdr:cNvPr id="71696" name="Check Box 16" hidden="1">
              <a:extLst>
                <a:ext uri="{63B3BB69-23CF-44E3-9099-C40C66FF867C}">
                  <a14:compatExt spid="_x0000_s716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42</xdr:row>
          <xdr:rowOff>95250</xdr:rowOff>
        </xdr:from>
        <xdr:to>
          <xdr:col>1</xdr:col>
          <xdr:colOff>0</xdr:colOff>
          <xdr:row>44</xdr:row>
          <xdr:rowOff>66675</xdr:rowOff>
        </xdr:to>
        <xdr:sp macro="" textlink="">
          <xdr:nvSpPr>
            <xdr:cNvPr id="71697" name="Check Box 17" hidden="1">
              <a:extLst>
                <a:ext uri="{63B3BB69-23CF-44E3-9099-C40C66FF867C}">
                  <a14:compatExt spid="_x0000_s716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32</xdr:row>
          <xdr:rowOff>95250</xdr:rowOff>
        </xdr:from>
        <xdr:to>
          <xdr:col>1</xdr:col>
          <xdr:colOff>0</xdr:colOff>
          <xdr:row>34</xdr:row>
          <xdr:rowOff>66675</xdr:rowOff>
        </xdr:to>
        <xdr:sp macro="" textlink="">
          <xdr:nvSpPr>
            <xdr:cNvPr id="71698" name="Check Box 18" hidden="1">
              <a:extLst>
                <a:ext uri="{63B3BB69-23CF-44E3-9099-C40C66FF867C}">
                  <a14:compatExt spid="_x0000_s716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40</xdr:row>
          <xdr:rowOff>95250</xdr:rowOff>
        </xdr:from>
        <xdr:to>
          <xdr:col>1</xdr:col>
          <xdr:colOff>0</xdr:colOff>
          <xdr:row>42</xdr:row>
          <xdr:rowOff>66675</xdr:rowOff>
        </xdr:to>
        <xdr:sp macro="" textlink="">
          <xdr:nvSpPr>
            <xdr:cNvPr id="71769" name="Check Box 89" hidden="1">
              <a:extLst>
                <a:ext uri="{63B3BB69-23CF-44E3-9099-C40C66FF867C}">
                  <a14:compatExt spid="_x0000_s71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7</xdr:row>
          <xdr:rowOff>57150</xdr:rowOff>
        </xdr:from>
        <xdr:to>
          <xdr:col>1</xdr:col>
          <xdr:colOff>523875</xdr:colOff>
          <xdr:row>7</xdr:row>
          <xdr:rowOff>419100</xdr:rowOff>
        </xdr:to>
        <xdr:sp macro="" textlink="">
          <xdr:nvSpPr>
            <xdr:cNvPr id="74753" name="Check Box 1" hidden="1">
              <a:extLst>
                <a:ext uri="{63B3BB69-23CF-44E3-9099-C40C66FF867C}">
                  <a14:compatExt spid="_x0000_s747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10</xdr:row>
          <xdr:rowOff>76200</xdr:rowOff>
        </xdr:from>
        <xdr:to>
          <xdr:col>1</xdr:col>
          <xdr:colOff>514350</xdr:colOff>
          <xdr:row>10</xdr:row>
          <xdr:rowOff>438150</xdr:rowOff>
        </xdr:to>
        <xdr:sp macro="" textlink="">
          <xdr:nvSpPr>
            <xdr:cNvPr id="74754" name="Check Box 2" hidden="1">
              <a:extLst>
                <a:ext uri="{63B3BB69-23CF-44E3-9099-C40C66FF867C}">
                  <a14:compatExt spid="_x0000_s747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26</xdr:row>
          <xdr:rowOff>104775</xdr:rowOff>
        </xdr:from>
        <xdr:to>
          <xdr:col>1</xdr:col>
          <xdr:colOff>514350</xdr:colOff>
          <xdr:row>28</xdr:row>
          <xdr:rowOff>76200</xdr:rowOff>
        </xdr:to>
        <xdr:sp macro="" textlink="">
          <xdr:nvSpPr>
            <xdr:cNvPr id="74755" name="Check Box 3" hidden="1">
              <a:extLst>
                <a:ext uri="{63B3BB69-23CF-44E3-9099-C40C66FF867C}">
                  <a14:compatExt spid="_x0000_s747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28</xdr:row>
          <xdr:rowOff>95250</xdr:rowOff>
        </xdr:from>
        <xdr:to>
          <xdr:col>1</xdr:col>
          <xdr:colOff>504825</xdr:colOff>
          <xdr:row>30</xdr:row>
          <xdr:rowOff>66675</xdr:rowOff>
        </xdr:to>
        <xdr:sp macro="" textlink="">
          <xdr:nvSpPr>
            <xdr:cNvPr id="74757" name="Check Box 5" hidden="1">
              <a:extLst>
                <a:ext uri="{63B3BB69-23CF-44E3-9099-C40C66FF867C}">
                  <a14:compatExt spid="_x0000_s747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28</xdr:row>
          <xdr:rowOff>95250</xdr:rowOff>
        </xdr:from>
        <xdr:to>
          <xdr:col>1</xdr:col>
          <xdr:colOff>504825</xdr:colOff>
          <xdr:row>30</xdr:row>
          <xdr:rowOff>66675</xdr:rowOff>
        </xdr:to>
        <xdr:sp macro="" textlink="">
          <xdr:nvSpPr>
            <xdr:cNvPr id="74759" name="Check Box 7" hidden="1">
              <a:extLst>
                <a:ext uri="{63B3BB69-23CF-44E3-9099-C40C66FF867C}">
                  <a14:compatExt spid="_x0000_s747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30</xdr:row>
          <xdr:rowOff>95250</xdr:rowOff>
        </xdr:from>
        <xdr:to>
          <xdr:col>1</xdr:col>
          <xdr:colOff>504825</xdr:colOff>
          <xdr:row>32</xdr:row>
          <xdr:rowOff>66675</xdr:rowOff>
        </xdr:to>
        <xdr:sp macro="" textlink="">
          <xdr:nvSpPr>
            <xdr:cNvPr id="74763" name="Check Box 11" hidden="1">
              <a:extLst>
                <a:ext uri="{63B3BB69-23CF-44E3-9099-C40C66FF867C}">
                  <a14:compatExt spid="_x0000_s747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30</xdr:row>
          <xdr:rowOff>95250</xdr:rowOff>
        </xdr:from>
        <xdr:to>
          <xdr:col>1</xdr:col>
          <xdr:colOff>504825</xdr:colOff>
          <xdr:row>32</xdr:row>
          <xdr:rowOff>66675</xdr:rowOff>
        </xdr:to>
        <xdr:sp macro="" textlink="">
          <xdr:nvSpPr>
            <xdr:cNvPr id="74764" name="Check Box 12" hidden="1">
              <a:extLst>
                <a:ext uri="{63B3BB69-23CF-44E3-9099-C40C66FF867C}">
                  <a14:compatExt spid="_x0000_s747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xdr:twoCellAnchor>
    <xdr:from>
      <xdr:col>0</xdr:col>
      <xdr:colOff>0</xdr:colOff>
      <xdr:row>62</xdr:row>
      <xdr:rowOff>5715</xdr:rowOff>
    </xdr:from>
    <xdr:to>
      <xdr:col>1</xdr:col>
      <xdr:colOff>138662</xdr:colOff>
      <xdr:row>62</xdr:row>
      <xdr:rowOff>5715</xdr:rowOff>
    </xdr:to>
    <xdr:sp macro="" textlink="">
      <xdr:nvSpPr>
        <xdr:cNvPr id="2" name="Text 1"/>
        <xdr:cNvSpPr txBox="1">
          <a:spLocks noChangeArrowheads="1"/>
        </xdr:cNvSpPr>
      </xdr:nvSpPr>
      <xdr:spPr bwMode="auto">
        <a:xfrm>
          <a:off x="0" y="10797540"/>
          <a:ext cx="908995"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de-DE" sz="1200" b="0" i="0" u="none" strike="noStrike" baseline="0">
              <a:solidFill>
                <a:srgbClr val="000000"/>
              </a:solidFill>
              <a:latin typeface="Arial"/>
              <a:cs typeface="Arial"/>
            </a:rPr>
            <a:t>Hamburg,</a:t>
          </a:r>
        </a:p>
      </xdr:txBody>
    </xdr:sp>
    <xdr:clientData/>
  </xdr:twoCellAnchor>
  <mc:AlternateContent xmlns:mc="http://schemas.openxmlformats.org/markup-compatibility/2006">
    <mc:Choice xmlns:a14="http://schemas.microsoft.com/office/drawing/2010/main" Requires="a14">
      <xdr:twoCellAnchor editAs="oneCell">
        <xdr:from>
          <xdr:col>0</xdr:col>
          <xdr:colOff>47625</xdr:colOff>
          <xdr:row>28</xdr:row>
          <xdr:rowOff>104775</xdr:rowOff>
        </xdr:from>
        <xdr:to>
          <xdr:col>1</xdr:col>
          <xdr:colOff>38100</xdr:colOff>
          <xdr:row>30</xdr:row>
          <xdr:rowOff>76200</xdr:rowOff>
        </xdr:to>
        <xdr:sp macro="" textlink="">
          <xdr:nvSpPr>
            <xdr:cNvPr id="115719" name="Check Box 7" hidden="1">
              <a:extLst>
                <a:ext uri="{63B3BB69-23CF-44E3-9099-C40C66FF867C}">
                  <a14:compatExt spid="_x0000_s1157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62</xdr:row>
          <xdr:rowOff>95250</xdr:rowOff>
        </xdr:from>
        <xdr:to>
          <xdr:col>1</xdr:col>
          <xdr:colOff>38100</xdr:colOff>
          <xdr:row>64</xdr:row>
          <xdr:rowOff>57150</xdr:rowOff>
        </xdr:to>
        <xdr:sp macro="" textlink="">
          <xdr:nvSpPr>
            <xdr:cNvPr id="115720" name="Check Box 8" hidden="1">
              <a:extLst>
                <a:ext uri="{63B3BB69-23CF-44E3-9099-C40C66FF867C}">
                  <a14:compatExt spid="_x0000_s1157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64</xdr:row>
          <xdr:rowOff>66675</xdr:rowOff>
        </xdr:from>
        <xdr:to>
          <xdr:col>1</xdr:col>
          <xdr:colOff>38100</xdr:colOff>
          <xdr:row>66</xdr:row>
          <xdr:rowOff>85725</xdr:rowOff>
        </xdr:to>
        <xdr:sp macro="" textlink="">
          <xdr:nvSpPr>
            <xdr:cNvPr id="115721" name="Check Box 9" hidden="1">
              <a:extLst>
                <a:ext uri="{63B3BB69-23CF-44E3-9099-C40C66FF867C}">
                  <a14:compatExt spid="_x0000_s1157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52</xdr:row>
          <xdr:rowOff>161925</xdr:rowOff>
        </xdr:from>
        <xdr:to>
          <xdr:col>1</xdr:col>
          <xdr:colOff>0</xdr:colOff>
          <xdr:row>54</xdr:row>
          <xdr:rowOff>0</xdr:rowOff>
        </xdr:to>
        <xdr:sp macro="" textlink="">
          <xdr:nvSpPr>
            <xdr:cNvPr id="115722" name="Check Box 10" hidden="1">
              <a:extLst>
                <a:ext uri="{63B3BB69-23CF-44E3-9099-C40C66FF867C}">
                  <a14:compatExt spid="_x0000_s1157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56</xdr:row>
          <xdr:rowOff>123825</xdr:rowOff>
        </xdr:from>
        <xdr:to>
          <xdr:col>1</xdr:col>
          <xdr:colOff>0</xdr:colOff>
          <xdr:row>58</xdr:row>
          <xdr:rowOff>28575</xdr:rowOff>
        </xdr:to>
        <xdr:sp macro="" textlink="">
          <xdr:nvSpPr>
            <xdr:cNvPr id="115723" name="Check Box 11" hidden="1">
              <a:extLst>
                <a:ext uri="{63B3BB69-23CF-44E3-9099-C40C66FF867C}">
                  <a14:compatExt spid="_x0000_s1157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58</xdr:row>
          <xdr:rowOff>133350</xdr:rowOff>
        </xdr:from>
        <xdr:to>
          <xdr:col>1</xdr:col>
          <xdr:colOff>0</xdr:colOff>
          <xdr:row>60</xdr:row>
          <xdr:rowOff>57150</xdr:rowOff>
        </xdr:to>
        <xdr:sp macro="" textlink="">
          <xdr:nvSpPr>
            <xdr:cNvPr id="115724" name="Check Box 12" hidden="1">
              <a:extLst>
                <a:ext uri="{63B3BB69-23CF-44E3-9099-C40C66FF867C}">
                  <a14:compatExt spid="_x0000_s1157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62</xdr:row>
          <xdr:rowOff>104775</xdr:rowOff>
        </xdr:from>
        <xdr:to>
          <xdr:col>6</xdr:col>
          <xdr:colOff>28575</xdr:colOff>
          <xdr:row>64</xdr:row>
          <xdr:rowOff>57150</xdr:rowOff>
        </xdr:to>
        <xdr:sp macro="" textlink="">
          <xdr:nvSpPr>
            <xdr:cNvPr id="115725" name="Check Box 13" hidden="1">
              <a:extLst>
                <a:ext uri="{63B3BB69-23CF-44E3-9099-C40C66FF867C}">
                  <a14:compatExt spid="_x0000_s1157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64</xdr:row>
          <xdr:rowOff>95250</xdr:rowOff>
        </xdr:from>
        <xdr:to>
          <xdr:col>6</xdr:col>
          <xdr:colOff>28575</xdr:colOff>
          <xdr:row>66</xdr:row>
          <xdr:rowOff>57150</xdr:rowOff>
        </xdr:to>
        <xdr:sp macro="" textlink="">
          <xdr:nvSpPr>
            <xdr:cNvPr id="115726" name="Check Box 14" hidden="1">
              <a:extLst>
                <a:ext uri="{63B3BB69-23CF-44E3-9099-C40C66FF867C}">
                  <a14:compatExt spid="_x0000_s1157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55</xdr:row>
          <xdr:rowOff>9525</xdr:rowOff>
        </xdr:from>
        <xdr:to>
          <xdr:col>1</xdr:col>
          <xdr:colOff>0</xdr:colOff>
          <xdr:row>56</xdr:row>
          <xdr:rowOff>0</xdr:rowOff>
        </xdr:to>
        <xdr:sp macro="" textlink="">
          <xdr:nvSpPr>
            <xdr:cNvPr id="115727" name="Check Box 15" hidden="1">
              <a:extLst>
                <a:ext uri="{63B3BB69-23CF-44E3-9099-C40C66FF867C}">
                  <a14:compatExt spid="_x0000_s1157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2</xdr:row>
          <xdr:rowOff>228600</xdr:rowOff>
        </xdr:from>
        <xdr:to>
          <xdr:col>9</xdr:col>
          <xdr:colOff>38100</xdr:colOff>
          <xdr:row>4</xdr:row>
          <xdr:rowOff>28575</xdr:rowOff>
        </xdr:to>
        <xdr:sp macro="" textlink="">
          <xdr:nvSpPr>
            <xdr:cNvPr id="115728" name="Check Box 16" hidden="1">
              <a:extLst>
                <a:ext uri="{63B3BB69-23CF-44E3-9099-C40C66FF867C}">
                  <a14:compatExt spid="_x0000_s1157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4</xdr:row>
          <xdr:rowOff>0</xdr:rowOff>
        </xdr:from>
        <xdr:to>
          <xdr:col>9</xdr:col>
          <xdr:colOff>38100</xdr:colOff>
          <xdr:row>5</xdr:row>
          <xdr:rowOff>19050</xdr:rowOff>
        </xdr:to>
        <xdr:sp macro="" textlink="">
          <xdr:nvSpPr>
            <xdr:cNvPr id="115729" name="Check Box 17" hidden="1">
              <a:extLst>
                <a:ext uri="{63B3BB69-23CF-44E3-9099-C40C66FF867C}">
                  <a14:compatExt spid="_x0000_s1157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xdr:colOff>
          <xdr:row>5</xdr:row>
          <xdr:rowOff>9525</xdr:rowOff>
        </xdr:from>
        <xdr:to>
          <xdr:col>0</xdr:col>
          <xdr:colOff>209550</xdr:colOff>
          <xdr:row>5</xdr:row>
          <xdr:rowOff>257175</xdr:rowOff>
        </xdr:to>
        <xdr:sp macro="" textlink="">
          <xdr:nvSpPr>
            <xdr:cNvPr id="112641" name="Check Box 1" hidden="1">
              <a:extLst>
                <a:ext uri="{63B3BB69-23CF-44E3-9099-C40C66FF867C}">
                  <a14:compatExt spid="_x0000_s1126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6</xdr:row>
          <xdr:rowOff>161925</xdr:rowOff>
        </xdr:from>
        <xdr:to>
          <xdr:col>1</xdr:col>
          <xdr:colOff>0</xdr:colOff>
          <xdr:row>8</xdr:row>
          <xdr:rowOff>28575</xdr:rowOff>
        </xdr:to>
        <xdr:sp macro="" textlink="">
          <xdr:nvSpPr>
            <xdr:cNvPr id="112642" name="Check Box 2" hidden="1">
              <a:extLst>
                <a:ext uri="{63B3BB69-23CF-44E3-9099-C40C66FF867C}">
                  <a14:compatExt spid="_x0000_s1126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35</xdr:row>
          <xdr:rowOff>123825</xdr:rowOff>
        </xdr:from>
        <xdr:to>
          <xdr:col>1</xdr:col>
          <xdr:colOff>47625</xdr:colOff>
          <xdr:row>37</xdr:row>
          <xdr:rowOff>47625</xdr:rowOff>
        </xdr:to>
        <xdr:sp macro="" textlink="">
          <xdr:nvSpPr>
            <xdr:cNvPr id="112643" name="Check Box 3" hidden="1">
              <a:extLst>
                <a:ext uri="{63B3BB69-23CF-44E3-9099-C40C66FF867C}">
                  <a14:compatExt spid="_x0000_s1126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37</xdr:row>
          <xdr:rowOff>104775</xdr:rowOff>
        </xdr:from>
        <xdr:to>
          <xdr:col>1</xdr:col>
          <xdr:colOff>47625</xdr:colOff>
          <xdr:row>39</xdr:row>
          <xdr:rowOff>28575</xdr:rowOff>
        </xdr:to>
        <xdr:sp macro="" textlink="">
          <xdr:nvSpPr>
            <xdr:cNvPr id="112644" name="Check Box 4" hidden="1">
              <a:extLst>
                <a:ext uri="{63B3BB69-23CF-44E3-9099-C40C66FF867C}">
                  <a14:compatExt spid="_x0000_s1126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39</xdr:row>
          <xdr:rowOff>123825</xdr:rowOff>
        </xdr:from>
        <xdr:to>
          <xdr:col>1</xdr:col>
          <xdr:colOff>47625</xdr:colOff>
          <xdr:row>41</xdr:row>
          <xdr:rowOff>47625</xdr:rowOff>
        </xdr:to>
        <xdr:sp macro="" textlink="">
          <xdr:nvSpPr>
            <xdr:cNvPr id="112645" name="Check Box 5" hidden="1">
              <a:extLst>
                <a:ext uri="{63B3BB69-23CF-44E3-9099-C40C66FF867C}">
                  <a14:compatExt spid="_x0000_s1126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41</xdr:row>
          <xdr:rowOff>123825</xdr:rowOff>
        </xdr:from>
        <xdr:to>
          <xdr:col>1</xdr:col>
          <xdr:colOff>47625</xdr:colOff>
          <xdr:row>43</xdr:row>
          <xdr:rowOff>47625</xdr:rowOff>
        </xdr:to>
        <xdr:sp macro="" textlink="">
          <xdr:nvSpPr>
            <xdr:cNvPr id="112646" name="Check Box 6" hidden="1">
              <a:extLst>
                <a:ext uri="{63B3BB69-23CF-44E3-9099-C40C66FF867C}">
                  <a14:compatExt spid="_x0000_s1126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55</xdr:row>
          <xdr:rowOff>114300</xdr:rowOff>
        </xdr:from>
        <xdr:to>
          <xdr:col>1</xdr:col>
          <xdr:colOff>47625</xdr:colOff>
          <xdr:row>57</xdr:row>
          <xdr:rowOff>38100</xdr:rowOff>
        </xdr:to>
        <xdr:sp macro="" textlink="">
          <xdr:nvSpPr>
            <xdr:cNvPr id="112647" name="Check Box 7" hidden="1">
              <a:extLst>
                <a:ext uri="{63B3BB69-23CF-44E3-9099-C40C66FF867C}">
                  <a14:compatExt spid="_x0000_s1126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5</xdr:row>
          <xdr:rowOff>0</xdr:rowOff>
        </xdr:from>
        <xdr:to>
          <xdr:col>0</xdr:col>
          <xdr:colOff>247650</xdr:colOff>
          <xdr:row>6</xdr:row>
          <xdr:rowOff>19050</xdr:rowOff>
        </xdr:to>
        <xdr:sp macro="" textlink="">
          <xdr:nvSpPr>
            <xdr:cNvPr id="81921" name="Check Box 1" hidden="1">
              <a:extLst>
                <a:ext uri="{63B3BB69-23CF-44E3-9099-C40C66FF867C}">
                  <a14:compatExt spid="_x0000_s819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790575</xdr:colOff>
          <xdr:row>27</xdr:row>
          <xdr:rowOff>114300</xdr:rowOff>
        </xdr:from>
        <xdr:to>
          <xdr:col>2</xdr:col>
          <xdr:colOff>0</xdr:colOff>
          <xdr:row>29</xdr:row>
          <xdr:rowOff>47625</xdr:rowOff>
        </xdr:to>
        <xdr:sp macro="" textlink="">
          <xdr:nvSpPr>
            <xdr:cNvPr id="81922" name="Check Box 2" hidden="1">
              <a:extLst>
                <a:ext uri="{63B3BB69-23CF-44E3-9099-C40C66FF867C}">
                  <a14:compatExt spid="_x0000_s819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781050</xdr:colOff>
          <xdr:row>29</xdr:row>
          <xdr:rowOff>152400</xdr:rowOff>
        </xdr:from>
        <xdr:to>
          <xdr:col>1</xdr:col>
          <xdr:colOff>1038225</xdr:colOff>
          <xdr:row>31</xdr:row>
          <xdr:rowOff>66675</xdr:rowOff>
        </xdr:to>
        <xdr:sp macro="" textlink="">
          <xdr:nvSpPr>
            <xdr:cNvPr id="81923" name="Check Box 3" hidden="1">
              <a:extLst>
                <a:ext uri="{63B3BB69-23CF-44E3-9099-C40C66FF867C}">
                  <a14:compatExt spid="_x0000_s819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49</xdr:row>
          <xdr:rowOff>95250</xdr:rowOff>
        </xdr:from>
        <xdr:to>
          <xdr:col>0</xdr:col>
          <xdr:colOff>266700</xdr:colOff>
          <xdr:row>51</xdr:row>
          <xdr:rowOff>66675</xdr:rowOff>
        </xdr:to>
        <xdr:sp macro="" textlink="">
          <xdr:nvSpPr>
            <xdr:cNvPr id="81924" name="Check Box 4" hidden="1">
              <a:extLst>
                <a:ext uri="{63B3BB69-23CF-44E3-9099-C40C66FF867C}">
                  <a14:compatExt spid="_x0000_s819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52</xdr:row>
          <xdr:rowOff>57150</xdr:rowOff>
        </xdr:from>
        <xdr:to>
          <xdr:col>0</xdr:col>
          <xdr:colOff>266700</xdr:colOff>
          <xdr:row>54</xdr:row>
          <xdr:rowOff>19050</xdr:rowOff>
        </xdr:to>
        <xdr:sp macro="" textlink="">
          <xdr:nvSpPr>
            <xdr:cNvPr id="81925" name="Check Box 5" hidden="1">
              <a:extLst>
                <a:ext uri="{63B3BB69-23CF-44E3-9099-C40C66FF867C}">
                  <a14:compatExt spid="_x0000_s819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xdr:twoCellAnchor>
    <xdr:from>
      <xdr:col>0</xdr:col>
      <xdr:colOff>0</xdr:colOff>
      <xdr:row>57</xdr:row>
      <xdr:rowOff>0</xdr:rowOff>
    </xdr:from>
    <xdr:to>
      <xdr:col>3</xdr:col>
      <xdr:colOff>169586</xdr:colOff>
      <xdr:row>57</xdr:row>
      <xdr:rowOff>0</xdr:rowOff>
    </xdr:to>
    <xdr:sp macro="" textlink="">
      <xdr:nvSpPr>
        <xdr:cNvPr id="2" name="Text 1"/>
        <xdr:cNvSpPr txBox="1">
          <a:spLocks noChangeArrowheads="1"/>
        </xdr:cNvSpPr>
      </xdr:nvSpPr>
      <xdr:spPr bwMode="auto">
        <a:xfrm>
          <a:off x="0" y="9620250"/>
          <a:ext cx="2438400"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de-DE" sz="1200" b="0" i="0" u="none" strike="noStrike" baseline="0">
              <a:solidFill>
                <a:srgbClr val="000000"/>
              </a:solidFill>
              <a:latin typeface="Arial"/>
              <a:cs typeface="Arial"/>
            </a:rPr>
            <a:t>Hamburg,</a:t>
          </a:r>
        </a:p>
      </xdr:txBody>
    </xdr:sp>
    <xdr:clientData/>
  </xdr:twoCellAnchor>
  <mc:AlternateContent xmlns:mc="http://schemas.openxmlformats.org/markup-compatibility/2006">
    <mc:Choice xmlns:a14="http://schemas.microsoft.com/office/drawing/2010/main" Requires="a14">
      <xdr:twoCellAnchor editAs="oneCell">
        <xdr:from>
          <xdr:col>1</xdr:col>
          <xdr:colOff>47625</xdr:colOff>
          <xdr:row>24</xdr:row>
          <xdr:rowOff>142875</xdr:rowOff>
        </xdr:from>
        <xdr:to>
          <xdr:col>2</xdr:col>
          <xdr:colOff>57150</xdr:colOff>
          <xdr:row>26</xdr:row>
          <xdr:rowOff>104775</xdr:rowOff>
        </xdr:to>
        <xdr:sp macro="" textlink="">
          <xdr:nvSpPr>
            <xdr:cNvPr id="104449" name="Check Box 1" hidden="1">
              <a:extLst>
                <a:ext uri="{63B3BB69-23CF-44E3-9099-C40C66FF867C}">
                  <a14:compatExt spid="_x0000_s104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26</xdr:row>
          <xdr:rowOff>152400</xdr:rowOff>
        </xdr:from>
        <xdr:to>
          <xdr:col>2</xdr:col>
          <xdr:colOff>47625</xdr:colOff>
          <xdr:row>28</xdr:row>
          <xdr:rowOff>123825</xdr:rowOff>
        </xdr:to>
        <xdr:sp macro="" textlink="">
          <xdr:nvSpPr>
            <xdr:cNvPr id="104450" name="Check Box 2" hidden="1">
              <a:extLst>
                <a:ext uri="{63B3BB69-23CF-44E3-9099-C40C66FF867C}">
                  <a14:compatExt spid="_x0000_s104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45</xdr:row>
          <xdr:rowOff>28575</xdr:rowOff>
        </xdr:from>
        <xdr:to>
          <xdr:col>2</xdr:col>
          <xdr:colOff>38100</xdr:colOff>
          <xdr:row>46</xdr:row>
          <xdr:rowOff>152400</xdr:rowOff>
        </xdr:to>
        <xdr:sp macro="" textlink="">
          <xdr:nvSpPr>
            <xdr:cNvPr id="104451" name="Check Box 3" hidden="1">
              <a:extLst>
                <a:ext uri="{63B3BB69-23CF-44E3-9099-C40C66FF867C}">
                  <a14:compatExt spid="_x0000_s104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48</xdr:row>
          <xdr:rowOff>38100</xdr:rowOff>
        </xdr:from>
        <xdr:to>
          <xdr:col>2</xdr:col>
          <xdr:colOff>28575</xdr:colOff>
          <xdr:row>50</xdr:row>
          <xdr:rowOff>0</xdr:rowOff>
        </xdr:to>
        <xdr:sp macro="" textlink="">
          <xdr:nvSpPr>
            <xdr:cNvPr id="104452" name="Check Box 4" hidden="1">
              <a:extLst>
                <a:ext uri="{63B3BB69-23CF-44E3-9099-C40C66FF867C}">
                  <a14:compatExt spid="_x0000_s104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581025</xdr:colOff>
          <xdr:row>2</xdr:row>
          <xdr:rowOff>123825</xdr:rowOff>
        </xdr:from>
        <xdr:to>
          <xdr:col>2</xdr:col>
          <xdr:colOff>57150</xdr:colOff>
          <xdr:row>4</xdr:row>
          <xdr:rowOff>47625</xdr:rowOff>
        </xdr:to>
        <xdr:sp macro="" textlink="">
          <xdr:nvSpPr>
            <xdr:cNvPr id="109570" name="Check Box 2" hidden="1">
              <a:extLst>
                <a:ext uri="{63B3BB69-23CF-44E3-9099-C40C66FF867C}">
                  <a14:compatExt spid="_x0000_s1095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2</xdr:row>
          <xdr:rowOff>95250</xdr:rowOff>
        </xdr:from>
        <xdr:to>
          <xdr:col>7</xdr:col>
          <xdr:colOff>85725</xdr:colOff>
          <xdr:row>4</xdr:row>
          <xdr:rowOff>66675</xdr:rowOff>
        </xdr:to>
        <xdr:sp macro="" textlink="">
          <xdr:nvSpPr>
            <xdr:cNvPr id="109571" name="Check Box 3" hidden="1">
              <a:extLst>
                <a:ext uri="{63B3BB69-23CF-44E3-9099-C40C66FF867C}">
                  <a14:compatExt spid="_x0000_s1095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571500</xdr:colOff>
          <xdr:row>2</xdr:row>
          <xdr:rowOff>95250</xdr:rowOff>
        </xdr:from>
        <xdr:to>
          <xdr:col>12</xdr:col>
          <xdr:colOff>57150</xdr:colOff>
          <xdr:row>4</xdr:row>
          <xdr:rowOff>66675</xdr:rowOff>
        </xdr:to>
        <xdr:sp macro="" textlink="">
          <xdr:nvSpPr>
            <xdr:cNvPr id="109572" name="Check Box 4" hidden="1">
              <a:extLst>
                <a:ext uri="{63B3BB69-23CF-44E3-9099-C40C66FF867C}">
                  <a14:compatExt spid="_x0000_s1095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xdr:row>
          <xdr:rowOff>104775</xdr:rowOff>
        </xdr:from>
        <xdr:to>
          <xdr:col>1</xdr:col>
          <xdr:colOff>28575</xdr:colOff>
          <xdr:row>7</xdr:row>
          <xdr:rowOff>76200</xdr:rowOff>
        </xdr:to>
        <xdr:sp macro="" textlink="">
          <xdr:nvSpPr>
            <xdr:cNvPr id="109573" name="Check Box 5" hidden="1">
              <a:extLst>
                <a:ext uri="{63B3BB69-23CF-44E3-9099-C40C66FF867C}">
                  <a14:compatExt spid="_x0000_s1095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32</xdr:row>
          <xdr:rowOff>104775</xdr:rowOff>
        </xdr:from>
        <xdr:to>
          <xdr:col>1</xdr:col>
          <xdr:colOff>57150</xdr:colOff>
          <xdr:row>34</xdr:row>
          <xdr:rowOff>76200</xdr:rowOff>
        </xdr:to>
        <xdr:sp macro="" textlink="">
          <xdr:nvSpPr>
            <xdr:cNvPr id="109574" name="Check Box 6" hidden="1">
              <a:extLst>
                <a:ext uri="{63B3BB69-23CF-44E3-9099-C40C66FF867C}">
                  <a14:compatExt spid="_x0000_s1095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27</xdr:row>
          <xdr:rowOff>114300</xdr:rowOff>
        </xdr:from>
        <xdr:to>
          <xdr:col>1</xdr:col>
          <xdr:colOff>47625</xdr:colOff>
          <xdr:row>29</xdr:row>
          <xdr:rowOff>95250</xdr:rowOff>
        </xdr:to>
        <xdr:sp macro="" textlink="">
          <xdr:nvSpPr>
            <xdr:cNvPr id="109575" name="Check Box 7" hidden="1">
              <a:extLst>
                <a:ext uri="{63B3BB69-23CF-44E3-9099-C40C66FF867C}">
                  <a14:compatExt spid="_x0000_s1095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24</xdr:row>
          <xdr:rowOff>76200</xdr:rowOff>
        </xdr:from>
        <xdr:to>
          <xdr:col>1</xdr:col>
          <xdr:colOff>57150</xdr:colOff>
          <xdr:row>26</xdr:row>
          <xdr:rowOff>47625</xdr:rowOff>
        </xdr:to>
        <xdr:sp macro="" textlink="">
          <xdr:nvSpPr>
            <xdr:cNvPr id="109576" name="Check Box 8" hidden="1">
              <a:extLst>
                <a:ext uri="{63B3BB69-23CF-44E3-9099-C40C66FF867C}">
                  <a14:compatExt spid="_x0000_s1095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123825</xdr:rowOff>
        </xdr:from>
        <xdr:to>
          <xdr:col>3</xdr:col>
          <xdr:colOff>28575</xdr:colOff>
          <xdr:row>57</xdr:row>
          <xdr:rowOff>47625</xdr:rowOff>
        </xdr:to>
        <xdr:sp macro="" textlink="">
          <xdr:nvSpPr>
            <xdr:cNvPr id="109577" name="Check Box 9" hidden="1">
              <a:extLst>
                <a:ext uri="{63B3BB69-23CF-44E3-9099-C40C66FF867C}">
                  <a14:compatExt spid="_x0000_s1095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55</xdr:row>
          <xdr:rowOff>133350</xdr:rowOff>
        </xdr:from>
        <xdr:to>
          <xdr:col>5</xdr:col>
          <xdr:colOff>57150</xdr:colOff>
          <xdr:row>57</xdr:row>
          <xdr:rowOff>57150</xdr:rowOff>
        </xdr:to>
        <xdr:sp macro="" textlink="">
          <xdr:nvSpPr>
            <xdr:cNvPr id="109578" name="Check Box 10" hidden="1">
              <a:extLst>
                <a:ext uri="{63B3BB69-23CF-44E3-9099-C40C66FF867C}">
                  <a14:compatExt spid="_x0000_s1095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55</xdr:row>
          <xdr:rowOff>95250</xdr:rowOff>
        </xdr:from>
        <xdr:to>
          <xdr:col>0</xdr:col>
          <xdr:colOff>304800</xdr:colOff>
          <xdr:row>57</xdr:row>
          <xdr:rowOff>66675</xdr:rowOff>
        </xdr:to>
        <xdr:sp macro="" textlink="">
          <xdr:nvSpPr>
            <xdr:cNvPr id="72709" name="Check Box 5" hidden="1">
              <a:extLst>
                <a:ext uri="{63B3BB69-23CF-44E3-9099-C40C66FF867C}">
                  <a14:compatExt spid="_x0000_s727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57</xdr:row>
          <xdr:rowOff>104775</xdr:rowOff>
        </xdr:from>
        <xdr:to>
          <xdr:col>0</xdr:col>
          <xdr:colOff>304800</xdr:colOff>
          <xdr:row>59</xdr:row>
          <xdr:rowOff>123825</xdr:rowOff>
        </xdr:to>
        <xdr:sp macro="" textlink="">
          <xdr:nvSpPr>
            <xdr:cNvPr id="72710" name="Check Box 6" hidden="1">
              <a:extLst>
                <a:ext uri="{63B3BB69-23CF-44E3-9099-C40C66FF867C}">
                  <a14:compatExt spid="_x0000_s727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63</xdr:row>
          <xdr:rowOff>76200</xdr:rowOff>
        </xdr:from>
        <xdr:to>
          <xdr:col>0</xdr:col>
          <xdr:colOff>304800</xdr:colOff>
          <xdr:row>65</xdr:row>
          <xdr:rowOff>85725</xdr:rowOff>
        </xdr:to>
        <xdr:sp macro="" textlink="">
          <xdr:nvSpPr>
            <xdr:cNvPr id="72717" name="Check Box 13" hidden="1">
              <a:extLst>
                <a:ext uri="{63B3BB69-23CF-44E3-9099-C40C66FF867C}">
                  <a14:compatExt spid="_x0000_s727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65</xdr:row>
          <xdr:rowOff>76200</xdr:rowOff>
        </xdr:from>
        <xdr:to>
          <xdr:col>0</xdr:col>
          <xdr:colOff>304800</xdr:colOff>
          <xdr:row>67</xdr:row>
          <xdr:rowOff>76200</xdr:rowOff>
        </xdr:to>
        <xdr:sp macro="" textlink="">
          <xdr:nvSpPr>
            <xdr:cNvPr id="72718" name="Check Box 14" hidden="1">
              <a:extLst>
                <a:ext uri="{63B3BB69-23CF-44E3-9099-C40C66FF867C}">
                  <a14:compatExt spid="_x0000_s727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61</xdr:row>
          <xdr:rowOff>0</xdr:rowOff>
        </xdr:from>
        <xdr:to>
          <xdr:col>0</xdr:col>
          <xdr:colOff>304800</xdr:colOff>
          <xdr:row>62</xdr:row>
          <xdr:rowOff>142875</xdr:rowOff>
        </xdr:to>
        <xdr:sp macro="" textlink="">
          <xdr:nvSpPr>
            <xdr:cNvPr id="72726" name="Check Box 22" hidden="1">
              <a:extLst>
                <a:ext uri="{63B3BB69-23CF-44E3-9099-C40C66FF867C}">
                  <a14:compatExt spid="_x0000_s727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146</xdr:row>
          <xdr:rowOff>0</xdr:rowOff>
        </xdr:from>
        <xdr:to>
          <xdr:col>0</xdr:col>
          <xdr:colOff>304800</xdr:colOff>
          <xdr:row>147</xdr:row>
          <xdr:rowOff>0</xdr:rowOff>
        </xdr:to>
        <xdr:sp macro="" textlink="">
          <xdr:nvSpPr>
            <xdr:cNvPr id="72753" name="Check Box 49" hidden="1">
              <a:extLst>
                <a:ext uri="{63B3BB69-23CF-44E3-9099-C40C66FF867C}">
                  <a14:compatExt spid="_x0000_s727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143</xdr:row>
          <xdr:rowOff>104775</xdr:rowOff>
        </xdr:from>
        <xdr:to>
          <xdr:col>0</xdr:col>
          <xdr:colOff>295275</xdr:colOff>
          <xdr:row>145</xdr:row>
          <xdr:rowOff>76200</xdr:rowOff>
        </xdr:to>
        <xdr:sp macro="" textlink="">
          <xdr:nvSpPr>
            <xdr:cNvPr id="72754" name="Check Box 50" hidden="1">
              <a:extLst>
                <a:ext uri="{63B3BB69-23CF-44E3-9099-C40C66FF867C}">
                  <a14:compatExt spid="_x0000_s727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149</xdr:row>
          <xdr:rowOff>57150</xdr:rowOff>
        </xdr:from>
        <xdr:to>
          <xdr:col>0</xdr:col>
          <xdr:colOff>295275</xdr:colOff>
          <xdr:row>151</xdr:row>
          <xdr:rowOff>85725</xdr:rowOff>
        </xdr:to>
        <xdr:sp macro="" textlink="">
          <xdr:nvSpPr>
            <xdr:cNvPr id="72755" name="Check Box 51" hidden="1">
              <a:extLst>
                <a:ext uri="{63B3BB69-23CF-44E3-9099-C40C66FF867C}">
                  <a14:compatExt spid="_x0000_s727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151</xdr:row>
          <xdr:rowOff>66675</xdr:rowOff>
        </xdr:from>
        <xdr:to>
          <xdr:col>0</xdr:col>
          <xdr:colOff>295275</xdr:colOff>
          <xdr:row>153</xdr:row>
          <xdr:rowOff>85725</xdr:rowOff>
        </xdr:to>
        <xdr:sp macro="" textlink="">
          <xdr:nvSpPr>
            <xdr:cNvPr id="72756" name="Check Box 52" hidden="1">
              <a:extLst>
                <a:ext uri="{63B3BB69-23CF-44E3-9099-C40C66FF867C}">
                  <a14:compatExt spid="_x0000_s727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67</xdr:row>
          <xdr:rowOff>19050</xdr:rowOff>
        </xdr:from>
        <xdr:to>
          <xdr:col>0</xdr:col>
          <xdr:colOff>295275</xdr:colOff>
          <xdr:row>69</xdr:row>
          <xdr:rowOff>57150</xdr:rowOff>
        </xdr:to>
        <xdr:sp macro="" textlink="">
          <xdr:nvSpPr>
            <xdr:cNvPr id="72761" name="Check Box 57" hidden="1">
              <a:extLst>
                <a:ext uri="{63B3BB69-23CF-44E3-9099-C40C66FF867C}">
                  <a14:compatExt spid="_x0000_s727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34</xdr:row>
          <xdr:rowOff>104775</xdr:rowOff>
        </xdr:from>
        <xdr:to>
          <xdr:col>0</xdr:col>
          <xdr:colOff>285750</xdr:colOff>
          <xdr:row>36</xdr:row>
          <xdr:rowOff>76200</xdr:rowOff>
        </xdr:to>
        <xdr:sp macro="" textlink="">
          <xdr:nvSpPr>
            <xdr:cNvPr id="73729" name="Check Box 1" hidden="1">
              <a:extLst>
                <a:ext uri="{63B3BB69-23CF-44E3-9099-C40C66FF867C}">
                  <a14:compatExt spid="_x0000_s737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37</xdr:row>
          <xdr:rowOff>114300</xdr:rowOff>
        </xdr:from>
        <xdr:to>
          <xdr:col>0</xdr:col>
          <xdr:colOff>276225</xdr:colOff>
          <xdr:row>39</xdr:row>
          <xdr:rowOff>85725</xdr:rowOff>
        </xdr:to>
        <xdr:sp macro="" textlink="">
          <xdr:nvSpPr>
            <xdr:cNvPr id="73730" name="Check Box 2" hidden="1">
              <a:extLst>
                <a:ext uri="{63B3BB69-23CF-44E3-9099-C40C66FF867C}">
                  <a14:compatExt spid="_x0000_s737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39</xdr:row>
          <xdr:rowOff>104775</xdr:rowOff>
        </xdr:from>
        <xdr:to>
          <xdr:col>0</xdr:col>
          <xdr:colOff>276225</xdr:colOff>
          <xdr:row>41</xdr:row>
          <xdr:rowOff>76200</xdr:rowOff>
        </xdr:to>
        <xdr:sp macro="" textlink="">
          <xdr:nvSpPr>
            <xdr:cNvPr id="73731" name="Check Box 3" hidden="1">
              <a:extLst>
                <a:ext uri="{63B3BB69-23CF-44E3-9099-C40C66FF867C}">
                  <a14:compatExt spid="_x0000_s737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41</xdr:row>
          <xdr:rowOff>95250</xdr:rowOff>
        </xdr:from>
        <xdr:to>
          <xdr:col>0</xdr:col>
          <xdr:colOff>276225</xdr:colOff>
          <xdr:row>43</xdr:row>
          <xdr:rowOff>66675</xdr:rowOff>
        </xdr:to>
        <xdr:sp macro="" textlink="">
          <xdr:nvSpPr>
            <xdr:cNvPr id="73732" name="Check Box 4" hidden="1">
              <a:extLst>
                <a:ext uri="{63B3BB69-23CF-44E3-9099-C40C66FF867C}">
                  <a14:compatExt spid="_x0000_s737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7</xdr:row>
          <xdr:rowOff>142875</xdr:rowOff>
        </xdr:from>
        <xdr:to>
          <xdr:col>0</xdr:col>
          <xdr:colOff>266700</xdr:colOff>
          <xdr:row>7</xdr:row>
          <xdr:rowOff>438150</xdr:rowOff>
        </xdr:to>
        <xdr:sp macro="" textlink="">
          <xdr:nvSpPr>
            <xdr:cNvPr id="73734" name="Check Box 6" hidden="1">
              <a:extLst>
                <a:ext uri="{63B3BB69-23CF-44E3-9099-C40C66FF867C}">
                  <a14:compatExt spid="_x0000_s737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8</xdr:row>
          <xdr:rowOff>66675</xdr:rowOff>
        </xdr:from>
        <xdr:to>
          <xdr:col>0</xdr:col>
          <xdr:colOff>266700</xdr:colOff>
          <xdr:row>8</xdr:row>
          <xdr:rowOff>361950</xdr:rowOff>
        </xdr:to>
        <xdr:sp macro="" textlink="">
          <xdr:nvSpPr>
            <xdr:cNvPr id="73735" name="Check Box 7" hidden="1">
              <a:extLst>
                <a:ext uri="{63B3BB69-23CF-44E3-9099-C40C66FF867C}">
                  <a14:compatExt spid="_x0000_s737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11</xdr:row>
          <xdr:rowOff>142875</xdr:rowOff>
        </xdr:from>
        <xdr:to>
          <xdr:col>0</xdr:col>
          <xdr:colOff>266700</xdr:colOff>
          <xdr:row>11</xdr:row>
          <xdr:rowOff>438150</xdr:rowOff>
        </xdr:to>
        <xdr:sp macro="" textlink="">
          <xdr:nvSpPr>
            <xdr:cNvPr id="73736" name="Check Box 8" hidden="1">
              <a:extLst>
                <a:ext uri="{63B3BB69-23CF-44E3-9099-C40C66FF867C}">
                  <a14:compatExt spid="_x0000_s737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12</xdr:row>
          <xdr:rowOff>19050</xdr:rowOff>
        </xdr:from>
        <xdr:to>
          <xdr:col>0</xdr:col>
          <xdr:colOff>266700</xdr:colOff>
          <xdr:row>13</xdr:row>
          <xdr:rowOff>0</xdr:rowOff>
        </xdr:to>
        <xdr:sp macro="" textlink="">
          <xdr:nvSpPr>
            <xdr:cNvPr id="73737" name="Check Box 9" hidden="1">
              <a:extLst>
                <a:ext uri="{63B3BB69-23CF-44E3-9099-C40C66FF867C}">
                  <a14:compatExt spid="_x0000_s737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74</xdr:row>
          <xdr:rowOff>57150</xdr:rowOff>
        </xdr:from>
        <xdr:to>
          <xdr:col>0</xdr:col>
          <xdr:colOff>285750</xdr:colOff>
          <xdr:row>76</xdr:row>
          <xdr:rowOff>114300</xdr:rowOff>
        </xdr:to>
        <xdr:sp macro="" textlink="">
          <xdr:nvSpPr>
            <xdr:cNvPr id="34835" name="Check Box 19" hidden="1">
              <a:extLst>
                <a:ext uri="{63B3BB69-23CF-44E3-9099-C40C66FF867C}">
                  <a14:compatExt spid="_x0000_s348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82</xdr:row>
          <xdr:rowOff>190500</xdr:rowOff>
        </xdr:from>
        <xdr:to>
          <xdr:col>0</xdr:col>
          <xdr:colOff>266700</xdr:colOff>
          <xdr:row>84</xdr:row>
          <xdr:rowOff>57150</xdr:rowOff>
        </xdr:to>
        <xdr:sp macro="" textlink="">
          <xdr:nvSpPr>
            <xdr:cNvPr id="34836" name="Check Box 20" hidden="1">
              <a:extLst>
                <a:ext uri="{63B3BB69-23CF-44E3-9099-C40C66FF867C}">
                  <a14:compatExt spid="_x0000_s348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83</xdr:row>
          <xdr:rowOff>142875</xdr:rowOff>
        </xdr:from>
        <xdr:to>
          <xdr:col>0</xdr:col>
          <xdr:colOff>285750</xdr:colOff>
          <xdr:row>88</xdr:row>
          <xdr:rowOff>38100</xdr:rowOff>
        </xdr:to>
        <xdr:sp macro="" textlink="">
          <xdr:nvSpPr>
            <xdr:cNvPr id="34840" name="Check Box 24" hidden="1">
              <a:extLst>
                <a:ext uri="{63B3BB69-23CF-44E3-9099-C40C66FF867C}">
                  <a14:compatExt spid="_x0000_s348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172</xdr:row>
          <xdr:rowOff>114300</xdr:rowOff>
        </xdr:from>
        <xdr:to>
          <xdr:col>0</xdr:col>
          <xdr:colOff>304800</xdr:colOff>
          <xdr:row>176</xdr:row>
          <xdr:rowOff>47625</xdr:rowOff>
        </xdr:to>
        <xdr:sp macro="" textlink="">
          <xdr:nvSpPr>
            <xdr:cNvPr id="34860" name="Check Box 44" hidden="1">
              <a:extLst>
                <a:ext uri="{63B3BB69-23CF-44E3-9099-C40C66FF867C}">
                  <a14:compatExt spid="_x0000_s348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77</xdr:row>
          <xdr:rowOff>133350</xdr:rowOff>
        </xdr:from>
        <xdr:to>
          <xdr:col>0</xdr:col>
          <xdr:colOff>304800</xdr:colOff>
          <xdr:row>79</xdr:row>
          <xdr:rowOff>76200</xdr:rowOff>
        </xdr:to>
        <xdr:sp macro="" textlink="">
          <xdr:nvSpPr>
            <xdr:cNvPr id="34863" name="Check Box 47" hidden="1">
              <a:extLst>
                <a:ext uri="{63B3BB69-23CF-44E3-9099-C40C66FF867C}">
                  <a14:compatExt spid="_x0000_s348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57150</xdr:colOff>
          <xdr:row>79</xdr:row>
          <xdr:rowOff>123825</xdr:rowOff>
        </xdr:from>
        <xdr:to>
          <xdr:col>0</xdr:col>
          <xdr:colOff>304800</xdr:colOff>
          <xdr:row>82</xdr:row>
          <xdr:rowOff>66675</xdr:rowOff>
        </xdr:to>
        <xdr:sp macro="" textlink="">
          <xdr:nvSpPr>
            <xdr:cNvPr id="34864" name="Check Box 48" hidden="1">
              <a:extLst>
                <a:ext uri="{63B3BB69-23CF-44E3-9099-C40C66FF867C}">
                  <a14:compatExt spid="_x0000_s348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7</xdr:row>
          <xdr:rowOff>285750</xdr:rowOff>
        </xdr:from>
        <xdr:to>
          <xdr:col>1</xdr:col>
          <xdr:colOff>9525</xdr:colOff>
          <xdr:row>7</xdr:row>
          <xdr:rowOff>495300</xdr:rowOff>
        </xdr:to>
        <xdr:sp macro="" textlink="">
          <xdr:nvSpPr>
            <xdr:cNvPr id="69634" name="Check Box 2" hidden="1">
              <a:extLst>
                <a:ext uri="{63B3BB69-23CF-44E3-9099-C40C66FF867C}">
                  <a14:compatExt spid="_x0000_s696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10</xdr:row>
          <xdr:rowOff>238125</xdr:rowOff>
        </xdr:from>
        <xdr:to>
          <xdr:col>1</xdr:col>
          <xdr:colOff>9525</xdr:colOff>
          <xdr:row>10</xdr:row>
          <xdr:rowOff>504825</xdr:rowOff>
        </xdr:to>
        <xdr:sp macro="" textlink="">
          <xdr:nvSpPr>
            <xdr:cNvPr id="69635" name="Check Box 3" hidden="1">
              <a:extLst>
                <a:ext uri="{63B3BB69-23CF-44E3-9099-C40C66FF867C}">
                  <a14:compatExt spid="_x0000_s696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30</xdr:row>
          <xdr:rowOff>104775</xdr:rowOff>
        </xdr:from>
        <xdr:to>
          <xdr:col>1</xdr:col>
          <xdr:colOff>19050</xdr:colOff>
          <xdr:row>32</xdr:row>
          <xdr:rowOff>76200</xdr:rowOff>
        </xdr:to>
        <xdr:sp macro="" textlink="">
          <xdr:nvSpPr>
            <xdr:cNvPr id="69636" name="Check Box 4" hidden="1">
              <a:extLst>
                <a:ext uri="{63B3BB69-23CF-44E3-9099-C40C66FF867C}">
                  <a14:compatExt spid="_x0000_s696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33</xdr:row>
          <xdr:rowOff>95250</xdr:rowOff>
        </xdr:from>
        <xdr:to>
          <xdr:col>1</xdr:col>
          <xdr:colOff>9525</xdr:colOff>
          <xdr:row>35</xdr:row>
          <xdr:rowOff>66675</xdr:rowOff>
        </xdr:to>
        <xdr:sp macro="" textlink="">
          <xdr:nvSpPr>
            <xdr:cNvPr id="69637" name="Check Box 5" hidden="1">
              <a:extLst>
                <a:ext uri="{63B3BB69-23CF-44E3-9099-C40C66FF867C}">
                  <a14:compatExt spid="_x0000_s696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35</xdr:row>
          <xdr:rowOff>95250</xdr:rowOff>
        </xdr:from>
        <xdr:to>
          <xdr:col>1</xdr:col>
          <xdr:colOff>9525</xdr:colOff>
          <xdr:row>37</xdr:row>
          <xdr:rowOff>66675</xdr:rowOff>
        </xdr:to>
        <xdr:sp macro="" textlink="">
          <xdr:nvSpPr>
            <xdr:cNvPr id="69638" name="Check Box 6" hidden="1">
              <a:extLst>
                <a:ext uri="{63B3BB69-23CF-44E3-9099-C40C66FF867C}">
                  <a14:compatExt spid="_x0000_s696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4</xdr:row>
          <xdr:rowOff>0</xdr:rowOff>
        </xdr:from>
        <xdr:to>
          <xdr:col>5</xdr:col>
          <xdr:colOff>247650</xdr:colOff>
          <xdr:row>5</xdr:row>
          <xdr:rowOff>9525</xdr:rowOff>
        </xdr:to>
        <xdr:sp macro="" textlink="">
          <xdr:nvSpPr>
            <xdr:cNvPr id="30736" name="Check Box 16" hidden="1">
              <a:extLst>
                <a:ext uri="{63B3BB69-23CF-44E3-9099-C40C66FF867C}">
                  <a14:compatExt spid="_x0000_s307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xdr:row>
          <xdr:rowOff>0</xdr:rowOff>
        </xdr:from>
        <xdr:to>
          <xdr:col>5</xdr:col>
          <xdr:colOff>247650</xdr:colOff>
          <xdr:row>4</xdr:row>
          <xdr:rowOff>38100</xdr:rowOff>
        </xdr:to>
        <xdr:sp macro="" textlink="">
          <xdr:nvSpPr>
            <xdr:cNvPr id="30737" name="Check Box 17" hidden="1">
              <a:extLst>
                <a:ext uri="{63B3BB69-23CF-44E3-9099-C40C66FF867C}">
                  <a14:compatExt spid="_x0000_s307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0</xdr:colOff>
      <xdr:row>52</xdr:row>
      <xdr:rowOff>2328</xdr:rowOff>
    </xdr:from>
    <xdr:to>
      <xdr:col>0</xdr:col>
      <xdr:colOff>147084</xdr:colOff>
      <xdr:row>52</xdr:row>
      <xdr:rowOff>2328</xdr:rowOff>
    </xdr:to>
    <xdr:sp macro="" textlink="">
      <xdr:nvSpPr>
        <xdr:cNvPr id="2" name="Text 1"/>
        <xdr:cNvSpPr txBox="1">
          <a:spLocks noChangeArrowheads="1"/>
        </xdr:cNvSpPr>
      </xdr:nvSpPr>
      <xdr:spPr bwMode="auto">
        <a:xfrm>
          <a:off x="0" y="8422428"/>
          <a:ext cx="147084"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de-DE" sz="1200" b="0" i="0" u="none" strike="noStrike" baseline="0">
              <a:solidFill>
                <a:srgbClr val="000000"/>
              </a:solidFill>
              <a:latin typeface="Arial"/>
              <a:cs typeface="Arial"/>
            </a:rPr>
            <a:t>Hamburg,</a:t>
          </a:r>
        </a:p>
      </xdr:txBody>
    </xdr:sp>
    <xdr:clientData/>
  </xdr:twoCellAnchor>
  <xdr:twoCellAnchor>
    <xdr:from>
      <xdr:col>0</xdr:col>
      <xdr:colOff>0</xdr:colOff>
      <xdr:row>52</xdr:row>
      <xdr:rowOff>2328</xdr:rowOff>
    </xdr:from>
    <xdr:to>
      <xdr:col>1</xdr:col>
      <xdr:colOff>146854</xdr:colOff>
      <xdr:row>52</xdr:row>
      <xdr:rowOff>2328</xdr:rowOff>
    </xdr:to>
    <xdr:sp macro="" textlink="">
      <xdr:nvSpPr>
        <xdr:cNvPr id="3" name="Text 1"/>
        <xdr:cNvSpPr txBox="1">
          <a:spLocks noChangeArrowheads="1"/>
        </xdr:cNvSpPr>
      </xdr:nvSpPr>
      <xdr:spPr bwMode="auto">
        <a:xfrm>
          <a:off x="0" y="8422428"/>
          <a:ext cx="908854" cy="0"/>
        </a:xfrm>
        <a:prstGeom prst="rect">
          <a:avLst/>
        </a:prstGeom>
        <a:noFill/>
        <a:ln>
          <a:noFill/>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0" anchor="t" upright="1"/>
        <a:lstStyle/>
        <a:p>
          <a:pPr algn="l" rtl="0">
            <a:defRPr sz="1000"/>
          </a:pPr>
          <a:r>
            <a:rPr lang="de-DE" sz="1200" b="0" i="0" u="none" strike="noStrike" baseline="0">
              <a:solidFill>
                <a:srgbClr val="000000"/>
              </a:solidFill>
              <a:latin typeface="Arial"/>
              <a:cs typeface="Arial"/>
            </a:rPr>
            <a:t>Hamburg,</a:t>
          </a:r>
        </a:p>
      </xdr:txBody>
    </xdr:sp>
    <xdr:clientData/>
  </xdr:twoCellAnchor>
  <mc:AlternateContent xmlns:mc="http://schemas.openxmlformats.org/markup-compatibility/2006">
    <mc:Choice xmlns:a14="http://schemas.microsoft.com/office/drawing/2010/main" Requires="a14">
      <xdr:twoCellAnchor editAs="oneCell">
        <xdr:from>
          <xdr:col>0</xdr:col>
          <xdr:colOff>38100</xdr:colOff>
          <xdr:row>52</xdr:row>
          <xdr:rowOff>76200</xdr:rowOff>
        </xdr:from>
        <xdr:to>
          <xdr:col>1</xdr:col>
          <xdr:colOff>57150</xdr:colOff>
          <xdr:row>54</xdr:row>
          <xdr:rowOff>38100</xdr:rowOff>
        </xdr:to>
        <xdr:sp macro="" textlink="">
          <xdr:nvSpPr>
            <xdr:cNvPr id="105480" name="Check Box 8" hidden="1">
              <a:extLst>
                <a:ext uri="{63B3BB69-23CF-44E3-9099-C40C66FF867C}">
                  <a14:compatExt spid="_x0000_s1054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38</xdr:row>
          <xdr:rowOff>95250</xdr:rowOff>
        </xdr:from>
        <xdr:to>
          <xdr:col>0</xdr:col>
          <xdr:colOff>219075</xdr:colOff>
          <xdr:row>39</xdr:row>
          <xdr:rowOff>266700</xdr:rowOff>
        </xdr:to>
        <xdr:sp macro="" textlink="">
          <xdr:nvSpPr>
            <xdr:cNvPr id="105481" name="Check Box 9" hidden="1">
              <a:extLst>
                <a:ext uri="{63B3BB69-23CF-44E3-9099-C40C66FF867C}">
                  <a14:compatExt spid="_x0000_s1054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40</xdr:row>
          <xdr:rowOff>47625</xdr:rowOff>
        </xdr:from>
        <xdr:to>
          <xdr:col>0</xdr:col>
          <xdr:colOff>219075</xdr:colOff>
          <xdr:row>43</xdr:row>
          <xdr:rowOff>0</xdr:rowOff>
        </xdr:to>
        <xdr:sp macro="" textlink="">
          <xdr:nvSpPr>
            <xdr:cNvPr id="105482" name="Check Box 10" hidden="1">
              <a:extLst>
                <a:ext uri="{63B3BB69-23CF-44E3-9099-C40C66FF867C}">
                  <a14:compatExt spid="_x0000_s1054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42</xdr:row>
          <xdr:rowOff>161925</xdr:rowOff>
        </xdr:from>
        <xdr:to>
          <xdr:col>0</xdr:col>
          <xdr:colOff>219075</xdr:colOff>
          <xdr:row>46</xdr:row>
          <xdr:rowOff>38100</xdr:rowOff>
        </xdr:to>
        <xdr:sp macro="" textlink="">
          <xdr:nvSpPr>
            <xdr:cNvPr id="105483" name="Check Box 11" hidden="1">
              <a:extLst>
                <a:ext uri="{63B3BB69-23CF-44E3-9099-C40C66FF867C}">
                  <a14:compatExt spid="_x0000_s1054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48</xdr:row>
          <xdr:rowOff>0</xdr:rowOff>
        </xdr:from>
        <xdr:to>
          <xdr:col>0</xdr:col>
          <xdr:colOff>219075</xdr:colOff>
          <xdr:row>51</xdr:row>
          <xdr:rowOff>0</xdr:rowOff>
        </xdr:to>
        <xdr:sp macro="" textlink="">
          <xdr:nvSpPr>
            <xdr:cNvPr id="105484" name="Check Box 12" hidden="1">
              <a:extLst>
                <a:ext uri="{63B3BB69-23CF-44E3-9099-C40C66FF867C}">
                  <a14:compatExt spid="_x0000_s1054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45</xdr:row>
          <xdr:rowOff>133350</xdr:rowOff>
        </xdr:from>
        <xdr:to>
          <xdr:col>0</xdr:col>
          <xdr:colOff>219075</xdr:colOff>
          <xdr:row>49</xdr:row>
          <xdr:rowOff>9525</xdr:rowOff>
        </xdr:to>
        <xdr:sp macro="" textlink="">
          <xdr:nvSpPr>
            <xdr:cNvPr id="105485" name="Check Box 13" hidden="1">
              <a:extLst>
                <a:ext uri="{63B3BB69-23CF-44E3-9099-C40C66FF867C}">
                  <a14:compatExt spid="_x0000_s1054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1</xdr:row>
          <xdr:rowOff>161925</xdr:rowOff>
        </xdr:from>
        <xdr:to>
          <xdr:col>7</xdr:col>
          <xdr:colOff>57150</xdr:colOff>
          <xdr:row>3</xdr:row>
          <xdr:rowOff>57150</xdr:rowOff>
        </xdr:to>
        <xdr:sp macro="" textlink="">
          <xdr:nvSpPr>
            <xdr:cNvPr id="116740" name="Check Box 4" hidden="1">
              <a:extLst>
                <a:ext uri="{63B3BB69-23CF-44E3-9099-C40C66FF867C}">
                  <a14:compatExt spid="_x0000_s1167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xdr:row>
          <xdr:rowOff>180975</xdr:rowOff>
        </xdr:from>
        <xdr:to>
          <xdr:col>7</xdr:col>
          <xdr:colOff>47625</xdr:colOff>
          <xdr:row>4</xdr:row>
          <xdr:rowOff>19050</xdr:rowOff>
        </xdr:to>
        <xdr:sp macro="" textlink="">
          <xdr:nvSpPr>
            <xdr:cNvPr id="116741" name="Check Box 5" hidden="1">
              <a:extLst>
                <a:ext uri="{63B3BB69-23CF-44E3-9099-C40C66FF867C}">
                  <a14:compatExt spid="_x0000_s1167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xdr:row>
          <xdr:rowOff>180975</xdr:rowOff>
        </xdr:from>
        <xdr:to>
          <xdr:col>7</xdr:col>
          <xdr:colOff>47625</xdr:colOff>
          <xdr:row>4</xdr:row>
          <xdr:rowOff>200025</xdr:rowOff>
        </xdr:to>
        <xdr:sp macro="" textlink="">
          <xdr:nvSpPr>
            <xdr:cNvPr id="116742" name="Check Box 6" hidden="1">
              <a:extLst>
                <a:ext uri="{63B3BB69-23CF-44E3-9099-C40C66FF867C}">
                  <a14:compatExt spid="_x0000_s1167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7" Type="http://schemas.openxmlformats.org/officeDocument/2006/relationships/comments" Target="../comments4.xml"/><Relationship Id="rId2" Type="http://schemas.openxmlformats.org/officeDocument/2006/relationships/drawing" Target="../drawings/drawing9.xml"/><Relationship Id="rId1" Type="http://schemas.openxmlformats.org/officeDocument/2006/relationships/printerSettings" Target="../printerSettings/printerSettings10.bin"/><Relationship Id="rId6" Type="http://schemas.openxmlformats.org/officeDocument/2006/relationships/ctrlProp" Target="../ctrlProps/ctrlProp63.xml"/><Relationship Id="rId5" Type="http://schemas.openxmlformats.org/officeDocument/2006/relationships/ctrlProp" Target="../ctrlProps/ctrlProp62.xml"/><Relationship Id="rId4" Type="http://schemas.openxmlformats.org/officeDocument/2006/relationships/ctrlProp" Target="../ctrlProps/ctrlProp61.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68.xml"/><Relationship Id="rId3" Type="http://schemas.openxmlformats.org/officeDocument/2006/relationships/vmlDrawing" Target="../drawings/vmlDrawing11.vml"/><Relationship Id="rId7" Type="http://schemas.openxmlformats.org/officeDocument/2006/relationships/ctrlProp" Target="../ctrlProps/ctrlProp67.xml"/><Relationship Id="rId12" Type="http://schemas.openxmlformats.org/officeDocument/2006/relationships/ctrlProp" Target="../ctrlProps/ctrlProp72.xml"/><Relationship Id="rId2" Type="http://schemas.openxmlformats.org/officeDocument/2006/relationships/drawing" Target="../drawings/drawing10.xml"/><Relationship Id="rId1" Type="http://schemas.openxmlformats.org/officeDocument/2006/relationships/printerSettings" Target="../printerSettings/printerSettings11.bin"/><Relationship Id="rId6" Type="http://schemas.openxmlformats.org/officeDocument/2006/relationships/ctrlProp" Target="../ctrlProps/ctrlProp66.xml"/><Relationship Id="rId11" Type="http://schemas.openxmlformats.org/officeDocument/2006/relationships/ctrlProp" Target="../ctrlProps/ctrlProp71.xml"/><Relationship Id="rId5" Type="http://schemas.openxmlformats.org/officeDocument/2006/relationships/ctrlProp" Target="../ctrlProps/ctrlProp65.xml"/><Relationship Id="rId10" Type="http://schemas.openxmlformats.org/officeDocument/2006/relationships/ctrlProp" Target="../ctrlProps/ctrlProp70.xml"/><Relationship Id="rId4" Type="http://schemas.openxmlformats.org/officeDocument/2006/relationships/ctrlProp" Target="../ctrlProps/ctrlProp64.xml"/><Relationship Id="rId9" Type="http://schemas.openxmlformats.org/officeDocument/2006/relationships/ctrlProp" Target="../ctrlProps/ctrlProp6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2.bin"/><Relationship Id="rId5" Type="http://schemas.openxmlformats.org/officeDocument/2006/relationships/ctrlProp" Target="../ctrlProps/ctrlProp74.xml"/><Relationship Id="rId4" Type="http://schemas.openxmlformats.org/officeDocument/2006/relationships/ctrlProp" Target="../ctrlProps/ctrlProp73.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79.xml"/><Relationship Id="rId3" Type="http://schemas.openxmlformats.org/officeDocument/2006/relationships/vmlDrawing" Target="../drawings/vmlDrawing13.vml"/><Relationship Id="rId7" Type="http://schemas.openxmlformats.org/officeDocument/2006/relationships/ctrlProp" Target="../ctrlProps/ctrlProp78.xml"/><Relationship Id="rId2" Type="http://schemas.openxmlformats.org/officeDocument/2006/relationships/drawing" Target="../drawings/drawing12.xml"/><Relationship Id="rId1" Type="http://schemas.openxmlformats.org/officeDocument/2006/relationships/printerSettings" Target="../printerSettings/printerSettings13.bin"/><Relationship Id="rId6" Type="http://schemas.openxmlformats.org/officeDocument/2006/relationships/ctrlProp" Target="../ctrlProps/ctrlProp77.xml"/><Relationship Id="rId5" Type="http://schemas.openxmlformats.org/officeDocument/2006/relationships/ctrlProp" Target="../ctrlProps/ctrlProp76.xml"/><Relationship Id="rId4" Type="http://schemas.openxmlformats.org/officeDocument/2006/relationships/ctrlProp" Target="../ctrlProps/ctrlProp7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7" Type="http://schemas.openxmlformats.org/officeDocument/2006/relationships/comments" Target="../comments5.xml"/><Relationship Id="rId2" Type="http://schemas.openxmlformats.org/officeDocument/2006/relationships/drawing" Target="../drawings/drawing13.xml"/><Relationship Id="rId1" Type="http://schemas.openxmlformats.org/officeDocument/2006/relationships/printerSettings" Target="../printerSettings/printerSettings14.bin"/><Relationship Id="rId6" Type="http://schemas.openxmlformats.org/officeDocument/2006/relationships/ctrlProp" Target="../ctrlProps/ctrlProp82.xml"/><Relationship Id="rId5" Type="http://schemas.openxmlformats.org/officeDocument/2006/relationships/ctrlProp" Target="../ctrlProps/ctrlProp81.xml"/><Relationship Id="rId4" Type="http://schemas.openxmlformats.org/officeDocument/2006/relationships/ctrlProp" Target="../ctrlProps/ctrlProp80.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87.xml"/><Relationship Id="rId3" Type="http://schemas.openxmlformats.org/officeDocument/2006/relationships/vmlDrawing" Target="../drawings/vmlDrawing15.vml"/><Relationship Id="rId7" Type="http://schemas.openxmlformats.org/officeDocument/2006/relationships/ctrlProp" Target="../ctrlProps/ctrlProp86.xml"/><Relationship Id="rId2" Type="http://schemas.openxmlformats.org/officeDocument/2006/relationships/drawing" Target="../drawings/drawing14.xml"/><Relationship Id="rId1" Type="http://schemas.openxmlformats.org/officeDocument/2006/relationships/printerSettings" Target="../printerSettings/printerSettings15.bin"/><Relationship Id="rId6" Type="http://schemas.openxmlformats.org/officeDocument/2006/relationships/ctrlProp" Target="../ctrlProps/ctrlProp85.xml"/><Relationship Id="rId5" Type="http://schemas.openxmlformats.org/officeDocument/2006/relationships/ctrlProp" Target="../ctrlProps/ctrlProp84.xml"/><Relationship Id="rId10" Type="http://schemas.openxmlformats.org/officeDocument/2006/relationships/comments" Target="../comments6.xml"/><Relationship Id="rId4" Type="http://schemas.openxmlformats.org/officeDocument/2006/relationships/ctrlProp" Target="../ctrlProps/ctrlProp83.xml"/><Relationship Id="rId9" Type="http://schemas.openxmlformats.org/officeDocument/2006/relationships/ctrlProp" Target="../ctrlProps/ctrlProp88.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93.xml"/><Relationship Id="rId3" Type="http://schemas.openxmlformats.org/officeDocument/2006/relationships/vmlDrawing" Target="../drawings/vmlDrawing16.vml"/><Relationship Id="rId7" Type="http://schemas.openxmlformats.org/officeDocument/2006/relationships/ctrlProp" Target="../ctrlProps/ctrlProp92.xml"/><Relationship Id="rId2" Type="http://schemas.openxmlformats.org/officeDocument/2006/relationships/drawing" Target="../drawings/drawing15.xml"/><Relationship Id="rId1" Type="http://schemas.openxmlformats.org/officeDocument/2006/relationships/printerSettings" Target="../printerSettings/printerSettings16.bin"/><Relationship Id="rId6" Type="http://schemas.openxmlformats.org/officeDocument/2006/relationships/ctrlProp" Target="../ctrlProps/ctrlProp91.xml"/><Relationship Id="rId11" Type="http://schemas.openxmlformats.org/officeDocument/2006/relationships/comments" Target="../comments7.xml"/><Relationship Id="rId5" Type="http://schemas.openxmlformats.org/officeDocument/2006/relationships/ctrlProp" Target="../ctrlProps/ctrlProp90.xml"/><Relationship Id="rId10" Type="http://schemas.openxmlformats.org/officeDocument/2006/relationships/ctrlProp" Target="../ctrlProps/ctrlProp95.xml"/><Relationship Id="rId4" Type="http://schemas.openxmlformats.org/officeDocument/2006/relationships/ctrlProp" Target="../ctrlProps/ctrlProp89.xml"/><Relationship Id="rId9" Type="http://schemas.openxmlformats.org/officeDocument/2006/relationships/ctrlProp" Target="../ctrlProps/ctrlProp94.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100.xml"/><Relationship Id="rId3" Type="http://schemas.openxmlformats.org/officeDocument/2006/relationships/vmlDrawing" Target="../drawings/vmlDrawing17.vml"/><Relationship Id="rId7" Type="http://schemas.openxmlformats.org/officeDocument/2006/relationships/ctrlProp" Target="../ctrlProps/ctrlProp99.xml"/><Relationship Id="rId2" Type="http://schemas.openxmlformats.org/officeDocument/2006/relationships/drawing" Target="../drawings/drawing16.xml"/><Relationship Id="rId1" Type="http://schemas.openxmlformats.org/officeDocument/2006/relationships/printerSettings" Target="../printerSettings/printerSettings17.bin"/><Relationship Id="rId6" Type="http://schemas.openxmlformats.org/officeDocument/2006/relationships/ctrlProp" Target="../ctrlProps/ctrlProp98.xml"/><Relationship Id="rId11" Type="http://schemas.openxmlformats.org/officeDocument/2006/relationships/comments" Target="../comments8.xml"/><Relationship Id="rId5" Type="http://schemas.openxmlformats.org/officeDocument/2006/relationships/ctrlProp" Target="../ctrlProps/ctrlProp97.xml"/><Relationship Id="rId10" Type="http://schemas.openxmlformats.org/officeDocument/2006/relationships/ctrlProp" Target="../ctrlProps/ctrlProp102.xml"/><Relationship Id="rId4" Type="http://schemas.openxmlformats.org/officeDocument/2006/relationships/ctrlProp" Target="../ctrlProps/ctrlProp96.xml"/><Relationship Id="rId9" Type="http://schemas.openxmlformats.org/officeDocument/2006/relationships/ctrlProp" Target="../ctrlProps/ctrlProp101.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107.xml"/><Relationship Id="rId3" Type="http://schemas.openxmlformats.org/officeDocument/2006/relationships/vmlDrawing" Target="../drawings/vmlDrawing18.vml"/><Relationship Id="rId7" Type="http://schemas.openxmlformats.org/officeDocument/2006/relationships/ctrlProp" Target="../ctrlProps/ctrlProp106.xml"/><Relationship Id="rId12" Type="http://schemas.openxmlformats.org/officeDocument/2006/relationships/ctrlProp" Target="../ctrlProps/ctrlProp111.xml"/><Relationship Id="rId2" Type="http://schemas.openxmlformats.org/officeDocument/2006/relationships/drawing" Target="../drawings/drawing17.xml"/><Relationship Id="rId1" Type="http://schemas.openxmlformats.org/officeDocument/2006/relationships/printerSettings" Target="../printerSettings/printerSettings18.bin"/><Relationship Id="rId6" Type="http://schemas.openxmlformats.org/officeDocument/2006/relationships/ctrlProp" Target="../ctrlProps/ctrlProp105.xml"/><Relationship Id="rId11" Type="http://schemas.openxmlformats.org/officeDocument/2006/relationships/ctrlProp" Target="../ctrlProps/ctrlProp110.xml"/><Relationship Id="rId5" Type="http://schemas.openxmlformats.org/officeDocument/2006/relationships/ctrlProp" Target="../ctrlProps/ctrlProp104.xml"/><Relationship Id="rId10" Type="http://schemas.openxmlformats.org/officeDocument/2006/relationships/ctrlProp" Target="../ctrlProps/ctrlProp109.xml"/><Relationship Id="rId4" Type="http://schemas.openxmlformats.org/officeDocument/2006/relationships/ctrlProp" Target="../ctrlProps/ctrlProp103.xml"/><Relationship Id="rId9" Type="http://schemas.openxmlformats.org/officeDocument/2006/relationships/ctrlProp" Target="../ctrlProps/ctrlProp108.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116.xml"/><Relationship Id="rId3" Type="http://schemas.openxmlformats.org/officeDocument/2006/relationships/vmlDrawing" Target="../drawings/vmlDrawing19.vml"/><Relationship Id="rId7" Type="http://schemas.openxmlformats.org/officeDocument/2006/relationships/ctrlProp" Target="../ctrlProps/ctrlProp115.xml"/><Relationship Id="rId2" Type="http://schemas.openxmlformats.org/officeDocument/2006/relationships/drawing" Target="../drawings/drawing18.xml"/><Relationship Id="rId1" Type="http://schemas.openxmlformats.org/officeDocument/2006/relationships/printerSettings" Target="../printerSettings/printerSettings19.bin"/><Relationship Id="rId6" Type="http://schemas.openxmlformats.org/officeDocument/2006/relationships/ctrlProp" Target="../ctrlProps/ctrlProp114.xml"/><Relationship Id="rId5" Type="http://schemas.openxmlformats.org/officeDocument/2006/relationships/ctrlProp" Target="../ctrlProps/ctrlProp113.xml"/><Relationship Id="rId10" Type="http://schemas.openxmlformats.org/officeDocument/2006/relationships/ctrlProp" Target="../ctrlProps/ctrlProp118.xml"/><Relationship Id="rId4" Type="http://schemas.openxmlformats.org/officeDocument/2006/relationships/ctrlProp" Target="../ctrlProps/ctrlProp112.xml"/><Relationship Id="rId9" Type="http://schemas.openxmlformats.org/officeDocument/2006/relationships/ctrlProp" Target="../ctrlProps/ctrlProp11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omments" Target="../comments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123.xml"/><Relationship Id="rId13" Type="http://schemas.openxmlformats.org/officeDocument/2006/relationships/ctrlProp" Target="../ctrlProps/ctrlProp128.xml"/><Relationship Id="rId3" Type="http://schemas.openxmlformats.org/officeDocument/2006/relationships/vmlDrawing" Target="../drawings/vmlDrawing20.vml"/><Relationship Id="rId7" Type="http://schemas.openxmlformats.org/officeDocument/2006/relationships/ctrlProp" Target="../ctrlProps/ctrlProp122.xml"/><Relationship Id="rId12" Type="http://schemas.openxmlformats.org/officeDocument/2006/relationships/ctrlProp" Target="../ctrlProps/ctrlProp127.xml"/><Relationship Id="rId2" Type="http://schemas.openxmlformats.org/officeDocument/2006/relationships/drawing" Target="../drawings/drawing19.xml"/><Relationship Id="rId1" Type="http://schemas.openxmlformats.org/officeDocument/2006/relationships/printerSettings" Target="../printerSettings/printerSettings20.bin"/><Relationship Id="rId6" Type="http://schemas.openxmlformats.org/officeDocument/2006/relationships/ctrlProp" Target="../ctrlProps/ctrlProp121.xml"/><Relationship Id="rId11" Type="http://schemas.openxmlformats.org/officeDocument/2006/relationships/ctrlProp" Target="../ctrlProps/ctrlProp126.xml"/><Relationship Id="rId5" Type="http://schemas.openxmlformats.org/officeDocument/2006/relationships/ctrlProp" Target="../ctrlProps/ctrlProp120.xml"/><Relationship Id="rId15" Type="http://schemas.openxmlformats.org/officeDocument/2006/relationships/comments" Target="../comments9.xml"/><Relationship Id="rId10" Type="http://schemas.openxmlformats.org/officeDocument/2006/relationships/ctrlProp" Target="../ctrlProps/ctrlProp125.xml"/><Relationship Id="rId4" Type="http://schemas.openxmlformats.org/officeDocument/2006/relationships/ctrlProp" Target="../ctrlProps/ctrlProp119.xml"/><Relationship Id="rId9" Type="http://schemas.openxmlformats.org/officeDocument/2006/relationships/ctrlProp" Target="../ctrlProps/ctrlProp124.xml"/><Relationship Id="rId14" Type="http://schemas.openxmlformats.org/officeDocument/2006/relationships/ctrlProp" Target="../ctrlProps/ctrlProp129.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134.xml"/><Relationship Id="rId3" Type="http://schemas.openxmlformats.org/officeDocument/2006/relationships/vmlDrawing" Target="../drawings/vmlDrawing21.vml"/><Relationship Id="rId7" Type="http://schemas.openxmlformats.org/officeDocument/2006/relationships/ctrlProp" Target="../ctrlProps/ctrlProp133.xml"/><Relationship Id="rId2" Type="http://schemas.openxmlformats.org/officeDocument/2006/relationships/drawing" Target="../drawings/drawing20.xml"/><Relationship Id="rId1" Type="http://schemas.openxmlformats.org/officeDocument/2006/relationships/printerSettings" Target="../printerSettings/printerSettings21.bin"/><Relationship Id="rId6" Type="http://schemas.openxmlformats.org/officeDocument/2006/relationships/ctrlProp" Target="../ctrlProps/ctrlProp132.xml"/><Relationship Id="rId5" Type="http://schemas.openxmlformats.org/officeDocument/2006/relationships/ctrlProp" Target="../ctrlProps/ctrlProp131.xml"/><Relationship Id="rId4" Type="http://schemas.openxmlformats.org/officeDocument/2006/relationships/ctrlProp" Target="../ctrlProps/ctrlProp130.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2.vml"/><Relationship Id="rId7" Type="http://schemas.openxmlformats.org/officeDocument/2006/relationships/ctrlProp" Target="../ctrlProps/ctrlProp138.xml"/><Relationship Id="rId2" Type="http://schemas.openxmlformats.org/officeDocument/2006/relationships/drawing" Target="../drawings/drawing21.xml"/><Relationship Id="rId1" Type="http://schemas.openxmlformats.org/officeDocument/2006/relationships/printerSettings" Target="../printerSettings/printerSettings22.bin"/><Relationship Id="rId6" Type="http://schemas.openxmlformats.org/officeDocument/2006/relationships/ctrlProp" Target="../ctrlProps/ctrlProp137.xml"/><Relationship Id="rId5" Type="http://schemas.openxmlformats.org/officeDocument/2006/relationships/ctrlProp" Target="../ctrlProps/ctrlProp136.xml"/><Relationship Id="rId4" Type="http://schemas.openxmlformats.org/officeDocument/2006/relationships/ctrlProp" Target="../ctrlProps/ctrlProp135.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8" Type="http://schemas.openxmlformats.org/officeDocument/2006/relationships/ctrlProp" Target="../ctrlProps/ctrlProp143.xml"/><Relationship Id="rId13" Type="http://schemas.openxmlformats.org/officeDocument/2006/relationships/comments" Target="../comments12.xml"/><Relationship Id="rId3" Type="http://schemas.openxmlformats.org/officeDocument/2006/relationships/vmlDrawing" Target="../drawings/vmlDrawing25.vml"/><Relationship Id="rId7" Type="http://schemas.openxmlformats.org/officeDocument/2006/relationships/ctrlProp" Target="../ctrlProps/ctrlProp142.xml"/><Relationship Id="rId12" Type="http://schemas.openxmlformats.org/officeDocument/2006/relationships/ctrlProp" Target="../ctrlProps/ctrlProp147.xml"/><Relationship Id="rId2" Type="http://schemas.openxmlformats.org/officeDocument/2006/relationships/drawing" Target="../drawings/drawing22.xml"/><Relationship Id="rId1" Type="http://schemas.openxmlformats.org/officeDocument/2006/relationships/printerSettings" Target="../printerSettings/printerSettings25.bin"/><Relationship Id="rId6" Type="http://schemas.openxmlformats.org/officeDocument/2006/relationships/ctrlProp" Target="../ctrlProps/ctrlProp141.xml"/><Relationship Id="rId11" Type="http://schemas.openxmlformats.org/officeDocument/2006/relationships/ctrlProp" Target="../ctrlProps/ctrlProp146.xml"/><Relationship Id="rId5" Type="http://schemas.openxmlformats.org/officeDocument/2006/relationships/ctrlProp" Target="../ctrlProps/ctrlProp140.xml"/><Relationship Id="rId10" Type="http://schemas.openxmlformats.org/officeDocument/2006/relationships/ctrlProp" Target="../ctrlProps/ctrlProp145.xml"/><Relationship Id="rId4" Type="http://schemas.openxmlformats.org/officeDocument/2006/relationships/ctrlProp" Target="../ctrlProps/ctrlProp139.xml"/><Relationship Id="rId9" Type="http://schemas.openxmlformats.org/officeDocument/2006/relationships/ctrlProp" Target="../ctrlProps/ctrlProp144.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1.xml"/><Relationship Id="rId3" Type="http://schemas.openxmlformats.org/officeDocument/2006/relationships/vmlDrawing" Target="../drawings/vmlDrawing3.vml"/><Relationship Id="rId7" Type="http://schemas.openxmlformats.org/officeDocument/2006/relationships/ctrlProp" Target="../ctrlProps/ctrlProp20.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19.xml"/><Relationship Id="rId5" Type="http://schemas.openxmlformats.org/officeDocument/2006/relationships/ctrlProp" Target="../ctrlProps/ctrlProp18.xml"/><Relationship Id="rId10" Type="http://schemas.openxmlformats.org/officeDocument/2006/relationships/ctrlProp" Target="../ctrlProps/ctrlProp23.xml"/><Relationship Id="rId4" Type="http://schemas.openxmlformats.org/officeDocument/2006/relationships/ctrlProp" Target="../ctrlProps/ctrlProp17.xml"/><Relationship Id="rId9" Type="http://schemas.openxmlformats.org/officeDocument/2006/relationships/ctrlProp" Target="../ctrlProps/ctrlProp22.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8.xml"/><Relationship Id="rId13" Type="http://schemas.openxmlformats.org/officeDocument/2006/relationships/ctrlProp" Target="../ctrlProps/ctrlProp33.xml"/><Relationship Id="rId3" Type="http://schemas.openxmlformats.org/officeDocument/2006/relationships/vmlDrawing" Target="../drawings/vmlDrawing4.vml"/><Relationship Id="rId7" Type="http://schemas.openxmlformats.org/officeDocument/2006/relationships/ctrlProp" Target="../ctrlProps/ctrlProp27.xml"/><Relationship Id="rId12" Type="http://schemas.openxmlformats.org/officeDocument/2006/relationships/ctrlProp" Target="../ctrlProps/ctrlProp32.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26.xml"/><Relationship Id="rId11" Type="http://schemas.openxmlformats.org/officeDocument/2006/relationships/ctrlProp" Target="../ctrlProps/ctrlProp31.xml"/><Relationship Id="rId5" Type="http://schemas.openxmlformats.org/officeDocument/2006/relationships/ctrlProp" Target="../ctrlProps/ctrlProp25.xml"/><Relationship Id="rId10" Type="http://schemas.openxmlformats.org/officeDocument/2006/relationships/ctrlProp" Target="../ctrlProps/ctrlProp30.xml"/><Relationship Id="rId4" Type="http://schemas.openxmlformats.org/officeDocument/2006/relationships/ctrlProp" Target="../ctrlProps/ctrlProp24.xml"/><Relationship Id="rId9" Type="http://schemas.openxmlformats.org/officeDocument/2006/relationships/ctrlProp" Target="../ctrlProps/ctrlProp29.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8.xml"/><Relationship Id="rId3" Type="http://schemas.openxmlformats.org/officeDocument/2006/relationships/vmlDrawing" Target="../drawings/vmlDrawing5.vml"/><Relationship Id="rId7" Type="http://schemas.openxmlformats.org/officeDocument/2006/relationships/ctrlProp" Target="../ctrlProps/ctrlProp37.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36.xml"/><Relationship Id="rId11" Type="http://schemas.openxmlformats.org/officeDocument/2006/relationships/ctrlProp" Target="../ctrlProps/ctrlProp41.xml"/><Relationship Id="rId5" Type="http://schemas.openxmlformats.org/officeDocument/2006/relationships/ctrlProp" Target="../ctrlProps/ctrlProp35.xml"/><Relationship Id="rId10" Type="http://schemas.openxmlformats.org/officeDocument/2006/relationships/ctrlProp" Target="../ctrlProps/ctrlProp40.xml"/><Relationship Id="rId4" Type="http://schemas.openxmlformats.org/officeDocument/2006/relationships/ctrlProp" Target="../ctrlProps/ctrlProp34.xml"/><Relationship Id="rId9" Type="http://schemas.openxmlformats.org/officeDocument/2006/relationships/ctrlProp" Target="../ctrlProps/ctrlProp39.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46.xml"/><Relationship Id="rId3" Type="http://schemas.openxmlformats.org/officeDocument/2006/relationships/vmlDrawing" Target="../drawings/vmlDrawing6.vml"/><Relationship Id="rId7" Type="http://schemas.openxmlformats.org/officeDocument/2006/relationships/ctrlProp" Target="../ctrlProps/ctrlProp45.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44.xml"/><Relationship Id="rId5" Type="http://schemas.openxmlformats.org/officeDocument/2006/relationships/ctrlProp" Target="../ctrlProps/ctrlProp43.xml"/><Relationship Id="rId4" Type="http://schemas.openxmlformats.org/officeDocument/2006/relationships/ctrlProp" Target="../ctrlProps/ctrlProp42.xml"/><Relationship Id="rId9" Type="http://schemas.openxmlformats.org/officeDocument/2006/relationships/ctrlProp" Target="../ctrlProps/ctrlProp47.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2.xml"/><Relationship Id="rId3" Type="http://schemas.openxmlformats.org/officeDocument/2006/relationships/vmlDrawing" Target="../drawings/vmlDrawing7.vml"/><Relationship Id="rId7" Type="http://schemas.openxmlformats.org/officeDocument/2006/relationships/ctrlProp" Target="../ctrlProps/ctrlProp51.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50.xml"/><Relationship Id="rId5" Type="http://schemas.openxmlformats.org/officeDocument/2006/relationships/ctrlProp" Target="../ctrlProps/ctrlProp49.xml"/><Relationship Id="rId4" Type="http://schemas.openxmlformats.org/officeDocument/2006/relationships/ctrlProp" Target="../ctrlProps/ctrlProp48.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8.bin"/><Relationship Id="rId5" Type="http://schemas.openxmlformats.org/officeDocument/2006/relationships/ctrlProp" Target="../ctrlProps/ctrlProp54.xml"/><Relationship Id="rId4" Type="http://schemas.openxmlformats.org/officeDocument/2006/relationships/ctrlProp" Target="../ctrlProps/ctrlProp53.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9.xml"/><Relationship Id="rId3" Type="http://schemas.openxmlformats.org/officeDocument/2006/relationships/vmlDrawing" Target="../drawings/vmlDrawing9.vml"/><Relationship Id="rId7" Type="http://schemas.openxmlformats.org/officeDocument/2006/relationships/ctrlProp" Target="../ctrlProps/ctrlProp58.xml"/><Relationship Id="rId2" Type="http://schemas.openxmlformats.org/officeDocument/2006/relationships/drawing" Target="../drawings/drawing8.xml"/><Relationship Id="rId1" Type="http://schemas.openxmlformats.org/officeDocument/2006/relationships/printerSettings" Target="../printerSettings/printerSettings9.bin"/><Relationship Id="rId6" Type="http://schemas.openxmlformats.org/officeDocument/2006/relationships/ctrlProp" Target="../ctrlProps/ctrlProp57.xml"/><Relationship Id="rId5" Type="http://schemas.openxmlformats.org/officeDocument/2006/relationships/ctrlProp" Target="../ctrlProps/ctrlProp56.xml"/><Relationship Id="rId10" Type="http://schemas.openxmlformats.org/officeDocument/2006/relationships/comments" Target="../comments3.xml"/><Relationship Id="rId4" Type="http://schemas.openxmlformats.org/officeDocument/2006/relationships/ctrlProp" Target="../ctrlProps/ctrlProp55.xml"/><Relationship Id="rId9" Type="http://schemas.openxmlformats.org/officeDocument/2006/relationships/ctrlProp" Target="../ctrlProps/ctrlProp6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
    <pageSetUpPr fitToPage="1"/>
  </sheetPr>
  <dimension ref="A1:M27"/>
  <sheetViews>
    <sheetView showGridLines="0" view="pageBreakPreview" zoomScale="115" zoomScaleNormal="100" zoomScaleSheetLayoutView="115" workbookViewId="0">
      <selection sqref="A1:B1"/>
    </sheetView>
  </sheetViews>
  <sheetFormatPr baseColWidth="10" defaultRowHeight="30" customHeight="1" x14ac:dyDescent="0.2"/>
  <cols>
    <col min="1" max="1" width="17.7109375" customWidth="1"/>
    <col min="2" max="2" width="87.5703125" style="54" customWidth="1"/>
  </cols>
  <sheetData>
    <row r="1" spans="1:13" ht="48.75" customHeight="1" x14ac:dyDescent="0.2">
      <c r="A1" s="1313" t="s">
        <v>227</v>
      </c>
      <c r="B1" s="1314"/>
      <c r="D1" s="5"/>
      <c r="E1" s="5"/>
      <c r="F1" s="5"/>
      <c r="G1" s="5"/>
      <c r="H1" s="5"/>
      <c r="I1" s="5"/>
      <c r="J1" s="5"/>
      <c r="K1" s="5"/>
      <c r="L1" s="5"/>
      <c r="M1" s="5"/>
    </row>
    <row r="2" spans="1:13" ht="14.25" customHeight="1" x14ac:dyDescent="0.2">
      <c r="A2" s="1315" t="s">
        <v>831</v>
      </c>
      <c r="B2" s="1315"/>
      <c r="D2" s="5"/>
      <c r="E2" s="5"/>
      <c r="F2" s="5"/>
      <c r="G2" s="5"/>
      <c r="H2" s="5"/>
      <c r="I2" s="5"/>
      <c r="J2" s="5"/>
      <c r="K2" s="5"/>
      <c r="L2" s="5"/>
      <c r="M2" s="5"/>
    </row>
    <row r="3" spans="1:13" ht="14.25" customHeight="1" x14ac:dyDescent="0.2">
      <c r="A3" s="226"/>
      <c r="B3" s="1301" t="s">
        <v>832</v>
      </c>
      <c r="D3" s="5"/>
      <c r="E3" s="5"/>
      <c r="F3" s="5"/>
      <c r="G3" s="5"/>
      <c r="H3" s="5"/>
      <c r="I3" s="5"/>
      <c r="J3" s="5"/>
      <c r="K3" s="5"/>
      <c r="L3" s="5"/>
      <c r="M3" s="5"/>
    </row>
    <row r="4" spans="1:13" ht="14.25" customHeight="1" x14ac:dyDescent="0.2">
      <c r="A4" s="226"/>
      <c r="B4" s="227"/>
      <c r="D4" s="5"/>
      <c r="E4" s="5"/>
      <c r="F4" s="5"/>
      <c r="G4" s="5"/>
      <c r="H4" s="5"/>
      <c r="I4" s="5"/>
      <c r="J4" s="5"/>
      <c r="K4" s="5"/>
      <c r="L4" s="5"/>
      <c r="M4" s="5"/>
    </row>
    <row r="5" spans="1:13" s="53" customFormat="1" ht="35.25" customHeight="1" x14ac:dyDescent="0.2">
      <c r="A5" s="1284" t="s">
        <v>799</v>
      </c>
      <c r="B5" s="229" t="s">
        <v>616</v>
      </c>
    </row>
    <row r="6" spans="1:13" s="53" customFormat="1" ht="35.25" customHeight="1" x14ac:dyDescent="0.2">
      <c r="A6" s="1284" t="s">
        <v>80</v>
      </c>
      <c r="B6" s="229" t="s">
        <v>676</v>
      </c>
    </row>
    <row r="7" spans="1:13" s="53" customFormat="1" ht="39.75" customHeight="1" x14ac:dyDescent="0.2">
      <c r="A7" s="1284" t="s">
        <v>372</v>
      </c>
      <c r="B7" s="229" t="s">
        <v>328</v>
      </c>
    </row>
    <row r="8" spans="1:13" s="53" customFormat="1" ht="35.25" customHeight="1" x14ac:dyDescent="0.2">
      <c r="A8" s="1284" t="s">
        <v>373</v>
      </c>
      <c r="B8" s="229" t="s">
        <v>362</v>
      </c>
    </row>
    <row r="9" spans="1:13" s="53" customFormat="1" ht="35.25" customHeight="1" x14ac:dyDescent="0.2">
      <c r="A9" s="1284" t="s">
        <v>85</v>
      </c>
      <c r="B9" s="229" t="s">
        <v>329</v>
      </c>
    </row>
    <row r="10" spans="1:13" s="53" customFormat="1" ht="35.25" customHeight="1" x14ac:dyDescent="0.2">
      <c r="A10" s="1284" t="s">
        <v>377</v>
      </c>
      <c r="B10" s="229" t="s">
        <v>363</v>
      </c>
    </row>
    <row r="11" spans="1:13" s="53" customFormat="1" ht="35.25" customHeight="1" x14ac:dyDescent="0.2">
      <c r="A11" s="1284" t="s">
        <v>104</v>
      </c>
      <c r="B11" s="229" t="s">
        <v>361</v>
      </c>
    </row>
    <row r="12" spans="1:13" s="53" customFormat="1" ht="35.25" customHeight="1" x14ac:dyDescent="0.2">
      <c r="A12" s="1284" t="s">
        <v>81</v>
      </c>
      <c r="B12" s="229" t="s">
        <v>281</v>
      </c>
    </row>
    <row r="13" spans="1:13" s="53" customFormat="1" ht="39" customHeight="1" x14ac:dyDescent="0.2">
      <c r="A13" s="1284" t="s">
        <v>374</v>
      </c>
      <c r="B13" s="229" t="s">
        <v>282</v>
      </c>
    </row>
    <row r="14" spans="1:13" s="53" customFormat="1" ht="35.25" customHeight="1" x14ac:dyDescent="0.2">
      <c r="A14" s="1284" t="s">
        <v>375</v>
      </c>
      <c r="B14" s="229" t="s">
        <v>309</v>
      </c>
    </row>
    <row r="15" spans="1:13" s="53" customFormat="1" ht="35.25" customHeight="1" x14ac:dyDescent="0.2">
      <c r="A15" s="1284" t="s">
        <v>376</v>
      </c>
      <c r="B15" s="229" t="s">
        <v>285</v>
      </c>
    </row>
    <row r="16" spans="1:13" s="53" customFormat="1" ht="33.75" customHeight="1" x14ac:dyDescent="0.2">
      <c r="A16" s="1284" t="s">
        <v>365</v>
      </c>
      <c r="B16" s="229" t="s">
        <v>687</v>
      </c>
    </row>
    <row r="17" spans="1:2" s="53" customFormat="1" ht="33.75" customHeight="1" x14ac:dyDescent="0.2">
      <c r="A17" s="1284" t="s">
        <v>97</v>
      </c>
      <c r="B17" s="229" t="s">
        <v>98</v>
      </c>
    </row>
    <row r="18" spans="1:2" s="53" customFormat="1" ht="35.25" customHeight="1" x14ac:dyDescent="0.2">
      <c r="A18" s="1284" t="s">
        <v>494</v>
      </c>
      <c r="B18" s="229" t="s">
        <v>359</v>
      </c>
    </row>
    <row r="19" spans="1:2" s="53" customFormat="1" ht="35.25" customHeight="1" x14ac:dyDescent="0.2">
      <c r="A19" s="1284" t="s">
        <v>495</v>
      </c>
      <c r="B19" s="229" t="s">
        <v>283</v>
      </c>
    </row>
    <row r="20" spans="1:2" s="53" customFormat="1" ht="39" customHeight="1" x14ac:dyDescent="0.2">
      <c r="A20" s="1284" t="s">
        <v>105</v>
      </c>
      <c r="B20" s="229" t="s">
        <v>364</v>
      </c>
    </row>
    <row r="21" spans="1:2" s="53" customFormat="1" ht="51.75" customHeight="1" x14ac:dyDescent="0.2">
      <c r="A21" s="1284" t="s">
        <v>257</v>
      </c>
      <c r="B21" s="229" t="s">
        <v>499</v>
      </c>
    </row>
    <row r="22" spans="1:2" s="53" customFormat="1" ht="35.25" customHeight="1" x14ac:dyDescent="0.2">
      <c r="A22" s="1284" t="s">
        <v>106</v>
      </c>
      <c r="B22" s="229" t="s">
        <v>284</v>
      </c>
    </row>
    <row r="23" spans="1:2" s="53" customFormat="1" ht="35.25" customHeight="1" x14ac:dyDescent="0.2">
      <c r="A23" s="1284" t="s">
        <v>378</v>
      </c>
      <c r="B23" s="229" t="s">
        <v>500</v>
      </c>
    </row>
    <row r="24" spans="1:2" s="53" customFormat="1" ht="35.25" customHeight="1" x14ac:dyDescent="0.2">
      <c r="A24" s="1284" t="s">
        <v>379</v>
      </c>
      <c r="B24" s="229" t="s">
        <v>498</v>
      </c>
    </row>
    <row r="25" spans="1:2" s="53" customFormat="1" ht="35.25" customHeight="1" x14ac:dyDescent="0.2">
      <c r="A25" s="1284" t="s">
        <v>380</v>
      </c>
      <c r="B25" s="229" t="s">
        <v>567</v>
      </c>
    </row>
    <row r="26" spans="1:2" s="53" customFormat="1" ht="35.25" customHeight="1" x14ac:dyDescent="0.2">
      <c r="A26" s="1284" t="s">
        <v>381</v>
      </c>
      <c r="B26" s="229" t="s">
        <v>587</v>
      </c>
    </row>
    <row r="27" spans="1:2" ht="30" customHeight="1" x14ac:dyDescent="0.2">
      <c r="A27" s="1291" t="s">
        <v>677</v>
      </c>
      <c r="B27" s="229" t="s">
        <v>84</v>
      </c>
    </row>
  </sheetData>
  <sheetProtection selectLockedCells="1"/>
  <mergeCells count="2">
    <mergeCell ref="A1:B1"/>
    <mergeCell ref="A2:B2"/>
  </mergeCells>
  <phoneticPr fontId="18" type="noConversion"/>
  <hyperlinks>
    <hyperlink ref="A7" location="'A2-N2'!Druckbereich" display="A 2 / N 2"/>
    <hyperlink ref="A20" location="'N3'!Druckbereich" display="N 3"/>
    <hyperlink ref="A8" location="'A3'!Druckbereich" display="A 3 "/>
    <hyperlink ref="A5" location="'S'!A1" display="S"/>
    <hyperlink ref="A6" location="'A1'!Druckbereich" display="A 1"/>
    <hyperlink ref="A9" location="'A4-N4'!Druckbereich" display="A 4 / N 4"/>
    <hyperlink ref="A10" location="'A5'!Druckbereich" display="A 5"/>
    <hyperlink ref="A11" location="'A6-N6'!Druckbereich" display="A 6 / N 6"/>
    <hyperlink ref="A12" location="'A7'!Druckbereich" display="A 7"/>
    <hyperlink ref="A13" location="'A8-N8'!Druckbereich" display="A 8 / N 8"/>
    <hyperlink ref="A16" location="'A P'!Druckbereich" display="A P"/>
    <hyperlink ref="A17" location="'A B'!Druckbereich" display="A B"/>
    <hyperlink ref="A14" location="'A9'!Druckbereich" display="A 9"/>
    <hyperlink ref="A15" location="'A10-N10'!A1" display="A 10 / N 10"/>
    <hyperlink ref="A18" location="'N1 R'!Druckbereich" display="N 1 R"/>
    <hyperlink ref="A19" location="'N1 F'!A1" display="N 1 F"/>
    <hyperlink ref="A22" location="'N7'!Druckbereich" display="N 7"/>
    <hyperlink ref="A24" location="'N P'!Druckbereich" display="N P"/>
    <hyperlink ref="A23" location="'N9'!Druckbereich" display="N 9"/>
    <hyperlink ref="A27" location="RM!A1" display="RM"/>
    <hyperlink ref="A21" location="'N5'!Druckbereich" display="N 5"/>
    <hyperlink ref="A25" location="'N TN 1'!Druckbereich" display="N TN 1"/>
    <hyperlink ref="A26" location="'N TN 2'!Drucktitel" display="N TN 2"/>
  </hyperlinks>
  <pageMargins left="0.7" right="0.7" top="0.75" bottom="0.75" header="0.3" footer="0.3"/>
  <pageSetup paperSize="9" scale="82"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1"/>
  <dimension ref="A1:IH250"/>
  <sheetViews>
    <sheetView showGridLines="0" view="pageBreakPreview" zoomScaleNormal="100" zoomScaleSheetLayoutView="100" workbookViewId="0"/>
  </sheetViews>
  <sheetFormatPr baseColWidth="10" defaultColWidth="10" defaultRowHeight="12.75" x14ac:dyDescent="0.2"/>
  <cols>
    <col min="1" max="1" width="6.42578125" style="528" customWidth="1"/>
    <col min="2" max="2" width="50.140625" style="528" customWidth="1"/>
    <col min="3" max="3" width="16.7109375" style="528" customWidth="1"/>
    <col min="4" max="5" width="16.7109375" style="462" customWidth="1"/>
    <col min="6" max="6" width="10" style="528" hidden="1" customWidth="1"/>
    <col min="7" max="7" width="2.85546875" style="528" customWidth="1"/>
    <col min="8" max="8" width="19.85546875" style="528" customWidth="1"/>
    <col min="9" max="9" width="15" style="528" customWidth="1"/>
    <col min="10" max="16384" width="10" style="528"/>
  </cols>
  <sheetData>
    <row r="1" spans="1:242" x14ac:dyDescent="0.2">
      <c r="A1" s="570" t="s">
        <v>83</v>
      </c>
      <c r="D1" s="562"/>
      <c r="H1" s="558" t="s">
        <v>433</v>
      </c>
    </row>
    <row r="2" spans="1:242" ht="15.75" x14ac:dyDescent="0.25">
      <c r="A2" s="522" t="s">
        <v>282</v>
      </c>
      <c r="D2" s="562"/>
      <c r="H2" s="865"/>
      <c r="I2" s="557"/>
    </row>
    <row r="3" spans="1:242" s="462" customFormat="1" ht="15.75" x14ac:dyDescent="0.25">
      <c r="A3" s="556" t="s">
        <v>513</v>
      </c>
      <c r="B3" s="522"/>
      <c r="C3" s="555"/>
      <c r="D3" s="864"/>
      <c r="G3" s="528"/>
      <c r="H3" s="460" t="s">
        <v>665</v>
      </c>
    </row>
    <row r="4" spans="1:242" s="462" customFormat="1" ht="15.75" x14ac:dyDescent="0.25">
      <c r="A4" s="522"/>
      <c r="B4" s="522"/>
      <c r="C4" s="555"/>
      <c r="D4" s="562"/>
      <c r="E4" s="562"/>
      <c r="H4" s="460" t="s">
        <v>222</v>
      </c>
    </row>
    <row r="5" spans="1:242" s="462" customFormat="1" ht="17.649999999999999" customHeight="1" x14ac:dyDescent="0.2">
      <c r="A5" s="1669" t="s">
        <v>167</v>
      </c>
      <c r="B5" s="1669"/>
      <c r="C5" s="863"/>
      <c r="D5" s="996"/>
      <c r="E5" s="996"/>
      <c r="G5" s="562"/>
      <c r="H5" s="995" t="s">
        <v>429</v>
      </c>
    </row>
    <row r="6" spans="1:242" s="462" customFormat="1" ht="17.649999999999999" customHeight="1" x14ac:dyDescent="0.2">
      <c r="A6" s="1669" t="s">
        <v>256</v>
      </c>
      <c r="B6" s="1670"/>
      <c r="C6" s="862" t="s">
        <v>785</v>
      </c>
      <c r="D6" s="994"/>
      <c r="E6" s="994"/>
      <c r="F6" s="533"/>
      <c r="G6" s="626"/>
      <c r="H6" s="528"/>
    </row>
    <row r="7" spans="1:242" s="462" customFormat="1" ht="17.649999999999999" customHeight="1" x14ac:dyDescent="0.2">
      <c r="A7" s="554"/>
      <c r="B7" s="554" t="s">
        <v>514</v>
      </c>
      <c r="C7" s="862"/>
      <c r="D7" s="993"/>
      <c r="E7" s="993"/>
      <c r="G7" s="562"/>
      <c r="H7" s="528"/>
    </row>
    <row r="8" spans="1:242" s="462" customFormat="1" ht="17.649999999999999" customHeight="1" x14ac:dyDescent="0.25">
      <c r="A8" s="556"/>
      <c r="B8" s="554" t="s">
        <v>557</v>
      </c>
      <c r="C8" s="861"/>
      <c r="D8" s="992"/>
      <c r="E8" s="992"/>
      <c r="G8" s="562"/>
      <c r="H8" s="562"/>
    </row>
    <row r="9" spans="1:242" s="551" customFormat="1" ht="15" customHeight="1" x14ac:dyDescent="0.25">
      <c r="A9" s="553"/>
      <c r="B9" s="553"/>
      <c r="C9" s="552"/>
      <c r="D9" s="552"/>
      <c r="E9" s="552"/>
      <c r="F9" s="522"/>
      <c r="G9" s="522"/>
      <c r="H9" s="522"/>
      <c r="I9" s="522"/>
      <c r="J9" s="522"/>
      <c r="K9" s="522"/>
      <c r="L9" s="522"/>
      <c r="M9" s="522"/>
      <c r="N9" s="522"/>
      <c r="O9" s="522"/>
      <c r="P9" s="522"/>
      <c r="Q9" s="522"/>
      <c r="R9" s="522"/>
      <c r="S9" s="522"/>
      <c r="T9" s="522"/>
      <c r="U9" s="522"/>
      <c r="V9" s="522"/>
      <c r="W9" s="522"/>
      <c r="X9" s="522"/>
      <c r="Y9" s="522"/>
      <c r="Z9" s="522"/>
      <c r="AA9" s="522"/>
      <c r="AB9" s="522"/>
      <c r="AC9" s="522"/>
      <c r="AD9" s="522"/>
      <c r="AE9" s="522"/>
      <c r="AF9" s="522"/>
      <c r="AG9" s="522"/>
      <c r="AH9" s="522"/>
      <c r="AI9" s="522"/>
      <c r="AJ9" s="522"/>
      <c r="AK9" s="522"/>
      <c r="AL9" s="522"/>
      <c r="AM9" s="522"/>
      <c r="AN9" s="522"/>
      <c r="AO9" s="522"/>
      <c r="AP9" s="522"/>
      <c r="AQ9" s="522"/>
      <c r="AR9" s="522"/>
      <c r="AS9" s="522"/>
      <c r="AT9" s="522"/>
      <c r="AU9" s="522"/>
      <c r="AV9" s="522"/>
      <c r="AW9" s="522"/>
      <c r="AX9" s="522"/>
      <c r="AY9" s="522"/>
      <c r="AZ9" s="522"/>
      <c r="BA9" s="522"/>
      <c r="BB9" s="522"/>
      <c r="BC9" s="522"/>
      <c r="BD9" s="522"/>
      <c r="BE9" s="522"/>
      <c r="BF9" s="522"/>
      <c r="BG9" s="522"/>
      <c r="BH9" s="522"/>
      <c r="BI9" s="522"/>
      <c r="BJ9" s="522"/>
      <c r="BK9" s="522"/>
      <c r="BL9" s="522"/>
      <c r="BM9" s="522"/>
      <c r="BN9" s="522"/>
      <c r="BO9" s="522"/>
      <c r="BP9" s="522"/>
      <c r="BQ9" s="522"/>
      <c r="BR9" s="522"/>
      <c r="BS9" s="522"/>
      <c r="BT9" s="522"/>
      <c r="BU9" s="522"/>
      <c r="BV9" s="522"/>
      <c r="BW9" s="522"/>
      <c r="BX9" s="522"/>
      <c r="BY9" s="522"/>
      <c r="BZ9" s="522"/>
      <c r="CA9" s="522"/>
      <c r="CB9" s="522"/>
      <c r="CC9" s="522"/>
      <c r="CD9" s="522"/>
      <c r="CE9" s="522"/>
      <c r="CF9" s="522"/>
      <c r="CG9" s="522"/>
      <c r="CH9" s="522"/>
      <c r="CI9" s="522"/>
      <c r="CJ9" s="522"/>
      <c r="CK9" s="522"/>
      <c r="CL9" s="522"/>
      <c r="CM9" s="522"/>
      <c r="CN9" s="522"/>
      <c r="CO9" s="522"/>
      <c r="CP9" s="522"/>
      <c r="CQ9" s="522"/>
      <c r="CR9" s="522"/>
      <c r="CS9" s="522"/>
      <c r="CT9" s="522"/>
      <c r="CU9" s="522"/>
      <c r="CV9" s="522"/>
      <c r="CW9" s="522"/>
      <c r="CX9" s="522"/>
      <c r="CY9" s="522"/>
      <c r="CZ9" s="522"/>
      <c r="DA9" s="522"/>
      <c r="DB9" s="522"/>
      <c r="DC9" s="522"/>
      <c r="DD9" s="522"/>
      <c r="DE9" s="522"/>
      <c r="DF9" s="522"/>
      <c r="DG9" s="522"/>
      <c r="DH9" s="522"/>
      <c r="DI9" s="522"/>
      <c r="DJ9" s="522"/>
      <c r="DK9" s="522"/>
      <c r="DL9" s="522"/>
      <c r="DM9" s="522"/>
      <c r="DN9" s="522"/>
      <c r="DO9" s="522"/>
      <c r="DP9" s="522"/>
      <c r="DQ9" s="522"/>
      <c r="DR9" s="522"/>
      <c r="DS9" s="522"/>
      <c r="DT9" s="522"/>
      <c r="DU9" s="522"/>
      <c r="DV9" s="522"/>
      <c r="DW9" s="522"/>
      <c r="DX9" s="522"/>
      <c r="DY9" s="522"/>
      <c r="DZ9" s="522"/>
      <c r="EA9" s="522"/>
      <c r="EB9" s="522"/>
      <c r="EC9" s="522"/>
      <c r="ED9" s="522"/>
      <c r="EE9" s="522"/>
      <c r="EF9" s="522"/>
      <c r="EG9" s="522"/>
      <c r="EH9" s="522"/>
      <c r="EI9" s="522"/>
      <c r="EJ9" s="522"/>
      <c r="EK9" s="522"/>
      <c r="EL9" s="522"/>
      <c r="EM9" s="522"/>
      <c r="EN9" s="522"/>
      <c r="EO9" s="522"/>
      <c r="EP9" s="522"/>
      <c r="EQ9" s="522"/>
      <c r="ER9" s="522"/>
      <c r="ES9" s="522"/>
      <c r="ET9" s="522"/>
      <c r="EU9" s="522"/>
      <c r="EV9" s="522"/>
      <c r="EW9" s="522"/>
      <c r="EX9" s="522"/>
      <c r="EY9" s="522"/>
      <c r="EZ9" s="522"/>
      <c r="FA9" s="522"/>
      <c r="FB9" s="522"/>
      <c r="FC9" s="522"/>
      <c r="FD9" s="522"/>
      <c r="FE9" s="522"/>
      <c r="FF9" s="522"/>
      <c r="FG9" s="522"/>
      <c r="FH9" s="522"/>
      <c r="FI9" s="522"/>
      <c r="FJ9" s="522"/>
      <c r="FK9" s="522"/>
      <c r="FL9" s="522"/>
      <c r="FM9" s="522"/>
      <c r="FN9" s="522"/>
      <c r="FO9" s="522"/>
      <c r="FP9" s="522"/>
      <c r="FQ9" s="522"/>
      <c r="FR9" s="522"/>
      <c r="FS9" s="522"/>
      <c r="FT9" s="522"/>
      <c r="FU9" s="522"/>
      <c r="FV9" s="522"/>
      <c r="FW9" s="522"/>
      <c r="FX9" s="522"/>
      <c r="FY9" s="522"/>
      <c r="FZ9" s="522"/>
      <c r="GA9" s="522"/>
      <c r="GB9" s="522"/>
      <c r="GC9" s="522"/>
      <c r="GD9" s="522"/>
      <c r="GE9" s="522"/>
      <c r="GF9" s="522"/>
      <c r="GG9" s="522"/>
      <c r="GH9" s="522"/>
      <c r="GI9" s="522"/>
      <c r="GJ9" s="522"/>
      <c r="GK9" s="522"/>
      <c r="GL9" s="522"/>
      <c r="GM9" s="522"/>
      <c r="GN9" s="522"/>
      <c r="GO9" s="522"/>
      <c r="GP9" s="522"/>
      <c r="GQ9" s="522"/>
      <c r="GR9" s="522"/>
      <c r="GS9" s="522"/>
      <c r="GT9" s="522"/>
      <c r="GU9" s="522"/>
      <c r="GV9" s="522"/>
      <c r="GW9" s="522"/>
      <c r="GX9" s="522"/>
      <c r="GY9" s="522"/>
      <c r="GZ9" s="522"/>
      <c r="HA9" s="522"/>
      <c r="HB9" s="522"/>
      <c r="HC9" s="522"/>
      <c r="HD9" s="522"/>
      <c r="HE9" s="522"/>
      <c r="HF9" s="522"/>
      <c r="HG9" s="522"/>
      <c r="HH9" s="522"/>
      <c r="HI9" s="522"/>
      <c r="HJ9" s="522"/>
      <c r="HK9" s="522"/>
      <c r="HL9" s="522"/>
      <c r="HM9" s="522"/>
      <c r="HN9" s="522"/>
      <c r="HO9" s="522"/>
      <c r="HP9" s="522"/>
      <c r="HQ9" s="522"/>
      <c r="HR9" s="522"/>
      <c r="HS9" s="522"/>
      <c r="HT9" s="522"/>
      <c r="HU9" s="522"/>
      <c r="HV9" s="522"/>
      <c r="HW9" s="522"/>
      <c r="HX9" s="522"/>
      <c r="HY9" s="522"/>
      <c r="HZ9" s="522"/>
      <c r="IA9" s="522"/>
      <c r="IB9" s="522"/>
      <c r="IC9" s="522"/>
      <c r="ID9" s="522"/>
      <c r="IE9" s="522"/>
      <c r="IF9" s="522"/>
      <c r="IG9" s="522"/>
      <c r="IH9" s="522"/>
    </row>
    <row r="10" spans="1:242" s="551" customFormat="1" ht="17.649999999999999" customHeight="1" x14ac:dyDescent="0.25">
      <c r="A10" s="550"/>
      <c r="B10" s="550"/>
      <c r="C10" s="1673" t="s">
        <v>430</v>
      </c>
      <c r="D10" s="1674"/>
      <c r="E10" s="1675"/>
      <c r="F10" s="522"/>
      <c r="G10" s="522"/>
      <c r="H10" s="522"/>
      <c r="I10" s="522"/>
      <c r="J10" s="522"/>
      <c r="K10" s="522"/>
      <c r="L10" s="522"/>
      <c r="M10" s="522"/>
      <c r="N10" s="522"/>
      <c r="O10" s="522"/>
      <c r="P10" s="522"/>
      <c r="Q10" s="522"/>
      <c r="R10" s="522"/>
      <c r="S10" s="522"/>
      <c r="T10" s="522"/>
      <c r="U10" s="522"/>
      <c r="V10" s="522"/>
      <c r="W10" s="522"/>
      <c r="X10" s="522"/>
      <c r="Y10" s="522"/>
      <c r="Z10" s="522"/>
      <c r="AA10" s="522"/>
      <c r="AB10" s="522"/>
      <c r="AC10" s="522"/>
      <c r="AD10" s="522"/>
      <c r="AE10" s="522"/>
      <c r="AF10" s="522"/>
      <c r="AG10" s="522"/>
      <c r="AH10" s="522"/>
      <c r="AI10" s="522"/>
      <c r="AJ10" s="522"/>
      <c r="AK10" s="522"/>
      <c r="AL10" s="522"/>
      <c r="AM10" s="522"/>
      <c r="AN10" s="522"/>
      <c r="AO10" s="522"/>
      <c r="AP10" s="522"/>
      <c r="AQ10" s="522"/>
      <c r="AR10" s="522"/>
      <c r="AS10" s="522"/>
      <c r="AT10" s="522"/>
      <c r="AU10" s="522"/>
      <c r="AV10" s="522"/>
      <c r="AW10" s="522"/>
      <c r="AX10" s="522"/>
      <c r="AY10" s="522"/>
      <c r="AZ10" s="522"/>
      <c r="BA10" s="522"/>
      <c r="BB10" s="522"/>
      <c r="BC10" s="522"/>
      <c r="BD10" s="522"/>
      <c r="BE10" s="522"/>
      <c r="BF10" s="522"/>
      <c r="BG10" s="522"/>
      <c r="BH10" s="522"/>
      <c r="BI10" s="522"/>
      <c r="BJ10" s="522"/>
      <c r="BK10" s="522"/>
      <c r="BL10" s="522"/>
      <c r="BM10" s="522"/>
      <c r="BN10" s="522"/>
      <c r="BO10" s="522"/>
      <c r="BP10" s="522"/>
      <c r="BQ10" s="522"/>
      <c r="BR10" s="522"/>
      <c r="BS10" s="522"/>
      <c r="BT10" s="522"/>
      <c r="BU10" s="522"/>
      <c r="BV10" s="522"/>
      <c r="BW10" s="522"/>
      <c r="BX10" s="522"/>
      <c r="BY10" s="522"/>
      <c r="BZ10" s="522"/>
      <c r="CA10" s="522"/>
      <c r="CB10" s="522"/>
      <c r="CC10" s="522"/>
      <c r="CD10" s="522"/>
      <c r="CE10" s="522"/>
      <c r="CF10" s="522"/>
      <c r="CG10" s="522"/>
      <c r="CH10" s="522"/>
      <c r="CI10" s="522"/>
      <c r="CJ10" s="522"/>
      <c r="CK10" s="522"/>
      <c r="CL10" s="522"/>
      <c r="CM10" s="522"/>
      <c r="CN10" s="522"/>
      <c r="CO10" s="522"/>
      <c r="CP10" s="522"/>
      <c r="CQ10" s="522"/>
      <c r="CR10" s="522"/>
      <c r="CS10" s="522"/>
      <c r="CT10" s="522"/>
      <c r="CU10" s="522"/>
      <c r="CV10" s="522"/>
      <c r="CW10" s="522"/>
      <c r="CX10" s="522"/>
      <c r="CY10" s="522"/>
      <c r="CZ10" s="522"/>
      <c r="DA10" s="522"/>
      <c r="DB10" s="522"/>
      <c r="DC10" s="522"/>
      <c r="DD10" s="522"/>
      <c r="DE10" s="522"/>
      <c r="DF10" s="522"/>
      <c r="DG10" s="522"/>
      <c r="DH10" s="522"/>
      <c r="DI10" s="522"/>
      <c r="DJ10" s="522"/>
      <c r="DK10" s="522"/>
      <c r="DL10" s="522"/>
      <c r="DM10" s="522"/>
      <c r="DN10" s="522"/>
      <c r="DO10" s="522"/>
      <c r="DP10" s="522"/>
      <c r="DQ10" s="522"/>
      <c r="DR10" s="522"/>
      <c r="DS10" s="522"/>
      <c r="DT10" s="522"/>
      <c r="DU10" s="522"/>
      <c r="DV10" s="522"/>
      <c r="DW10" s="522"/>
      <c r="DX10" s="522"/>
      <c r="DY10" s="522"/>
      <c r="DZ10" s="522"/>
      <c r="EA10" s="522"/>
      <c r="EB10" s="522"/>
      <c r="EC10" s="522"/>
      <c r="ED10" s="522"/>
      <c r="EE10" s="522"/>
      <c r="EF10" s="522"/>
      <c r="EG10" s="522"/>
      <c r="EH10" s="522"/>
      <c r="EI10" s="522"/>
      <c r="EJ10" s="522"/>
      <c r="EK10" s="522"/>
      <c r="EL10" s="522"/>
      <c r="EM10" s="522"/>
      <c r="EN10" s="522"/>
      <c r="EO10" s="522"/>
      <c r="EP10" s="522"/>
      <c r="EQ10" s="522"/>
      <c r="ER10" s="522"/>
      <c r="ES10" s="522"/>
      <c r="ET10" s="522"/>
      <c r="EU10" s="522"/>
      <c r="EV10" s="522"/>
      <c r="EW10" s="522"/>
      <c r="EX10" s="522"/>
      <c r="EY10" s="522"/>
      <c r="EZ10" s="522"/>
      <c r="FA10" s="522"/>
      <c r="FB10" s="522"/>
      <c r="FC10" s="522"/>
      <c r="FD10" s="522"/>
      <c r="FE10" s="522"/>
      <c r="FF10" s="522"/>
      <c r="FG10" s="522"/>
      <c r="FH10" s="522"/>
      <c r="FI10" s="522"/>
      <c r="FJ10" s="522"/>
      <c r="FK10" s="522"/>
      <c r="FL10" s="522"/>
      <c r="FM10" s="522"/>
      <c r="FN10" s="522"/>
      <c r="FO10" s="522"/>
      <c r="FP10" s="522"/>
      <c r="FQ10" s="522"/>
      <c r="FR10" s="522"/>
      <c r="FS10" s="522"/>
      <c r="FT10" s="522"/>
      <c r="FU10" s="522"/>
      <c r="FV10" s="522"/>
      <c r="FW10" s="522"/>
      <c r="FX10" s="522"/>
      <c r="FY10" s="522"/>
      <c r="FZ10" s="522"/>
      <c r="GA10" s="522"/>
      <c r="GB10" s="522"/>
      <c r="GC10" s="522"/>
      <c r="GD10" s="522"/>
      <c r="GE10" s="522"/>
      <c r="GF10" s="522"/>
      <c r="GG10" s="522"/>
      <c r="GH10" s="522"/>
      <c r="GI10" s="522"/>
      <c r="GJ10" s="522"/>
      <c r="GK10" s="522"/>
      <c r="GL10" s="522"/>
      <c r="GM10" s="522"/>
      <c r="GN10" s="522"/>
      <c r="GO10" s="522"/>
      <c r="GP10" s="522"/>
      <c r="GQ10" s="522"/>
      <c r="GR10" s="522"/>
      <c r="GS10" s="522"/>
      <c r="GT10" s="522"/>
      <c r="GU10" s="522"/>
      <c r="GV10" s="522"/>
      <c r="GW10" s="522"/>
      <c r="GX10" s="522"/>
      <c r="GY10" s="522"/>
      <c r="GZ10" s="522"/>
      <c r="HA10" s="522"/>
      <c r="HB10" s="522"/>
      <c r="HC10" s="522"/>
      <c r="HD10" s="522"/>
      <c r="HE10" s="522"/>
      <c r="HF10" s="522"/>
      <c r="HG10" s="522"/>
      <c r="HH10" s="522"/>
      <c r="HI10" s="522"/>
      <c r="HJ10" s="522"/>
      <c r="HK10" s="522"/>
      <c r="HL10" s="522"/>
      <c r="HM10" s="522"/>
      <c r="HN10" s="522"/>
      <c r="HO10" s="522"/>
      <c r="HP10" s="522"/>
      <c r="HQ10" s="522"/>
      <c r="HR10" s="522"/>
      <c r="HS10" s="522"/>
      <c r="HT10" s="522"/>
      <c r="HU10" s="522"/>
      <c r="HV10" s="522"/>
      <c r="HW10" s="522"/>
      <c r="HX10" s="522"/>
      <c r="HY10" s="522"/>
      <c r="HZ10" s="522"/>
      <c r="IA10" s="522"/>
      <c r="IB10" s="522"/>
      <c r="IC10" s="522"/>
      <c r="ID10" s="522"/>
      <c r="IE10" s="522"/>
      <c r="IF10" s="522"/>
      <c r="IG10" s="522"/>
      <c r="IH10" s="522"/>
    </row>
    <row r="11" spans="1:242" ht="17.649999999999999" customHeight="1" thickBot="1" x14ac:dyDescent="0.3">
      <c r="A11" s="550" t="s">
        <v>651</v>
      </c>
      <c r="B11" s="471"/>
      <c r="C11" s="775" t="str">
        <f>IF(C6="2017/2018","2017",(IF(C6="2014/2015","2014",(IF(C6="2015/2016","2015",(IF(C6="2016/2017","2016")))))))</f>
        <v>2017</v>
      </c>
      <c r="D11" s="775" t="str">
        <f>IF(C6="2017/2018","2018",(IF(C6="2014/2015","2015",(IF(C6="2015/2016","2016",(IF(C6="2016/2017","2017")))))))</f>
        <v>2018</v>
      </c>
      <c r="E11" s="775" t="str">
        <f>IF(C6="2017/2018","2019",(IF(C6="2014/2015","2016",(IF(C6="2015/2016","2017",(IF(C6="2016/2017","2018")))))))</f>
        <v>2019</v>
      </c>
    </row>
    <row r="12" spans="1:242" s="537" customFormat="1" ht="17.649999999999999" customHeight="1" thickBot="1" x14ac:dyDescent="0.25">
      <c r="A12" s="767">
        <v>1</v>
      </c>
      <c r="B12" s="1666" t="s">
        <v>166</v>
      </c>
      <c r="C12" s="1666"/>
      <c r="D12" s="1666"/>
      <c r="E12" s="1666"/>
      <c r="F12" s="528"/>
      <c r="G12" s="528"/>
      <c r="H12" s="528"/>
    </row>
    <row r="13" spans="1:242" s="537" customFormat="1" ht="17.649999999999999" customHeight="1" thickBot="1" x14ac:dyDescent="0.25">
      <c r="A13" s="766" t="s">
        <v>625</v>
      </c>
      <c r="B13" s="765" t="s">
        <v>165</v>
      </c>
      <c r="C13" s="785"/>
      <c r="D13" s="784"/>
      <c r="E13" s="772"/>
      <c r="F13" s="528"/>
      <c r="G13" s="528"/>
      <c r="H13" s="528"/>
    </row>
    <row r="14" spans="1:242" s="537" customFormat="1" ht="17.649999999999999" customHeight="1" thickBot="1" x14ac:dyDescent="0.25">
      <c r="A14" s="766" t="s">
        <v>626</v>
      </c>
      <c r="B14" s="765" t="s">
        <v>696</v>
      </c>
      <c r="C14" s="785"/>
      <c r="D14" s="784"/>
      <c r="E14" s="772"/>
      <c r="F14" s="528"/>
      <c r="G14" s="528"/>
      <c r="H14" s="528"/>
    </row>
    <row r="15" spans="1:242" ht="30" customHeight="1" thickBot="1" x14ac:dyDescent="0.25">
      <c r="A15" s="766" t="s">
        <v>627</v>
      </c>
      <c r="B15" s="781" t="s">
        <v>161</v>
      </c>
      <c r="C15" s="772"/>
      <c r="D15" s="772"/>
      <c r="E15" s="772"/>
      <c r="F15" s="537"/>
      <c r="G15" s="537"/>
      <c r="H15" s="537"/>
    </row>
    <row r="16" spans="1:242" s="537" customFormat="1" ht="17.649999999999999" customHeight="1" thickBot="1" x14ac:dyDescent="0.3">
      <c r="A16" s="1671" t="s">
        <v>654</v>
      </c>
      <c r="B16" s="1672"/>
      <c r="C16" s="764">
        <f>SUM(C13:C15)</f>
        <v>0</v>
      </c>
      <c r="D16" s="764">
        <f>SUM(D13:D15)</f>
        <v>0</v>
      </c>
      <c r="E16" s="764">
        <f>SUM(E13:E15)</f>
        <v>0</v>
      </c>
      <c r="F16" s="528"/>
      <c r="G16" s="528"/>
      <c r="H16" s="528"/>
    </row>
    <row r="17" spans="1:242" s="537" customFormat="1" ht="15" customHeight="1" thickBot="1" x14ac:dyDescent="0.3">
      <c r="A17" s="556"/>
      <c r="B17" s="556"/>
      <c r="C17" s="547"/>
      <c r="D17" s="571"/>
      <c r="E17" s="571"/>
      <c r="F17" s="528"/>
      <c r="G17" s="528"/>
      <c r="H17" s="528"/>
    </row>
    <row r="18" spans="1:242" s="534" customFormat="1" ht="17.649999999999999" customHeight="1" thickBot="1" x14ac:dyDescent="0.25">
      <c r="A18" s="767">
        <v>2</v>
      </c>
      <c r="B18" s="1666" t="s">
        <v>164</v>
      </c>
      <c r="C18" s="1666"/>
      <c r="D18" s="1666"/>
      <c r="E18" s="1666"/>
      <c r="F18" s="537"/>
      <c r="G18" s="537"/>
      <c r="H18" s="537"/>
      <c r="I18" s="537"/>
      <c r="J18" s="537"/>
      <c r="K18" s="537"/>
      <c r="L18" s="537"/>
      <c r="M18" s="537"/>
      <c r="N18" s="537"/>
      <c r="O18" s="537"/>
      <c r="P18" s="537"/>
      <c r="Q18" s="537"/>
      <c r="R18" s="537"/>
      <c r="S18" s="537"/>
      <c r="T18" s="537"/>
      <c r="U18" s="537"/>
      <c r="V18" s="537"/>
      <c r="W18" s="537"/>
      <c r="X18" s="537"/>
      <c r="Y18" s="537"/>
      <c r="Z18" s="537"/>
      <c r="AA18" s="537"/>
      <c r="AB18" s="537"/>
      <c r="AC18" s="537"/>
      <c r="AD18" s="537"/>
      <c r="AE18" s="537"/>
      <c r="AF18" s="537"/>
      <c r="AG18" s="537"/>
      <c r="AH18" s="537"/>
      <c r="AI18" s="537"/>
      <c r="AJ18" s="537"/>
      <c r="AK18" s="537"/>
      <c r="AL18" s="537"/>
      <c r="AM18" s="537"/>
      <c r="AN18" s="537"/>
      <c r="AO18" s="537"/>
      <c r="AP18" s="537"/>
      <c r="AQ18" s="537"/>
      <c r="AR18" s="537"/>
      <c r="AS18" s="537"/>
      <c r="AT18" s="537"/>
      <c r="AU18" s="537"/>
      <c r="AV18" s="537"/>
      <c r="AW18" s="537"/>
      <c r="AX18" s="537"/>
      <c r="AY18" s="537"/>
      <c r="AZ18" s="537"/>
      <c r="BA18" s="537"/>
      <c r="BB18" s="537"/>
      <c r="BC18" s="537"/>
      <c r="BD18" s="537"/>
      <c r="BE18" s="537"/>
      <c r="BF18" s="537"/>
      <c r="BG18" s="537"/>
      <c r="BH18" s="537"/>
      <c r="BI18" s="537"/>
      <c r="BJ18" s="537"/>
      <c r="BK18" s="537"/>
      <c r="BL18" s="537"/>
      <c r="BM18" s="537"/>
      <c r="BN18" s="537"/>
      <c r="BO18" s="537"/>
      <c r="BP18" s="537"/>
      <c r="BQ18" s="537"/>
      <c r="BR18" s="537"/>
      <c r="BS18" s="537"/>
      <c r="BT18" s="537"/>
      <c r="BU18" s="537"/>
      <c r="BV18" s="537"/>
      <c r="BW18" s="537"/>
      <c r="BX18" s="537"/>
      <c r="BY18" s="537"/>
      <c r="BZ18" s="537"/>
      <c r="CA18" s="537"/>
      <c r="CB18" s="537"/>
      <c r="CC18" s="537"/>
      <c r="CD18" s="537"/>
      <c r="CE18" s="537"/>
      <c r="CF18" s="537"/>
      <c r="CG18" s="537"/>
      <c r="CH18" s="537"/>
      <c r="CI18" s="537"/>
      <c r="CJ18" s="537"/>
      <c r="CK18" s="537"/>
      <c r="CL18" s="537"/>
      <c r="CM18" s="537"/>
      <c r="CN18" s="537"/>
      <c r="CO18" s="537"/>
      <c r="CP18" s="537"/>
      <c r="CQ18" s="537"/>
      <c r="CR18" s="537"/>
      <c r="CS18" s="537"/>
      <c r="CT18" s="537"/>
      <c r="CU18" s="537"/>
      <c r="CV18" s="537"/>
      <c r="CW18" s="537"/>
      <c r="CX18" s="537"/>
      <c r="CY18" s="537"/>
      <c r="CZ18" s="537"/>
      <c r="DA18" s="537"/>
      <c r="DB18" s="537"/>
      <c r="DC18" s="537"/>
      <c r="DD18" s="537"/>
      <c r="DE18" s="537"/>
      <c r="DF18" s="537"/>
      <c r="DG18" s="537"/>
      <c r="DH18" s="537"/>
      <c r="DI18" s="537"/>
      <c r="DJ18" s="537"/>
      <c r="DK18" s="537"/>
      <c r="DL18" s="537"/>
      <c r="DM18" s="537"/>
      <c r="DN18" s="537"/>
      <c r="DO18" s="537"/>
      <c r="DP18" s="537"/>
      <c r="DQ18" s="537"/>
      <c r="DR18" s="537"/>
      <c r="DS18" s="537"/>
      <c r="DT18" s="537"/>
      <c r="DU18" s="537"/>
      <c r="DV18" s="537"/>
      <c r="DW18" s="537"/>
      <c r="DX18" s="537"/>
      <c r="DY18" s="537"/>
      <c r="DZ18" s="537"/>
      <c r="EA18" s="537"/>
      <c r="EB18" s="537"/>
      <c r="EC18" s="537"/>
      <c r="ED18" s="537"/>
      <c r="EE18" s="537"/>
      <c r="EF18" s="537"/>
      <c r="EG18" s="537"/>
      <c r="EH18" s="537"/>
      <c r="EI18" s="537"/>
      <c r="EJ18" s="537"/>
      <c r="EK18" s="537"/>
      <c r="EL18" s="537"/>
      <c r="EM18" s="537"/>
      <c r="EN18" s="537"/>
      <c r="EO18" s="537"/>
      <c r="EP18" s="537"/>
      <c r="EQ18" s="537"/>
      <c r="ER18" s="537"/>
      <c r="ES18" s="537"/>
      <c r="ET18" s="537"/>
      <c r="EU18" s="537"/>
      <c r="EV18" s="537"/>
      <c r="EW18" s="537"/>
      <c r="EX18" s="537"/>
      <c r="EY18" s="537"/>
      <c r="EZ18" s="537"/>
      <c r="FA18" s="537"/>
      <c r="FB18" s="537"/>
      <c r="FC18" s="537"/>
      <c r="FD18" s="537"/>
      <c r="FE18" s="537"/>
      <c r="FF18" s="537"/>
      <c r="FG18" s="537"/>
      <c r="FH18" s="537"/>
      <c r="FI18" s="537"/>
      <c r="FJ18" s="537"/>
      <c r="FK18" s="537"/>
      <c r="FL18" s="537"/>
      <c r="FM18" s="537"/>
      <c r="FN18" s="537"/>
      <c r="FO18" s="537"/>
      <c r="FP18" s="537"/>
      <c r="FQ18" s="537"/>
      <c r="FR18" s="537"/>
      <c r="FS18" s="537"/>
      <c r="FT18" s="537"/>
      <c r="FU18" s="537"/>
      <c r="FV18" s="537"/>
      <c r="FW18" s="537"/>
      <c r="FX18" s="537"/>
      <c r="FY18" s="537"/>
      <c r="FZ18" s="537"/>
      <c r="GA18" s="537"/>
      <c r="GB18" s="537"/>
      <c r="GC18" s="537"/>
      <c r="GD18" s="537"/>
      <c r="GE18" s="537"/>
      <c r="GF18" s="537"/>
      <c r="GG18" s="537"/>
      <c r="GH18" s="537"/>
      <c r="GI18" s="537"/>
      <c r="GJ18" s="537"/>
      <c r="GK18" s="537"/>
      <c r="GL18" s="537"/>
      <c r="GM18" s="537"/>
      <c r="GN18" s="537"/>
      <c r="GO18" s="537"/>
      <c r="GP18" s="537"/>
      <c r="GQ18" s="537"/>
      <c r="GR18" s="537"/>
      <c r="GS18" s="537"/>
      <c r="GT18" s="537"/>
      <c r="GU18" s="537"/>
      <c r="GV18" s="537"/>
      <c r="GW18" s="537"/>
      <c r="GX18" s="537"/>
      <c r="GY18" s="537"/>
      <c r="GZ18" s="537"/>
      <c r="HA18" s="537"/>
      <c r="HB18" s="537"/>
      <c r="HC18" s="537"/>
      <c r="HD18" s="537"/>
      <c r="HE18" s="537"/>
      <c r="HF18" s="537"/>
      <c r="HG18" s="537"/>
      <c r="HH18" s="537"/>
      <c r="HI18" s="537"/>
      <c r="HJ18" s="537"/>
      <c r="HK18" s="537"/>
      <c r="HL18" s="537"/>
      <c r="HM18" s="537"/>
      <c r="HN18" s="537"/>
      <c r="HO18" s="537"/>
      <c r="HP18" s="537"/>
      <c r="HQ18" s="537"/>
      <c r="HR18" s="537"/>
      <c r="HS18" s="537"/>
      <c r="HT18" s="537"/>
      <c r="HU18" s="537"/>
      <c r="HV18" s="537"/>
      <c r="HW18" s="537"/>
      <c r="HX18" s="537"/>
      <c r="HY18" s="537"/>
      <c r="HZ18" s="537"/>
      <c r="IA18" s="537"/>
      <c r="IB18" s="537"/>
      <c r="IC18" s="537"/>
      <c r="ID18" s="537"/>
      <c r="IE18" s="537"/>
      <c r="IF18" s="537"/>
      <c r="IG18" s="537"/>
      <c r="IH18" s="537"/>
    </row>
    <row r="19" spans="1:242" ht="17.649999999999999" customHeight="1" thickBot="1" x14ac:dyDescent="0.25">
      <c r="A19" s="766" t="s">
        <v>628</v>
      </c>
      <c r="B19" s="781" t="s">
        <v>431</v>
      </c>
      <c r="C19" s="784"/>
      <c r="D19" s="784"/>
      <c r="E19" s="772"/>
      <c r="F19" s="537"/>
      <c r="G19" s="537"/>
      <c r="H19" s="537"/>
    </row>
    <row r="20" spans="1:242" ht="17.649999999999999" customHeight="1" thickBot="1" x14ac:dyDescent="0.25">
      <c r="A20" s="766"/>
      <c r="B20" s="783" t="s">
        <v>654</v>
      </c>
      <c r="C20" s="768">
        <f>SUM(C19:C19)</f>
        <v>0</v>
      </c>
      <c r="D20" s="768">
        <f>SUM(D19:D19)</f>
        <v>0</v>
      </c>
      <c r="E20" s="768">
        <f>SUM(E19:E19)</f>
        <v>0</v>
      </c>
      <c r="F20" s="560"/>
    </row>
    <row r="21" spans="1:242" ht="15" customHeight="1" thickBot="1" x14ac:dyDescent="0.25">
      <c r="A21" s="563"/>
      <c r="B21" s="564"/>
      <c r="C21" s="549"/>
      <c r="D21" s="549"/>
      <c r="E21" s="549"/>
      <c r="F21" s="560"/>
    </row>
    <row r="22" spans="1:242" ht="17.649999999999999" customHeight="1" thickBot="1" x14ac:dyDescent="0.25">
      <c r="A22" s="767">
        <v>3</v>
      </c>
      <c r="B22" s="1666" t="s">
        <v>163</v>
      </c>
      <c r="C22" s="1666"/>
      <c r="D22" s="1666"/>
      <c r="E22" s="1666"/>
    </row>
    <row r="23" spans="1:242" s="537" customFormat="1" ht="27" customHeight="1" thickBot="1" x14ac:dyDescent="0.25">
      <c r="A23" s="782" t="s">
        <v>667</v>
      </c>
      <c r="B23" s="781" t="s">
        <v>565</v>
      </c>
      <c r="C23" s="772"/>
      <c r="D23" s="769"/>
      <c r="E23" s="769"/>
    </row>
    <row r="24" spans="1:242" ht="17.649999999999999" customHeight="1" thickBot="1" x14ac:dyDescent="0.25">
      <c r="A24" s="1667" t="s">
        <v>654</v>
      </c>
      <c r="B24" s="1668"/>
      <c r="C24" s="768">
        <f>SUM(C23:C23)</f>
        <v>0</v>
      </c>
      <c r="D24" s="768">
        <f>SUM(D23:D23)</f>
        <v>0</v>
      </c>
      <c r="E24" s="768">
        <f>SUM(E23:E23)</f>
        <v>0</v>
      </c>
    </row>
    <row r="25" spans="1:242" s="537" customFormat="1" ht="15" customHeight="1" thickBot="1" x14ac:dyDescent="0.3">
      <c r="A25" s="544"/>
      <c r="B25" s="544"/>
      <c r="C25" s="548"/>
      <c r="D25" s="565"/>
      <c r="E25" s="565"/>
    </row>
    <row r="26" spans="1:242" s="546" customFormat="1" ht="17.649999999999999" customHeight="1" thickBot="1" x14ac:dyDescent="0.25">
      <c r="A26" s="767">
        <v>4</v>
      </c>
      <c r="B26" s="1666" t="s">
        <v>162</v>
      </c>
      <c r="C26" s="1666"/>
      <c r="D26" s="1666"/>
      <c r="E26" s="1666"/>
      <c r="F26" s="537"/>
      <c r="G26" s="537"/>
      <c r="H26" s="537"/>
    </row>
    <row r="27" spans="1:242" s="546" customFormat="1" ht="30" customHeight="1" thickBot="1" x14ac:dyDescent="0.25">
      <c r="A27" s="766" t="s">
        <v>670</v>
      </c>
      <c r="B27" s="781" t="s">
        <v>558</v>
      </c>
      <c r="C27" s="772"/>
      <c r="D27" s="772"/>
      <c r="E27" s="772"/>
      <c r="F27" s="528"/>
      <c r="G27" s="528"/>
      <c r="H27" s="528"/>
    </row>
    <row r="28" spans="1:242" ht="17.649999999999999" customHeight="1" thickBot="1" x14ac:dyDescent="0.25">
      <c r="A28" s="766" t="s">
        <v>671</v>
      </c>
      <c r="B28" s="781" t="s">
        <v>458</v>
      </c>
      <c r="C28" s="772"/>
      <c r="D28" s="772"/>
      <c r="E28" s="772"/>
      <c r="F28" s="537"/>
      <c r="G28" s="537"/>
      <c r="H28" s="537"/>
    </row>
    <row r="29" spans="1:242" ht="30" customHeight="1" thickBot="1" x14ac:dyDescent="0.25">
      <c r="A29" s="766" t="s">
        <v>672</v>
      </c>
      <c r="B29" s="860" t="s">
        <v>160</v>
      </c>
      <c r="C29" s="772"/>
      <c r="D29" s="772"/>
      <c r="E29" s="772"/>
      <c r="F29" s="537"/>
      <c r="G29" s="537"/>
      <c r="H29" s="537"/>
    </row>
    <row r="30" spans="1:242" s="857" customFormat="1" ht="17.649999999999999" customHeight="1" thickBot="1" x14ac:dyDescent="0.25">
      <c r="A30" s="1679" t="s">
        <v>654</v>
      </c>
      <c r="B30" s="1680"/>
      <c r="C30" s="859">
        <f>SUM(C27:C29)</f>
        <v>0</v>
      </c>
      <c r="D30" s="859">
        <f>SUM(D27:D29)</f>
        <v>0</v>
      </c>
      <c r="E30" s="859">
        <f>SUM(E27:E29)</f>
        <v>0</v>
      </c>
      <c r="F30" s="858"/>
      <c r="G30" s="858"/>
      <c r="H30" s="858"/>
      <c r="I30" s="858"/>
      <c r="J30" s="858"/>
      <c r="K30" s="858"/>
      <c r="L30" s="858"/>
      <c r="M30" s="858"/>
      <c r="N30" s="858"/>
      <c r="O30" s="858"/>
      <c r="P30" s="858"/>
      <c r="Q30" s="858"/>
      <c r="R30" s="858"/>
      <c r="S30" s="858"/>
      <c r="T30" s="858"/>
      <c r="U30" s="858"/>
      <c r="V30" s="858"/>
      <c r="W30" s="858"/>
      <c r="X30" s="858"/>
      <c r="Y30" s="858"/>
      <c r="Z30" s="858"/>
      <c r="AA30" s="858"/>
      <c r="AB30" s="858"/>
      <c r="AC30" s="858"/>
      <c r="AD30" s="858"/>
      <c r="AE30" s="858"/>
      <c r="AF30" s="858"/>
      <c r="AG30" s="858"/>
      <c r="AH30" s="858"/>
      <c r="AI30" s="858"/>
      <c r="AJ30" s="858"/>
      <c r="AK30" s="858"/>
      <c r="AL30" s="858"/>
      <c r="AM30" s="858"/>
      <c r="AN30" s="858"/>
      <c r="AO30" s="858"/>
      <c r="AP30" s="858"/>
      <c r="AQ30" s="858"/>
      <c r="AR30" s="858"/>
      <c r="AS30" s="858"/>
      <c r="AT30" s="858"/>
      <c r="AU30" s="858"/>
      <c r="AV30" s="858"/>
      <c r="AW30" s="858"/>
      <c r="AX30" s="858"/>
      <c r="AY30" s="858"/>
      <c r="AZ30" s="858"/>
      <c r="BA30" s="858"/>
      <c r="BB30" s="858"/>
      <c r="BC30" s="858"/>
      <c r="BD30" s="858"/>
      <c r="BE30" s="858"/>
      <c r="BF30" s="858"/>
      <c r="BG30" s="858"/>
      <c r="BH30" s="858"/>
      <c r="BI30" s="858"/>
      <c r="BJ30" s="858"/>
      <c r="BK30" s="858"/>
      <c r="BL30" s="858"/>
      <c r="BM30" s="858"/>
      <c r="BN30" s="858"/>
      <c r="BO30" s="858"/>
      <c r="BP30" s="858"/>
      <c r="BQ30" s="858"/>
      <c r="BR30" s="858"/>
      <c r="BS30" s="858"/>
      <c r="BT30" s="858"/>
      <c r="BU30" s="858"/>
      <c r="BV30" s="858"/>
      <c r="BW30" s="858"/>
      <c r="BX30" s="858"/>
      <c r="BY30" s="858"/>
      <c r="BZ30" s="858"/>
      <c r="CA30" s="858"/>
      <c r="CB30" s="858"/>
      <c r="CC30" s="858"/>
      <c r="CD30" s="858"/>
      <c r="CE30" s="858"/>
      <c r="CF30" s="858"/>
      <c r="CG30" s="858"/>
      <c r="CH30" s="858"/>
      <c r="CI30" s="858"/>
      <c r="CJ30" s="858"/>
      <c r="CK30" s="858"/>
      <c r="CL30" s="858"/>
      <c r="CM30" s="858"/>
      <c r="CN30" s="858"/>
      <c r="CO30" s="858"/>
      <c r="CP30" s="858"/>
      <c r="CQ30" s="858"/>
      <c r="CR30" s="858"/>
      <c r="CS30" s="858"/>
      <c r="CT30" s="858"/>
      <c r="CU30" s="858"/>
      <c r="CV30" s="858"/>
      <c r="CW30" s="858"/>
      <c r="CX30" s="858"/>
      <c r="CY30" s="858"/>
      <c r="CZ30" s="858"/>
      <c r="DA30" s="858"/>
      <c r="DB30" s="858"/>
      <c r="DC30" s="858"/>
      <c r="DD30" s="858"/>
      <c r="DE30" s="858"/>
      <c r="DF30" s="858"/>
      <c r="DG30" s="858"/>
      <c r="DH30" s="858"/>
      <c r="DI30" s="858"/>
      <c r="DJ30" s="858"/>
      <c r="DK30" s="858"/>
      <c r="DL30" s="858"/>
      <c r="DM30" s="858"/>
      <c r="DN30" s="858"/>
      <c r="DO30" s="858"/>
      <c r="DP30" s="858"/>
      <c r="DQ30" s="858"/>
      <c r="DR30" s="858"/>
      <c r="DS30" s="858"/>
      <c r="DT30" s="858"/>
      <c r="DU30" s="858"/>
      <c r="DV30" s="858"/>
      <c r="DW30" s="858"/>
      <c r="DX30" s="858"/>
      <c r="DY30" s="858"/>
      <c r="DZ30" s="858"/>
      <c r="EA30" s="858"/>
      <c r="EB30" s="858"/>
      <c r="EC30" s="858"/>
      <c r="ED30" s="858"/>
      <c r="EE30" s="858"/>
      <c r="EF30" s="858"/>
      <c r="EG30" s="858"/>
      <c r="EH30" s="858"/>
      <c r="EI30" s="858"/>
      <c r="EJ30" s="858"/>
      <c r="EK30" s="858"/>
      <c r="EL30" s="858"/>
      <c r="EM30" s="858"/>
      <c r="EN30" s="858"/>
      <c r="EO30" s="858"/>
      <c r="EP30" s="858"/>
      <c r="EQ30" s="858"/>
      <c r="ER30" s="858"/>
      <c r="ES30" s="858"/>
      <c r="ET30" s="858"/>
      <c r="EU30" s="858"/>
      <c r="EV30" s="858"/>
      <c r="EW30" s="858"/>
      <c r="EX30" s="858"/>
      <c r="EY30" s="858"/>
      <c r="EZ30" s="858"/>
      <c r="FA30" s="858"/>
      <c r="FB30" s="858"/>
      <c r="FC30" s="858"/>
      <c r="FD30" s="858"/>
      <c r="FE30" s="858"/>
      <c r="FF30" s="858"/>
      <c r="FG30" s="858"/>
      <c r="FH30" s="858"/>
      <c r="FI30" s="858"/>
      <c r="FJ30" s="858"/>
      <c r="FK30" s="858"/>
      <c r="FL30" s="858"/>
      <c r="FM30" s="858"/>
      <c r="FN30" s="858"/>
      <c r="FO30" s="858"/>
      <c r="FP30" s="858"/>
      <c r="FQ30" s="858"/>
      <c r="FR30" s="858"/>
      <c r="FS30" s="858"/>
      <c r="FT30" s="858"/>
      <c r="FU30" s="858"/>
      <c r="FV30" s="858"/>
      <c r="FW30" s="858"/>
      <c r="FX30" s="858"/>
      <c r="FY30" s="858"/>
      <c r="FZ30" s="858"/>
      <c r="GA30" s="858"/>
      <c r="GB30" s="858"/>
      <c r="GC30" s="858"/>
      <c r="GD30" s="858"/>
      <c r="GE30" s="858"/>
      <c r="GF30" s="858"/>
      <c r="GG30" s="858"/>
      <c r="GH30" s="858"/>
      <c r="GI30" s="858"/>
      <c r="GJ30" s="858"/>
      <c r="GK30" s="858"/>
      <c r="GL30" s="858"/>
      <c r="GM30" s="858"/>
      <c r="GN30" s="858"/>
      <c r="GO30" s="858"/>
      <c r="GP30" s="858"/>
      <c r="GQ30" s="858"/>
      <c r="GR30" s="858"/>
      <c r="GS30" s="858"/>
      <c r="GT30" s="858"/>
      <c r="GU30" s="858"/>
      <c r="GV30" s="858"/>
      <c r="GW30" s="858"/>
      <c r="GX30" s="858"/>
      <c r="GY30" s="858"/>
      <c r="GZ30" s="858"/>
      <c r="HA30" s="858"/>
      <c r="HB30" s="858"/>
      <c r="HC30" s="858"/>
      <c r="HD30" s="858"/>
      <c r="HE30" s="858"/>
      <c r="HF30" s="858"/>
      <c r="HG30" s="858"/>
      <c r="HH30" s="858"/>
      <c r="HI30" s="858"/>
      <c r="HJ30" s="858"/>
      <c r="HK30" s="858"/>
      <c r="HL30" s="858"/>
      <c r="HM30" s="858"/>
      <c r="HN30" s="858"/>
      <c r="HO30" s="858"/>
      <c r="HP30" s="858"/>
      <c r="HQ30" s="858"/>
      <c r="HR30" s="858"/>
      <c r="HS30" s="858"/>
      <c r="HT30" s="858"/>
      <c r="HU30" s="858"/>
      <c r="HV30" s="858"/>
      <c r="HW30" s="858"/>
      <c r="HX30" s="858"/>
      <c r="HY30" s="858"/>
      <c r="HZ30" s="858"/>
      <c r="IA30" s="858"/>
      <c r="IB30" s="858"/>
      <c r="IC30" s="858"/>
      <c r="ID30" s="858"/>
      <c r="IE30" s="858"/>
      <c r="IF30" s="858"/>
      <c r="IG30" s="858"/>
      <c r="IH30" s="858"/>
    </row>
    <row r="31" spans="1:242" s="534" customFormat="1" ht="15" customHeight="1" thickBot="1" x14ac:dyDescent="0.3">
      <c r="A31" s="566"/>
      <c r="B31" s="556"/>
      <c r="C31" s="547"/>
      <c r="D31" s="547"/>
      <c r="E31" s="547"/>
      <c r="F31" s="559"/>
      <c r="G31" s="537"/>
      <c r="H31" s="537"/>
      <c r="I31" s="537"/>
      <c r="J31" s="537"/>
      <c r="K31" s="537"/>
      <c r="L31" s="537"/>
      <c r="M31" s="537"/>
      <c r="N31" s="537"/>
      <c r="O31" s="537"/>
      <c r="P31" s="537"/>
      <c r="Q31" s="537"/>
      <c r="R31" s="537"/>
      <c r="S31" s="537"/>
      <c r="T31" s="537"/>
      <c r="U31" s="537"/>
      <c r="V31" s="537"/>
      <c r="W31" s="537"/>
      <c r="X31" s="537"/>
      <c r="Y31" s="537"/>
      <c r="Z31" s="537"/>
      <c r="AA31" s="537"/>
      <c r="AB31" s="537"/>
      <c r="AC31" s="537"/>
      <c r="AD31" s="537"/>
      <c r="AE31" s="537"/>
      <c r="AF31" s="537"/>
      <c r="AG31" s="537"/>
      <c r="AH31" s="537"/>
      <c r="AI31" s="537"/>
      <c r="AJ31" s="537"/>
      <c r="AK31" s="537"/>
      <c r="AL31" s="537"/>
      <c r="AM31" s="537"/>
      <c r="AN31" s="537"/>
      <c r="AO31" s="537"/>
      <c r="AP31" s="537"/>
      <c r="AQ31" s="537"/>
      <c r="AR31" s="537"/>
      <c r="AS31" s="537"/>
      <c r="AT31" s="537"/>
      <c r="AU31" s="537"/>
      <c r="AV31" s="537"/>
      <c r="AW31" s="537"/>
      <c r="AX31" s="537"/>
      <c r="AY31" s="537"/>
      <c r="AZ31" s="537"/>
      <c r="BA31" s="537"/>
      <c r="BB31" s="537"/>
      <c r="BC31" s="537"/>
      <c r="BD31" s="537"/>
      <c r="BE31" s="537"/>
      <c r="BF31" s="537"/>
      <c r="BG31" s="537"/>
      <c r="BH31" s="537"/>
      <c r="BI31" s="537"/>
      <c r="BJ31" s="537"/>
      <c r="BK31" s="537"/>
      <c r="BL31" s="537"/>
      <c r="BM31" s="537"/>
      <c r="BN31" s="537"/>
      <c r="BO31" s="537"/>
      <c r="BP31" s="537"/>
      <c r="BQ31" s="537"/>
      <c r="BR31" s="537"/>
      <c r="BS31" s="537"/>
      <c r="BT31" s="537"/>
      <c r="BU31" s="537"/>
      <c r="BV31" s="537"/>
      <c r="BW31" s="537"/>
      <c r="BX31" s="537"/>
      <c r="BY31" s="537"/>
      <c r="BZ31" s="537"/>
      <c r="CA31" s="537"/>
      <c r="CB31" s="537"/>
      <c r="CC31" s="537"/>
      <c r="CD31" s="537"/>
      <c r="CE31" s="537"/>
      <c r="CF31" s="537"/>
      <c r="CG31" s="537"/>
      <c r="CH31" s="537"/>
      <c r="CI31" s="537"/>
      <c r="CJ31" s="537"/>
      <c r="CK31" s="537"/>
      <c r="CL31" s="537"/>
      <c r="CM31" s="537"/>
      <c r="CN31" s="537"/>
      <c r="CO31" s="537"/>
      <c r="CP31" s="537"/>
      <c r="CQ31" s="537"/>
      <c r="CR31" s="537"/>
      <c r="CS31" s="537"/>
      <c r="CT31" s="537"/>
      <c r="CU31" s="537"/>
      <c r="CV31" s="537"/>
      <c r="CW31" s="537"/>
      <c r="CX31" s="537"/>
      <c r="CY31" s="537"/>
      <c r="CZ31" s="537"/>
      <c r="DA31" s="537"/>
      <c r="DB31" s="537"/>
      <c r="DC31" s="537"/>
      <c r="DD31" s="537"/>
      <c r="DE31" s="537"/>
      <c r="DF31" s="537"/>
      <c r="DG31" s="537"/>
      <c r="DH31" s="537"/>
      <c r="DI31" s="537"/>
      <c r="DJ31" s="537"/>
      <c r="DK31" s="537"/>
      <c r="DL31" s="537"/>
      <c r="DM31" s="537"/>
      <c r="DN31" s="537"/>
      <c r="DO31" s="537"/>
      <c r="DP31" s="537"/>
      <c r="DQ31" s="537"/>
      <c r="DR31" s="537"/>
      <c r="DS31" s="537"/>
      <c r="DT31" s="537"/>
      <c r="DU31" s="537"/>
      <c r="DV31" s="537"/>
      <c r="DW31" s="537"/>
      <c r="DX31" s="537"/>
      <c r="DY31" s="537"/>
      <c r="DZ31" s="537"/>
      <c r="EA31" s="537"/>
      <c r="EB31" s="537"/>
      <c r="EC31" s="537"/>
      <c r="ED31" s="537"/>
      <c r="EE31" s="537"/>
      <c r="EF31" s="537"/>
      <c r="EG31" s="537"/>
      <c r="EH31" s="537"/>
      <c r="EI31" s="537"/>
      <c r="EJ31" s="537"/>
      <c r="EK31" s="537"/>
      <c r="EL31" s="537"/>
      <c r="EM31" s="537"/>
      <c r="EN31" s="537"/>
      <c r="EO31" s="537"/>
      <c r="EP31" s="537"/>
      <c r="EQ31" s="537"/>
      <c r="ER31" s="537"/>
      <c r="ES31" s="537"/>
      <c r="ET31" s="537"/>
      <c r="EU31" s="537"/>
      <c r="EV31" s="537"/>
      <c r="EW31" s="537"/>
      <c r="EX31" s="537"/>
      <c r="EY31" s="537"/>
      <c r="EZ31" s="537"/>
      <c r="FA31" s="537"/>
      <c r="FB31" s="537"/>
      <c r="FC31" s="537"/>
      <c r="FD31" s="537"/>
      <c r="FE31" s="537"/>
      <c r="FF31" s="537"/>
      <c r="FG31" s="537"/>
      <c r="FH31" s="537"/>
      <c r="FI31" s="537"/>
      <c r="FJ31" s="537"/>
      <c r="FK31" s="537"/>
      <c r="FL31" s="537"/>
      <c r="FM31" s="537"/>
      <c r="FN31" s="537"/>
      <c r="FO31" s="537"/>
      <c r="FP31" s="537"/>
      <c r="FQ31" s="537"/>
      <c r="FR31" s="537"/>
      <c r="FS31" s="537"/>
      <c r="FT31" s="537"/>
      <c r="FU31" s="537"/>
      <c r="FV31" s="537"/>
      <c r="FW31" s="537"/>
      <c r="FX31" s="537"/>
      <c r="FY31" s="537"/>
      <c r="FZ31" s="537"/>
      <c r="GA31" s="537"/>
      <c r="GB31" s="537"/>
      <c r="GC31" s="537"/>
      <c r="GD31" s="537"/>
      <c r="GE31" s="537"/>
      <c r="GF31" s="537"/>
      <c r="GG31" s="537"/>
      <c r="GH31" s="537"/>
      <c r="GI31" s="537"/>
      <c r="GJ31" s="537"/>
      <c r="GK31" s="537"/>
      <c r="GL31" s="537"/>
      <c r="GM31" s="537"/>
      <c r="GN31" s="537"/>
      <c r="GO31" s="537"/>
      <c r="GP31" s="537"/>
      <c r="GQ31" s="537"/>
      <c r="GR31" s="537"/>
      <c r="GS31" s="537"/>
      <c r="GT31" s="537"/>
      <c r="GU31" s="537"/>
      <c r="GV31" s="537"/>
      <c r="GW31" s="537"/>
      <c r="GX31" s="537"/>
      <c r="GY31" s="537"/>
      <c r="GZ31" s="537"/>
      <c r="HA31" s="537"/>
      <c r="HB31" s="537"/>
      <c r="HC31" s="537"/>
      <c r="HD31" s="537"/>
      <c r="HE31" s="537"/>
      <c r="HF31" s="537"/>
      <c r="HG31" s="537"/>
      <c r="HH31" s="537"/>
      <c r="HI31" s="537"/>
      <c r="HJ31" s="537"/>
      <c r="HK31" s="537"/>
      <c r="HL31" s="537"/>
      <c r="HM31" s="537"/>
      <c r="HN31" s="537"/>
      <c r="HO31" s="537"/>
      <c r="HP31" s="537"/>
      <c r="HQ31" s="537"/>
      <c r="HR31" s="537"/>
      <c r="HS31" s="537"/>
      <c r="HT31" s="537"/>
      <c r="HU31" s="537"/>
      <c r="HV31" s="537"/>
      <c r="HW31" s="537"/>
      <c r="HX31" s="537"/>
      <c r="HY31" s="537"/>
      <c r="HZ31" s="537"/>
      <c r="IA31" s="537"/>
      <c r="IB31" s="537"/>
      <c r="IC31" s="537"/>
      <c r="ID31" s="537"/>
      <c r="IE31" s="537"/>
      <c r="IF31" s="537"/>
      <c r="IG31" s="537"/>
      <c r="IH31" s="537"/>
    </row>
    <row r="32" spans="1:242" s="534" customFormat="1" ht="17.649999999999999" customHeight="1" thickBot="1" x14ac:dyDescent="0.25">
      <c r="A32" s="767">
        <v>5</v>
      </c>
      <c r="B32" s="1678" t="s">
        <v>159</v>
      </c>
      <c r="C32" s="1678"/>
      <c r="D32" s="1678"/>
      <c r="E32" s="1678"/>
      <c r="F32" s="528"/>
      <c r="G32" s="528"/>
      <c r="H32" s="528"/>
      <c r="I32" s="537"/>
      <c r="J32" s="537"/>
      <c r="K32" s="537"/>
      <c r="L32" s="537"/>
      <c r="M32" s="537"/>
      <c r="N32" s="537"/>
      <c r="O32" s="537"/>
      <c r="P32" s="537"/>
      <c r="Q32" s="537"/>
      <c r="R32" s="537"/>
      <c r="S32" s="537"/>
      <c r="T32" s="537"/>
      <c r="U32" s="537"/>
      <c r="V32" s="537"/>
      <c r="W32" s="537"/>
      <c r="X32" s="537"/>
      <c r="Y32" s="537"/>
      <c r="Z32" s="537"/>
      <c r="AA32" s="537"/>
      <c r="AB32" s="537"/>
      <c r="AC32" s="537"/>
      <c r="AD32" s="537"/>
      <c r="AE32" s="537"/>
      <c r="AF32" s="537"/>
      <c r="AG32" s="537"/>
      <c r="AH32" s="537"/>
      <c r="AI32" s="537"/>
      <c r="AJ32" s="537"/>
      <c r="AK32" s="537"/>
      <c r="AL32" s="537"/>
      <c r="AM32" s="537"/>
      <c r="AN32" s="537"/>
      <c r="AO32" s="537"/>
      <c r="AP32" s="537"/>
      <c r="AQ32" s="537"/>
      <c r="AR32" s="537"/>
      <c r="AS32" s="537"/>
      <c r="AT32" s="537"/>
      <c r="AU32" s="537"/>
      <c r="AV32" s="537"/>
      <c r="AW32" s="537"/>
      <c r="AX32" s="537"/>
      <c r="AY32" s="537"/>
      <c r="AZ32" s="537"/>
      <c r="BA32" s="537"/>
      <c r="BB32" s="537"/>
      <c r="BC32" s="537"/>
      <c r="BD32" s="537"/>
      <c r="BE32" s="537"/>
      <c r="BF32" s="537"/>
      <c r="BG32" s="537"/>
      <c r="BH32" s="537"/>
      <c r="BI32" s="537"/>
      <c r="BJ32" s="537"/>
      <c r="BK32" s="537"/>
      <c r="BL32" s="537"/>
      <c r="BM32" s="537"/>
      <c r="BN32" s="537"/>
      <c r="BO32" s="537"/>
      <c r="BP32" s="537"/>
      <c r="BQ32" s="537"/>
      <c r="BR32" s="537"/>
      <c r="BS32" s="537"/>
      <c r="BT32" s="537"/>
      <c r="BU32" s="537"/>
      <c r="BV32" s="537"/>
      <c r="BW32" s="537"/>
      <c r="BX32" s="537"/>
      <c r="BY32" s="537"/>
      <c r="BZ32" s="537"/>
      <c r="CA32" s="537"/>
      <c r="CB32" s="537"/>
      <c r="CC32" s="537"/>
      <c r="CD32" s="537"/>
      <c r="CE32" s="537"/>
      <c r="CF32" s="537"/>
      <c r="CG32" s="537"/>
      <c r="CH32" s="537"/>
      <c r="CI32" s="537"/>
      <c r="CJ32" s="537"/>
      <c r="CK32" s="537"/>
      <c r="CL32" s="537"/>
      <c r="CM32" s="537"/>
      <c r="CN32" s="537"/>
      <c r="CO32" s="537"/>
      <c r="CP32" s="537"/>
      <c r="CQ32" s="537"/>
      <c r="CR32" s="537"/>
      <c r="CS32" s="537"/>
      <c r="CT32" s="537"/>
      <c r="CU32" s="537"/>
      <c r="CV32" s="537"/>
      <c r="CW32" s="537"/>
      <c r="CX32" s="537"/>
      <c r="CY32" s="537"/>
      <c r="CZ32" s="537"/>
      <c r="DA32" s="537"/>
      <c r="DB32" s="537"/>
      <c r="DC32" s="537"/>
      <c r="DD32" s="537"/>
      <c r="DE32" s="537"/>
      <c r="DF32" s="537"/>
      <c r="DG32" s="537"/>
      <c r="DH32" s="537"/>
      <c r="DI32" s="537"/>
      <c r="DJ32" s="537"/>
      <c r="DK32" s="537"/>
      <c r="DL32" s="537"/>
      <c r="DM32" s="537"/>
      <c r="DN32" s="537"/>
      <c r="DO32" s="537"/>
      <c r="DP32" s="537"/>
      <c r="DQ32" s="537"/>
      <c r="DR32" s="537"/>
      <c r="DS32" s="537"/>
      <c r="DT32" s="537"/>
      <c r="DU32" s="537"/>
      <c r="DV32" s="537"/>
      <c r="DW32" s="537"/>
      <c r="DX32" s="537"/>
      <c r="DY32" s="537"/>
      <c r="DZ32" s="537"/>
      <c r="EA32" s="537"/>
      <c r="EB32" s="537"/>
      <c r="EC32" s="537"/>
      <c r="ED32" s="537"/>
      <c r="EE32" s="537"/>
      <c r="EF32" s="537"/>
      <c r="EG32" s="537"/>
      <c r="EH32" s="537"/>
      <c r="EI32" s="537"/>
      <c r="EJ32" s="537"/>
      <c r="EK32" s="537"/>
      <c r="EL32" s="537"/>
      <c r="EM32" s="537"/>
      <c r="EN32" s="537"/>
      <c r="EO32" s="537"/>
      <c r="EP32" s="537"/>
      <c r="EQ32" s="537"/>
      <c r="ER32" s="537"/>
      <c r="ES32" s="537"/>
      <c r="ET32" s="537"/>
      <c r="EU32" s="537"/>
      <c r="EV32" s="537"/>
      <c r="EW32" s="537"/>
      <c r="EX32" s="537"/>
      <c r="EY32" s="537"/>
      <c r="EZ32" s="537"/>
      <c r="FA32" s="537"/>
      <c r="FB32" s="537"/>
      <c r="FC32" s="537"/>
      <c r="FD32" s="537"/>
      <c r="FE32" s="537"/>
      <c r="FF32" s="537"/>
      <c r="FG32" s="537"/>
      <c r="FH32" s="537"/>
      <c r="FI32" s="537"/>
      <c r="FJ32" s="537"/>
      <c r="FK32" s="537"/>
      <c r="FL32" s="537"/>
      <c r="FM32" s="537"/>
      <c r="FN32" s="537"/>
      <c r="FO32" s="537"/>
      <c r="FP32" s="537"/>
      <c r="FQ32" s="537"/>
      <c r="FR32" s="537"/>
      <c r="FS32" s="537"/>
      <c r="FT32" s="537"/>
      <c r="FU32" s="537"/>
      <c r="FV32" s="537"/>
      <c r="FW32" s="537"/>
      <c r="FX32" s="537"/>
      <c r="FY32" s="537"/>
      <c r="FZ32" s="537"/>
      <c r="GA32" s="537"/>
      <c r="GB32" s="537"/>
      <c r="GC32" s="537"/>
      <c r="GD32" s="537"/>
      <c r="GE32" s="537"/>
      <c r="GF32" s="537"/>
      <c r="GG32" s="537"/>
      <c r="GH32" s="537"/>
      <c r="GI32" s="537"/>
      <c r="GJ32" s="537"/>
      <c r="GK32" s="537"/>
      <c r="GL32" s="537"/>
      <c r="GM32" s="537"/>
      <c r="GN32" s="537"/>
      <c r="GO32" s="537"/>
      <c r="GP32" s="537"/>
      <c r="GQ32" s="537"/>
      <c r="GR32" s="537"/>
      <c r="GS32" s="537"/>
      <c r="GT32" s="537"/>
      <c r="GU32" s="537"/>
      <c r="GV32" s="537"/>
      <c r="GW32" s="537"/>
      <c r="GX32" s="537"/>
      <c r="GY32" s="537"/>
      <c r="GZ32" s="537"/>
      <c r="HA32" s="537"/>
      <c r="HB32" s="537"/>
      <c r="HC32" s="537"/>
      <c r="HD32" s="537"/>
      <c r="HE32" s="537"/>
      <c r="HF32" s="537"/>
      <c r="HG32" s="537"/>
      <c r="HH32" s="537"/>
      <c r="HI32" s="537"/>
      <c r="HJ32" s="537"/>
      <c r="HK32" s="537"/>
      <c r="HL32" s="537"/>
      <c r="HM32" s="537"/>
      <c r="HN32" s="537"/>
      <c r="HO32" s="537"/>
      <c r="HP32" s="537"/>
      <c r="HQ32" s="537"/>
      <c r="HR32" s="537"/>
      <c r="HS32" s="537"/>
      <c r="HT32" s="537"/>
      <c r="HU32" s="537"/>
      <c r="HV32" s="537"/>
      <c r="HW32" s="537"/>
      <c r="HX32" s="537"/>
      <c r="HY32" s="537"/>
      <c r="HZ32" s="537"/>
      <c r="IA32" s="537"/>
      <c r="IB32" s="537"/>
      <c r="IC32" s="537"/>
      <c r="ID32" s="537"/>
      <c r="IE32" s="537"/>
      <c r="IF32" s="537"/>
      <c r="IG32" s="537"/>
      <c r="IH32" s="537"/>
    </row>
    <row r="33" spans="1:242" s="567" customFormat="1" ht="17.649999999999999" customHeight="1" thickBot="1" x14ac:dyDescent="0.25">
      <c r="A33" s="766" t="s">
        <v>655</v>
      </c>
      <c r="B33" s="765" t="s">
        <v>158</v>
      </c>
      <c r="C33" s="772"/>
      <c r="D33" s="772"/>
      <c r="E33" s="772"/>
      <c r="F33" s="537"/>
      <c r="G33" s="537"/>
      <c r="H33" s="537"/>
      <c r="I33" s="537"/>
      <c r="J33" s="537"/>
      <c r="K33" s="537"/>
      <c r="L33" s="537"/>
      <c r="M33" s="537"/>
      <c r="N33" s="537"/>
      <c r="O33" s="537"/>
      <c r="P33" s="537"/>
      <c r="Q33" s="537"/>
      <c r="R33" s="537"/>
      <c r="S33" s="537"/>
      <c r="T33" s="537"/>
      <c r="U33" s="537"/>
      <c r="V33" s="537"/>
      <c r="W33" s="537"/>
      <c r="X33" s="537"/>
      <c r="Y33" s="537"/>
      <c r="Z33" s="537"/>
      <c r="AA33" s="537"/>
      <c r="AB33" s="537"/>
      <c r="AC33" s="537"/>
      <c r="AD33" s="537"/>
      <c r="AE33" s="537"/>
      <c r="AF33" s="537"/>
      <c r="AG33" s="537"/>
      <c r="AH33" s="537"/>
      <c r="AI33" s="537"/>
      <c r="AJ33" s="537"/>
      <c r="AK33" s="537"/>
      <c r="AL33" s="537"/>
      <c r="AM33" s="537"/>
      <c r="AN33" s="537"/>
      <c r="AO33" s="537"/>
      <c r="AP33" s="537"/>
      <c r="AQ33" s="537"/>
      <c r="AR33" s="537"/>
      <c r="AS33" s="537"/>
      <c r="AT33" s="537"/>
      <c r="AU33" s="537"/>
      <c r="AV33" s="537"/>
      <c r="AW33" s="537"/>
      <c r="AX33" s="537"/>
      <c r="AY33" s="537"/>
      <c r="AZ33" s="537"/>
      <c r="BA33" s="537"/>
      <c r="BB33" s="537"/>
      <c r="BC33" s="537"/>
      <c r="BD33" s="537"/>
      <c r="BE33" s="537"/>
      <c r="BF33" s="537"/>
      <c r="BG33" s="537"/>
      <c r="BH33" s="537"/>
      <c r="BI33" s="537"/>
      <c r="BJ33" s="537"/>
      <c r="BK33" s="537"/>
      <c r="BL33" s="537"/>
      <c r="BM33" s="537"/>
      <c r="BN33" s="537"/>
      <c r="BO33" s="537"/>
      <c r="BP33" s="537"/>
      <c r="BQ33" s="537"/>
      <c r="BR33" s="537"/>
      <c r="BS33" s="537"/>
      <c r="BT33" s="537"/>
      <c r="BU33" s="537"/>
      <c r="BV33" s="537"/>
      <c r="BW33" s="537"/>
      <c r="BX33" s="537"/>
      <c r="BY33" s="537"/>
      <c r="BZ33" s="537"/>
      <c r="CA33" s="537"/>
      <c r="CB33" s="537"/>
      <c r="CC33" s="537"/>
      <c r="CD33" s="537"/>
      <c r="CE33" s="537"/>
      <c r="CF33" s="537"/>
      <c r="CG33" s="537"/>
      <c r="CH33" s="537"/>
      <c r="CI33" s="537"/>
      <c r="CJ33" s="537"/>
      <c r="CK33" s="537"/>
      <c r="CL33" s="537"/>
      <c r="CM33" s="537"/>
      <c r="CN33" s="537"/>
      <c r="CO33" s="537"/>
      <c r="CP33" s="537"/>
      <c r="CQ33" s="537"/>
      <c r="CR33" s="537"/>
      <c r="CS33" s="537"/>
      <c r="CT33" s="537"/>
      <c r="CU33" s="537"/>
      <c r="CV33" s="537"/>
      <c r="CW33" s="537"/>
      <c r="CX33" s="537"/>
      <c r="CY33" s="537"/>
      <c r="CZ33" s="537"/>
      <c r="DA33" s="537"/>
      <c r="DB33" s="537"/>
      <c r="DC33" s="537"/>
      <c r="DD33" s="537"/>
      <c r="DE33" s="537"/>
      <c r="DF33" s="537"/>
      <c r="DG33" s="537"/>
      <c r="DH33" s="537"/>
      <c r="DI33" s="537"/>
      <c r="DJ33" s="537"/>
      <c r="DK33" s="537"/>
      <c r="DL33" s="537"/>
      <c r="DM33" s="537"/>
      <c r="DN33" s="537"/>
      <c r="DO33" s="537"/>
      <c r="DP33" s="537"/>
      <c r="DQ33" s="537"/>
      <c r="DR33" s="537"/>
      <c r="DS33" s="537"/>
      <c r="DT33" s="537"/>
      <c r="DU33" s="537"/>
      <c r="DV33" s="537"/>
      <c r="DW33" s="537"/>
      <c r="DX33" s="537"/>
      <c r="DY33" s="537"/>
      <c r="DZ33" s="537"/>
      <c r="EA33" s="537"/>
      <c r="EB33" s="537"/>
      <c r="EC33" s="537"/>
      <c r="ED33" s="537"/>
      <c r="EE33" s="537"/>
      <c r="EF33" s="537"/>
      <c r="EG33" s="537"/>
      <c r="EH33" s="537"/>
      <c r="EI33" s="537"/>
      <c r="EJ33" s="537"/>
      <c r="EK33" s="537"/>
      <c r="EL33" s="537"/>
      <c r="EM33" s="537"/>
      <c r="EN33" s="537"/>
      <c r="EO33" s="537"/>
      <c r="EP33" s="537"/>
      <c r="EQ33" s="537"/>
      <c r="ER33" s="537"/>
      <c r="ES33" s="537"/>
      <c r="ET33" s="537"/>
      <c r="EU33" s="537"/>
      <c r="EV33" s="537"/>
      <c r="EW33" s="537"/>
      <c r="EX33" s="537"/>
      <c r="EY33" s="537"/>
      <c r="EZ33" s="537"/>
      <c r="FA33" s="537"/>
      <c r="FB33" s="537"/>
      <c r="FC33" s="537"/>
      <c r="FD33" s="537"/>
      <c r="FE33" s="537"/>
      <c r="FF33" s="537"/>
      <c r="FG33" s="537"/>
      <c r="FH33" s="537"/>
      <c r="FI33" s="537"/>
      <c r="FJ33" s="537"/>
      <c r="FK33" s="537"/>
      <c r="FL33" s="537"/>
      <c r="FM33" s="537"/>
      <c r="FN33" s="537"/>
      <c r="FO33" s="537"/>
      <c r="FP33" s="537"/>
      <c r="FQ33" s="537"/>
      <c r="FR33" s="537"/>
      <c r="FS33" s="537"/>
      <c r="FT33" s="537"/>
      <c r="FU33" s="537"/>
      <c r="FV33" s="537"/>
      <c r="FW33" s="537"/>
      <c r="FX33" s="537"/>
      <c r="FY33" s="537"/>
      <c r="FZ33" s="537"/>
      <c r="GA33" s="537"/>
      <c r="GB33" s="537"/>
      <c r="GC33" s="537"/>
      <c r="GD33" s="537"/>
      <c r="GE33" s="537"/>
      <c r="GF33" s="537"/>
      <c r="GG33" s="537"/>
      <c r="GH33" s="537"/>
      <c r="GI33" s="537"/>
      <c r="GJ33" s="537"/>
      <c r="GK33" s="537"/>
      <c r="GL33" s="537"/>
      <c r="GM33" s="537"/>
      <c r="GN33" s="537"/>
      <c r="GO33" s="537"/>
      <c r="GP33" s="537"/>
      <c r="GQ33" s="537"/>
      <c r="GR33" s="537"/>
      <c r="GS33" s="537"/>
      <c r="GT33" s="537"/>
      <c r="GU33" s="537"/>
      <c r="GV33" s="537"/>
      <c r="GW33" s="537"/>
      <c r="GX33" s="537"/>
      <c r="GY33" s="537"/>
      <c r="GZ33" s="537"/>
      <c r="HA33" s="537"/>
      <c r="HB33" s="537"/>
      <c r="HC33" s="537"/>
      <c r="HD33" s="537"/>
      <c r="HE33" s="537"/>
      <c r="HF33" s="537"/>
      <c r="HG33" s="537"/>
      <c r="HH33" s="537"/>
      <c r="HI33" s="537"/>
      <c r="HJ33" s="537"/>
      <c r="HK33" s="537"/>
      <c r="HL33" s="537"/>
      <c r="HM33" s="537"/>
      <c r="HN33" s="537"/>
      <c r="HO33" s="537"/>
      <c r="HP33" s="537"/>
      <c r="HQ33" s="537"/>
      <c r="HR33" s="537"/>
      <c r="HS33" s="537"/>
      <c r="HT33" s="537"/>
      <c r="HU33" s="537"/>
      <c r="HV33" s="537"/>
      <c r="HW33" s="537"/>
      <c r="HX33" s="537"/>
      <c r="HY33" s="537"/>
      <c r="HZ33" s="537"/>
      <c r="IA33" s="537"/>
      <c r="IB33" s="537"/>
      <c r="IC33" s="537"/>
      <c r="ID33" s="537"/>
      <c r="IE33" s="537"/>
      <c r="IF33" s="537"/>
      <c r="IG33" s="537"/>
      <c r="IH33" s="537"/>
    </row>
    <row r="34" spans="1:242" s="567" customFormat="1" ht="17.649999999999999" customHeight="1" thickBot="1" x14ac:dyDescent="0.25">
      <c r="A34" s="991" t="s">
        <v>657</v>
      </c>
      <c r="B34" s="542" t="s">
        <v>157</v>
      </c>
      <c r="C34" s="772"/>
      <c r="D34" s="772"/>
      <c r="E34" s="772"/>
      <c r="F34" s="537"/>
      <c r="G34" s="537"/>
      <c r="H34" s="537"/>
      <c r="I34" s="537"/>
      <c r="J34" s="537"/>
      <c r="K34" s="537"/>
      <c r="L34" s="537"/>
      <c r="M34" s="537"/>
      <c r="N34" s="537"/>
      <c r="O34" s="537"/>
      <c r="P34" s="537"/>
      <c r="Q34" s="537"/>
      <c r="R34" s="537"/>
      <c r="S34" s="537"/>
      <c r="T34" s="537"/>
      <c r="U34" s="537"/>
      <c r="V34" s="537"/>
      <c r="W34" s="537"/>
      <c r="X34" s="537"/>
      <c r="Y34" s="537"/>
      <c r="Z34" s="537"/>
      <c r="AA34" s="537"/>
      <c r="AB34" s="537"/>
      <c r="AC34" s="537"/>
      <c r="AD34" s="537"/>
      <c r="AE34" s="537"/>
      <c r="AF34" s="537"/>
      <c r="AG34" s="537"/>
      <c r="AH34" s="537"/>
      <c r="AI34" s="537"/>
      <c r="AJ34" s="537"/>
      <c r="AK34" s="537"/>
      <c r="AL34" s="537"/>
      <c r="AM34" s="537"/>
      <c r="AN34" s="537"/>
      <c r="AO34" s="537"/>
      <c r="AP34" s="537"/>
      <c r="AQ34" s="537"/>
      <c r="AR34" s="537"/>
      <c r="AS34" s="537"/>
      <c r="AT34" s="537"/>
      <c r="AU34" s="537"/>
      <c r="AV34" s="537"/>
      <c r="AW34" s="537"/>
      <c r="AX34" s="537"/>
      <c r="AY34" s="537"/>
      <c r="AZ34" s="537"/>
      <c r="BA34" s="537"/>
      <c r="BB34" s="537"/>
      <c r="BC34" s="537"/>
      <c r="BD34" s="537"/>
      <c r="BE34" s="537"/>
      <c r="BF34" s="537"/>
      <c r="BG34" s="537"/>
      <c r="BH34" s="537"/>
      <c r="BI34" s="537"/>
      <c r="BJ34" s="537"/>
      <c r="BK34" s="537"/>
      <c r="BL34" s="537"/>
      <c r="BM34" s="537"/>
      <c r="BN34" s="537"/>
      <c r="BO34" s="537"/>
      <c r="BP34" s="537"/>
      <c r="BQ34" s="537"/>
      <c r="BR34" s="537"/>
      <c r="BS34" s="537"/>
      <c r="BT34" s="537"/>
      <c r="BU34" s="537"/>
      <c r="BV34" s="537"/>
      <c r="BW34" s="537"/>
      <c r="BX34" s="537"/>
      <c r="BY34" s="537"/>
      <c r="BZ34" s="537"/>
      <c r="CA34" s="537"/>
      <c r="CB34" s="537"/>
      <c r="CC34" s="537"/>
      <c r="CD34" s="537"/>
      <c r="CE34" s="537"/>
      <c r="CF34" s="537"/>
      <c r="CG34" s="537"/>
      <c r="CH34" s="537"/>
      <c r="CI34" s="537"/>
      <c r="CJ34" s="537"/>
      <c r="CK34" s="537"/>
      <c r="CL34" s="537"/>
      <c r="CM34" s="537"/>
      <c r="CN34" s="537"/>
      <c r="CO34" s="537"/>
      <c r="CP34" s="537"/>
      <c r="CQ34" s="537"/>
      <c r="CR34" s="537"/>
      <c r="CS34" s="537"/>
      <c r="CT34" s="537"/>
      <c r="CU34" s="537"/>
      <c r="CV34" s="537"/>
      <c r="CW34" s="537"/>
      <c r="CX34" s="537"/>
      <c r="CY34" s="537"/>
      <c r="CZ34" s="537"/>
      <c r="DA34" s="537"/>
      <c r="DB34" s="537"/>
      <c r="DC34" s="537"/>
      <c r="DD34" s="537"/>
      <c r="DE34" s="537"/>
      <c r="DF34" s="537"/>
      <c r="DG34" s="537"/>
      <c r="DH34" s="537"/>
      <c r="DI34" s="537"/>
      <c r="DJ34" s="537"/>
      <c r="DK34" s="537"/>
      <c r="DL34" s="537"/>
      <c r="DM34" s="537"/>
      <c r="DN34" s="537"/>
      <c r="DO34" s="537"/>
      <c r="DP34" s="537"/>
      <c r="DQ34" s="537"/>
      <c r="DR34" s="537"/>
      <c r="DS34" s="537"/>
      <c r="DT34" s="537"/>
      <c r="DU34" s="537"/>
      <c r="DV34" s="537"/>
      <c r="DW34" s="537"/>
      <c r="DX34" s="537"/>
      <c r="DY34" s="537"/>
      <c r="DZ34" s="537"/>
      <c r="EA34" s="537"/>
      <c r="EB34" s="537"/>
      <c r="EC34" s="537"/>
      <c r="ED34" s="537"/>
      <c r="EE34" s="537"/>
      <c r="EF34" s="537"/>
      <c r="EG34" s="537"/>
      <c r="EH34" s="537"/>
      <c r="EI34" s="537"/>
      <c r="EJ34" s="537"/>
      <c r="EK34" s="537"/>
      <c r="EL34" s="537"/>
      <c r="EM34" s="537"/>
      <c r="EN34" s="537"/>
      <c r="EO34" s="537"/>
      <c r="EP34" s="537"/>
      <c r="EQ34" s="537"/>
      <c r="ER34" s="537"/>
      <c r="ES34" s="537"/>
      <c r="ET34" s="537"/>
      <c r="EU34" s="537"/>
      <c r="EV34" s="537"/>
      <c r="EW34" s="537"/>
      <c r="EX34" s="537"/>
      <c r="EY34" s="537"/>
      <c r="EZ34" s="537"/>
      <c r="FA34" s="537"/>
      <c r="FB34" s="537"/>
      <c r="FC34" s="537"/>
      <c r="FD34" s="537"/>
      <c r="FE34" s="537"/>
      <c r="FF34" s="537"/>
      <c r="FG34" s="537"/>
      <c r="FH34" s="537"/>
      <c r="FI34" s="537"/>
      <c r="FJ34" s="537"/>
      <c r="FK34" s="537"/>
      <c r="FL34" s="537"/>
      <c r="FM34" s="537"/>
      <c r="FN34" s="537"/>
      <c r="FO34" s="537"/>
      <c r="FP34" s="537"/>
      <c r="FQ34" s="537"/>
      <c r="FR34" s="537"/>
      <c r="FS34" s="537"/>
      <c r="FT34" s="537"/>
      <c r="FU34" s="537"/>
      <c r="FV34" s="537"/>
      <c r="FW34" s="537"/>
      <c r="FX34" s="537"/>
      <c r="FY34" s="537"/>
      <c r="FZ34" s="537"/>
      <c r="GA34" s="537"/>
      <c r="GB34" s="537"/>
      <c r="GC34" s="537"/>
      <c r="GD34" s="537"/>
      <c r="GE34" s="537"/>
      <c r="GF34" s="537"/>
      <c r="GG34" s="537"/>
      <c r="GH34" s="537"/>
      <c r="GI34" s="537"/>
      <c r="GJ34" s="537"/>
      <c r="GK34" s="537"/>
      <c r="GL34" s="537"/>
      <c r="GM34" s="537"/>
      <c r="GN34" s="537"/>
      <c r="GO34" s="537"/>
      <c r="GP34" s="537"/>
      <c r="GQ34" s="537"/>
      <c r="GR34" s="537"/>
      <c r="GS34" s="537"/>
      <c r="GT34" s="537"/>
      <c r="GU34" s="537"/>
      <c r="GV34" s="537"/>
      <c r="GW34" s="537"/>
      <c r="GX34" s="537"/>
      <c r="GY34" s="537"/>
      <c r="GZ34" s="537"/>
      <c r="HA34" s="537"/>
      <c r="HB34" s="537"/>
      <c r="HC34" s="537"/>
      <c r="HD34" s="537"/>
      <c r="HE34" s="537"/>
      <c r="HF34" s="537"/>
      <c r="HG34" s="537"/>
      <c r="HH34" s="537"/>
      <c r="HI34" s="537"/>
      <c r="HJ34" s="537"/>
      <c r="HK34" s="537"/>
      <c r="HL34" s="537"/>
      <c r="HM34" s="537"/>
      <c r="HN34" s="537"/>
      <c r="HO34" s="537"/>
      <c r="HP34" s="537"/>
      <c r="HQ34" s="537"/>
      <c r="HR34" s="537"/>
      <c r="HS34" s="537"/>
      <c r="HT34" s="537"/>
      <c r="HU34" s="537"/>
      <c r="HV34" s="537"/>
      <c r="HW34" s="537"/>
      <c r="HX34" s="537"/>
      <c r="HY34" s="537"/>
      <c r="HZ34" s="537"/>
      <c r="IA34" s="537"/>
      <c r="IB34" s="537"/>
      <c r="IC34" s="537"/>
      <c r="ID34" s="537"/>
      <c r="IE34" s="537"/>
      <c r="IF34" s="537"/>
      <c r="IG34" s="537"/>
      <c r="IH34" s="537"/>
    </row>
    <row r="35" spans="1:242" s="534" customFormat="1" ht="17.649999999999999" customHeight="1" thickBot="1" x14ac:dyDescent="0.25">
      <c r="A35" s="1686" t="s">
        <v>654</v>
      </c>
      <c r="B35" s="1687"/>
      <c r="C35" s="768">
        <f>SUM(C33:C34)</f>
        <v>0</v>
      </c>
      <c r="D35" s="768">
        <f>SUM(D33:D34)</f>
        <v>0</v>
      </c>
      <c r="E35" s="768">
        <f>SUM(E33:E34)</f>
        <v>0</v>
      </c>
      <c r="F35" s="537"/>
      <c r="G35" s="537"/>
      <c r="H35" s="537"/>
      <c r="I35" s="537"/>
      <c r="J35" s="537"/>
      <c r="K35" s="537"/>
      <c r="L35" s="537"/>
      <c r="M35" s="537"/>
      <c r="N35" s="537"/>
      <c r="O35" s="537"/>
      <c r="P35" s="537"/>
      <c r="Q35" s="537"/>
      <c r="R35" s="537"/>
      <c r="S35" s="537"/>
      <c r="T35" s="537"/>
      <c r="U35" s="537"/>
      <c r="V35" s="537"/>
      <c r="W35" s="537"/>
      <c r="X35" s="537"/>
      <c r="Y35" s="537"/>
      <c r="Z35" s="537"/>
      <c r="AA35" s="537"/>
      <c r="AB35" s="537"/>
      <c r="AC35" s="537"/>
      <c r="AD35" s="537"/>
      <c r="AE35" s="537"/>
      <c r="AF35" s="537"/>
      <c r="AG35" s="537"/>
      <c r="AH35" s="537"/>
      <c r="AI35" s="537"/>
      <c r="AJ35" s="537"/>
      <c r="AK35" s="537"/>
      <c r="AL35" s="537"/>
      <c r="AM35" s="537"/>
      <c r="AN35" s="537"/>
      <c r="AO35" s="537"/>
      <c r="AP35" s="537"/>
      <c r="AQ35" s="537"/>
      <c r="AR35" s="537"/>
      <c r="AS35" s="537"/>
      <c r="AT35" s="537"/>
      <c r="AU35" s="537"/>
      <c r="AV35" s="537"/>
      <c r="AW35" s="537"/>
      <c r="AX35" s="537"/>
      <c r="AY35" s="537"/>
      <c r="AZ35" s="537"/>
      <c r="BA35" s="537"/>
      <c r="BB35" s="537"/>
      <c r="BC35" s="537"/>
      <c r="BD35" s="537"/>
      <c r="BE35" s="537"/>
      <c r="BF35" s="537"/>
      <c r="BG35" s="537"/>
      <c r="BH35" s="537"/>
      <c r="BI35" s="537"/>
      <c r="BJ35" s="537"/>
      <c r="BK35" s="537"/>
      <c r="BL35" s="537"/>
      <c r="BM35" s="537"/>
      <c r="BN35" s="537"/>
      <c r="BO35" s="537"/>
      <c r="BP35" s="537"/>
      <c r="BQ35" s="537"/>
      <c r="BR35" s="537"/>
      <c r="BS35" s="537"/>
      <c r="BT35" s="537"/>
      <c r="BU35" s="537"/>
      <c r="BV35" s="537"/>
      <c r="BW35" s="537"/>
      <c r="BX35" s="537"/>
      <c r="BY35" s="537"/>
      <c r="BZ35" s="537"/>
      <c r="CA35" s="537"/>
      <c r="CB35" s="537"/>
      <c r="CC35" s="537"/>
      <c r="CD35" s="537"/>
      <c r="CE35" s="537"/>
      <c r="CF35" s="537"/>
      <c r="CG35" s="537"/>
      <c r="CH35" s="537"/>
      <c r="CI35" s="537"/>
      <c r="CJ35" s="537"/>
      <c r="CK35" s="537"/>
      <c r="CL35" s="537"/>
      <c r="CM35" s="537"/>
      <c r="CN35" s="537"/>
      <c r="CO35" s="537"/>
      <c r="CP35" s="537"/>
      <c r="CQ35" s="537"/>
      <c r="CR35" s="537"/>
      <c r="CS35" s="537"/>
      <c r="CT35" s="537"/>
      <c r="CU35" s="537"/>
      <c r="CV35" s="537"/>
      <c r="CW35" s="537"/>
      <c r="CX35" s="537"/>
      <c r="CY35" s="537"/>
      <c r="CZ35" s="537"/>
      <c r="DA35" s="537"/>
      <c r="DB35" s="537"/>
      <c r="DC35" s="537"/>
      <c r="DD35" s="537"/>
      <c r="DE35" s="537"/>
      <c r="DF35" s="537"/>
      <c r="DG35" s="537"/>
      <c r="DH35" s="537"/>
      <c r="DI35" s="537"/>
      <c r="DJ35" s="537"/>
      <c r="DK35" s="537"/>
      <c r="DL35" s="537"/>
      <c r="DM35" s="537"/>
      <c r="DN35" s="537"/>
      <c r="DO35" s="537"/>
      <c r="DP35" s="537"/>
      <c r="DQ35" s="537"/>
      <c r="DR35" s="537"/>
      <c r="DS35" s="537"/>
      <c r="DT35" s="537"/>
      <c r="DU35" s="537"/>
      <c r="DV35" s="537"/>
      <c r="DW35" s="537"/>
      <c r="DX35" s="537"/>
      <c r="DY35" s="537"/>
      <c r="DZ35" s="537"/>
      <c r="EA35" s="537"/>
      <c r="EB35" s="537"/>
      <c r="EC35" s="537"/>
      <c r="ED35" s="537"/>
      <c r="EE35" s="537"/>
      <c r="EF35" s="537"/>
      <c r="EG35" s="537"/>
      <c r="EH35" s="537"/>
      <c r="EI35" s="537"/>
      <c r="EJ35" s="537"/>
      <c r="EK35" s="537"/>
      <c r="EL35" s="537"/>
      <c r="EM35" s="537"/>
      <c r="EN35" s="537"/>
      <c r="EO35" s="537"/>
      <c r="EP35" s="537"/>
      <c r="EQ35" s="537"/>
      <c r="ER35" s="537"/>
      <c r="ES35" s="537"/>
      <c r="ET35" s="537"/>
      <c r="EU35" s="537"/>
      <c r="EV35" s="537"/>
      <c r="EW35" s="537"/>
      <c r="EX35" s="537"/>
      <c r="EY35" s="537"/>
      <c r="EZ35" s="537"/>
      <c r="FA35" s="537"/>
      <c r="FB35" s="537"/>
      <c r="FC35" s="537"/>
      <c r="FD35" s="537"/>
      <c r="FE35" s="537"/>
      <c r="FF35" s="537"/>
      <c r="FG35" s="537"/>
      <c r="FH35" s="537"/>
      <c r="FI35" s="537"/>
      <c r="FJ35" s="537"/>
      <c r="FK35" s="537"/>
      <c r="FL35" s="537"/>
      <c r="FM35" s="537"/>
      <c r="FN35" s="537"/>
      <c r="FO35" s="537"/>
      <c r="FP35" s="537"/>
      <c r="FQ35" s="537"/>
      <c r="FR35" s="537"/>
      <c r="FS35" s="537"/>
      <c r="FT35" s="537"/>
      <c r="FU35" s="537"/>
      <c r="FV35" s="537"/>
      <c r="FW35" s="537"/>
      <c r="FX35" s="537"/>
      <c r="FY35" s="537"/>
      <c r="FZ35" s="537"/>
      <c r="GA35" s="537"/>
      <c r="GB35" s="537"/>
      <c r="GC35" s="537"/>
      <c r="GD35" s="537"/>
      <c r="GE35" s="537"/>
      <c r="GF35" s="537"/>
      <c r="GG35" s="537"/>
      <c r="GH35" s="537"/>
      <c r="GI35" s="537"/>
      <c r="GJ35" s="537"/>
      <c r="GK35" s="537"/>
      <c r="GL35" s="537"/>
      <c r="GM35" s="537"/>
      <c r="GN35" s="537"/>
      <c r="GO35" s="537"/>
      <c r="GP35" s="537"/>
      <c r="GQ35" s="537"/>
      <c r="GR35" s="537"/>
      <c r="GS35" s="537"/>
      <c r="GT35" s="537"/>
      <c r="GU35" s="537"/>
      <c r="GV35" s="537"/>
      <c r="GW35" s="537"/>
      <c r="GX35" s="537"/>
      <c r="GY35" s="537"/>
      <c r="GZ35" s="537"/>
      <c r="HA35" s="537"/>
      <c r="HB35" s="537"/>
      <c r="HC35" s="537"/>
      <c r="HD35" s="537"/>
      <c r="HE35" s="537"/>
      <c r="HF35" s="537"/>
      <c r="HG35" s="537"/>
      <c r="HH35" s="537"/>
      <c r="HI35" s="537"/>
      <c r="HJ35" s="537"/>
      <c r="HK35" s="537"/>
      <c r="HL35" s="537"/>
      <c r="HM35" s="537"/>
      <c r="HN35" s="537"/>
      <c r="HO35" s="537"/>
      <c r="HP35" s="537"/>
      <c r="HQ35" s="537"/>
      <c r="HR35" s="537"/>
      <c r="HS35" s="537"/>
      <c r="HT35" s="537"/>
      <c r="HU35" s="537"/>
      <c r="HV35" s="537"/>
      <c r="HW35" s="537"/>
      <c r="HX35" s="537"/>
      <c r="HY35" s="537"/>
      <c r="HZ35" s="537"/>
      <c r="IA35" s="537"/>
      <c r="IB35" s="537"/>
      <c r="IC35" s="537"/>
      <c r="ID35" s="537"/>
      <c r="IE35" s="537"/>
      <c r="IF35" s="537"/>
      <c r="IG35" s="537"/>
      <c r="IH35" s="537"/>
    </row>
    <row r="36" spans="1:242" s="534" customFormat="1" ht="15" customHeight="1" thickBot="1" x14ac:dyDescent="0.3">
      <c r="A36" s="566"/>
      <c r="B36" s="556"/>
      <c r="C36" s="547"/>
      <c r="D36" s="547"/>
      <c r="E36" s="547"/>
      <c r="F36" s="537"/>
      <c r="G36" s="537"/>
      <c r="H36" s="537"/>
      <c r="I36" s="537"/>
      <c r="J36" s="537"/>
      <c r="K36" s="537"/>
      <c r="L36" s="537"/>
      <c r="M36" s="537"/>
      <c r="N36" s="537"/>
      <c r="O36" s="537"/>
      <c r="P36" s="537"/>
      <c r="Q36" s="537"/>
      <c r="R36" s="537"/>
      <c r="S36" s="537"/>
      <c r="T36" s="537"/>
      <c r="U36" s="537"/>
      <c r="V36" s="537"/>
      <c r="W36" s="537"/>
      <c r="X36" s="537"/>
      <c r="Y36" s="537"/>
      <c r="Z36" s="537"/>
      <c r="AA36" s="537"/>
      <c r="AB36" s="537"/>
      <c r="AC36" s="537"/>
      <c r="AD36" s="537"/>
      <c r="AE36" s="537"/>
      <c r="AF36" s="537"/>
      <c r="AG36" s="537"/>
      <c r="AH36" s="537"/>
      <c r="AI36" s="537"/>
      <c r="AJ36" s="537"/>
      <c r="AK36" s="537"/>
      <c r="AL36" s="537"/>
      <c r="AM36" s="537"/>
      <c r="AN36" s="537"/>
      <c r="AO36" s="537"/>
      <c r="AP36" s="537"/>
      <c r="AQ36" s="537"/>
      <c r="AR36" s="537"/>
      <c r="AS36" s="537"/>
      <c r="AT36" s="537"/>
      <c r="AU36" s="537"/>
      <c r="AV36" s="537"/>
      <c r="AW36" s="537"/>
      <c r="AX36" s="537"/>
      <c r="AY36" s="537"/>
      <c r="AZ36" s="537"/>
      <c r="BA36" s="537"/>
      <c r="BB36" s="537"/>
      <c r="BC36" s="537"/>
      <c r="BD36" s="537"/>
      <c r="BE36" s="537"/>
      <c r="BF36" s="537"/>
      <c r="BG36" s="537"/>
      <c r="BH36" s="537"/>
      <c r="BI36" s="537"/>
      <c r="BJ36" s="537"/>
      <c r="BK36" s="537"/>
      <c r="BL36" s="537"/>
      <c r="BM36" s="537"/>
      <c r="BN36" s="537"/>
      <c r="BO36" s="537"/>
      <c r="BP36" s="537"/>
      <c r="BQ36" s="537"/>
      <c r="BR36" s="537"/>
      <c r="BS36" s="537"/>
      <c r="BT36" s="537"/>
      <c r="BU36" s="537"/>
      <c r="BV36" s="537"/>
      <c r="BW36" s="537"/>
      <c r="BX36" s="537"/>
      <c r="BY36" s="537"/>
      <c r="BZ36" s="537"/>
      <c r="CA36" s="537"/>
      <c r="CB36" s="537"/>
      <c r="CC36" s="537"/>
      <c r="CD36" s="537"/>
      <c r="CE36" s="537"/>
      <c r="CF36" s="537"/>
      <c r="CG36" s="537"/>
      <c r="CH36" s="537"/>
      <c r="CI36" s="537"/>
      <c r="CJ36" s="537"/>
      <c r="CK36" s="537"/>
      <c r="CL36" s="537"/>
      <c r="CM36" s="537"/>
      <c r="CN36" s="537"/>
      <c r="CO36" s="537"/>
      <c r="CP36" s="537"/>
      <c r="CQ36" s="537"/>
      <c r="CR36" s="537"/>
      <c r="CS36" s="537"/>
      <c r="CT36" s="537"/>
      <c r="CU36" s="537"/>
      <c r="CV36" s="537"/>
      <c r="CW36" s="537"/>
      <c r="CX36" s="537"/>
      <c r="CY36" s="537"/>
      <c r="CZ36" s="537"/>
      <c r="DA36" s="537"/>
      <c r="DB36" s="537"/>
      <c r="DC36" s="537"/>
      <c r="DD36" s="537"/>
      <c r="DE36" s="537"/>
      <c r="DF36" s="537"/>
      <c r="DG36" s="537"/>
      <c r="DH36" s="537"/>
      <c r="DI36" s="537"/>
      <c r="DJ36" s="537"/>
      <c r="DK36" s="537"/>
      <c r="DL36" s="537"/>
      <c r="DM36" s="537"/>
      <c r="DN36" s="537"/>
      <c r="DO36" s="537"/>
      <c r="DP36" s="537"/>
      <c r="DQ36" s="537"/>
      <c r="DR36" s="537"/>
      <c r="DS36" s="537"/>
      <c r="DT36" s="537"/>
      <c r="DU36" s="537"/>
      <c r="DV36" s="537"/>
      <c r="DW36" s="537"/>
      <c r="DX36" s="537"/>
      <c r="DY36" s="537"/>
      <c r="DZ36" s="537"/>
      <c r="EA36" s="537"/>
      <c r="EB36" s="537"/>
      <c r="EC36" s="537"/>
      <c r="ED36" s="537"/>
      <c r="EE36" s="537"/>
      <c r="EF36" s="537"/>
      <c r="EG36" s="537"/>
      <c r="EH36" s="537"/>
      <c r="EI36" s="537"/>
      <c r="EJ36" s="537"/>
      <c r="EK36" s="537"/>
      <c r="EL36" s="537"/>
      <c r="EM36" s="537"/>
      <c r="EN36" s="537"/>
      <c r="EO36" s="537"/>
      <c r="EP36" s="537"/>
      <c r="EQ36" s="537"/>
      <c r="ER36" s="537"/>
      <c r="ES36" s="537"/>
      <c r="ET36" s="537"/>
      <c r="EU36" s="537"/>
      <c r="EV36" s="537"/>
      <c r="EW36" s="537"/>
      <c r="EX36" s="537"/>
      <c r="EY36" s="537"/>
      <c r="EZ36" s="537"/>
      <c r="FA36" s="537"/>
      <c r="FB36" s="537"/>
      <c r="FC36" s="537"/>
      <c r="FD36" s="537"/>
      <c r="FE36" s="537"/>
      <c r="FF36" s="537"/>
      <c r="FG36" s="537"/>
      <c r="FH36" s="537"/>
      <c r="FI36" s="537"/>
      <c r="FJ36" s="537"/>
      <c r="FK36" s="537"/>
      <c r="FL36" s="537"/>
      <c r="FM36" s="537"/>
      <c r="FN36" s="537"/>
      <c r="FO36" s="537"/>
      <c r="FP36" s="537"/>
      <c r="FQ36" s="537"/>
      <c r="FR36" s="537"/>
      <c r="FS36" s="537"/>
      <c r="FT36" s="537"/>
      <c r="FU36" s="537"/>
      <c r="FV36" s="537"/>
      <c r="FW36" s="537"/>
      <c r="FX36" s="537"/>
      <c r="FY36" s="537"/>
      <c r="FZ36" s="537"/>
      <c r="GA36" s="537"/>
      <c r="GB36" s="537"/>
      <c r="GC36" s="537"/>
      <c r="GD36" s="537"/>
      <c r="GE36" s="537"/>
      <c r="GF36" s="537"/>
      <c r="GG36" s="537"/>
      <c r="GH36" s="537"/>
      <c r="GI36" s="537"/>
      <c r="GJ36" s="537"/>
      <c r="GK36" s="537"/>
      <c r="GL36" s="537"/>
      <c r="GM36" s="537"/>
      <c r="GN36" s="537"/>
      <c r="GO36" s="537"/>
      <c r="GP36" s="537"/>
      <c r="GQ36" s="537"/>
      <c r="GR36" s="537"/>
      <c r="GS36" s="537"/>
      <c r="GT36" s="537"/>
      <c r="GU36" s="537"/>
      <c r="GV36" s="537"/>
      <c r="GW36" s="537"/>
      <c r="GX36" s="537"/>
      <c r="GY36" s="537"/>
      <c r="GZ36" s="537"/>
      <c r="HA36" s="537"/>
      <c r="HB36" s="537"/>
      <c r="HC36" s="537"/>
      <c r="HD36" s="537"/>
      <c r="HE36" s="537"/>
      <c r="HF36" s="537"/>
      <c r="HG36" s="537"/>
      <c r="HH36" s="537"/>
      <c r="HI36" s="537"/>
      <c r="HJ36" s="537"/>
      <c r="HK36" s="537"/>
      <c r="HL36" s="537"/>
      <c r="HM36" s="537"/>
      <c r="HN36" s="537"/>
      <c r="HO36" s="537"/>
      <c r="HP36" s="537"/>
      <c r="HQ36" s="537"/>
      <c r="HR36" s="537"/>
      <c r="HS36" s="537"/>
      <c r="HT36" s="537"/>
      <c r="HU36" s="537"/>
      <c r="HV36" s="537"/>
      <c r="HW36" s="537"/>
      <c r="HX36" s="537"/>
      <c r="HY36" s="537"/>
      <c r="HZ36" s="537"/>
      <c r="IA36" s="537"/>
      <c r="IB36" s="537"/>
      <c r="IC36" s="537"/>
      <c r="ID36" s="537"/>
      <c r="IE36" s="537"/>
      <c r="IF36" s="537"/>
      <c r="IG36" s="537"/>
      <c r="IH36" s="537"/>
    </row>
    <row r="37" spans="1:242" s="537" customFormat="1" ht="15.75" hidden="1" customHeight="1" x14ac:dyDescent="0.2">
      <c r="A37" s="1669" t="s">
        <v>421</v>
      </c>
      <c r="B37" s="1670"/>
      <c r="C37" s="1681">
        <f>C5</f>
        <v>0</v>
      </c>
      <c r="D37" s="1682"/>
      <c r="E37" s="1683"/>
    </row>
    <row r="38" spans="1:242" s="537" customFormat="1" ht="15.75" hidden="1" customHeight="1" x14ac:dyDescent="0.2">
      <c r="A38" s="1669" t="s">
        <v>256</v>
      </c>
      <c r="B38" s="1670"/>
      <c r="C38" s="1691" t="str">
        <f>C6</f>
        <v>2017/2018</v>
      </c>
      <c r="D38" s="1692"/>
      <c r="E38" s="1693"/>
    </row>
    <row r="39" spans="1:242" s="545" customFormat="1" ht="17.649999999999999" customHeight="1" thickBot="1" x14ac:dyDescent="0.3">
      <c r="A39" s="1688" t="s">
        <v>659</v>
      </c>
      <c r="B39" s="1689"/>
      <c r="C39" s="780">
        <f>C16+C20+C24+C30+C35</f>
        <v>0</v>
      </c>
      <c r="D39" s="780">
        <f>D16+D20+D24+D30+D35</f>
        <v>0</v>
      </c>
      <c r="E39" s="780">
        <f>E16+E20+E24+E30+E35</f>
        <v>0</v>
      </c>
      <c r="F39" s="546"/>
      <c r="G39" s="546"/>
      <c r="H39" s="990"/>
      <c r="I39" s="546"/>
      <c r="J39" s="546"/>
      <c r="K39" s="546"/>
      <c r="L39" s="546"/>
      <c r="M39" s="546"/>
      <c r="N39" s="546"/>
      <c r="O39" s="546"/>
      <c r="P39" s="546"/>
      <c r="Q39" s="546"/>
      <c r="R39" s="546"/>
      <c r="S39" s="546"/>
      <c r="T39" s="546"/>
      <c r="U39" s="546"/>
      <c r="V39" s="546"/>
      <c r="W39" s="546"/>
      <c r="X39" s="546"/>
      <c r="Y39" s="546"/>
      <c r="Z39" s="546"/>
      <c r="AA39" s="546"/>
      <c r="AB39" s="546"/>
      <c r="AC39" s="546"/>
      <c r="AD39" s="546"/>
      <c r="AE39" s="546"/>
      <c r="AF39" s="546"/>
      <c r="AG39" s="546"/>
      <c r="AH39" s="546"/>
      <c r="AI39" s="546"/>
      <c r="AJ39" s="546"/>
      <c r="AK39" s="546"/>
      <c r="AL39" s="546"/>
      <c r="AM39" s="546"/>
      <c r="AN39" s="546"/>
      <c r="AO39" s="546"/>
      <c r="AP39" s="546"/>
      <c r="AQ39" s="546"/>
      <c r="AR39" s="546"/>
      <c r="AS39" s="546"/>
      <c r="AT39" s="546"/>
      <c r="AU39" s="546"/>
      <c r="AV39" s="546"/>
      <c r="AW39" s="546"/>
      <c r="AX39" s="546"/>
      <c r="AY39" s="546"/>
      <c r="AZ39" s="546"/>
      <c r="BA39" s="546"/>
      <c r="BB39" s="546"/>
      <c r="BC39" s="546"/>
      <c r="BD39" s="546"/>
      <c r="BE39" s="546"/>
      <c r="BF39" s="546"/>
      <c r="BG39" s="546"/>
      <c r="BH39" s="546"/>
      <c r="BI39" s="546"/>
      <c r="BJ39" s="546"/>
      <c r="BK39" s="546"/>
      <c r="BL39" s="546"/>
      <c r="BM39" s="546"/>
      <c r="BN39" s="546"/>
      <c r="BO39" s="546"/>
      <c r="BP39" s="546"/>
      <c r="BQ39" s="546"/>
      <c r="BR39" s="546"/>
      <c r="BS39" s="546"/>
      <c r="BT39" s="546"/>
      <c r="BU39" s="546"/>
      <c r="BV39" s="546"/>
      <c r="BW39" s="546"/>
      <c r="BX39" s="546"/>
      <c r="BY39" s="546"/>
      <c r="BZ39" s="546"/>
      <c r="CA39" s="546"/>
      <c r="CB39" s="546"/>
      <c r="CC39" s="546"/>
      <c r="CD39" s="546"/>
      <c r="CE39" s="546"/>
      <c r="CF39" s="546"/>
      <c r="CG39" s="546"/>
      <c r="CH39" s="546"/>
      <c r="CI39" s="546"/>
      <c r="CJ39" s="546"/>
      <c r="CK39" s="546"/>
      <c r="CL39" s="546"/>
      <c r="CM39" s="546"/>
      <c r="CN39" s="546"/>
      <c r="CO39" s="546"/>
      <c r="CP39" s="546"/>
      <c r="CQ39" s="546"/>
      <c r="CR39" s="546"/>
      <c r="CS39" s="546"/>
      <c r="CT39" s="546"/>
      <c r="CU39" s="546"/>
      <c r="CV39" s="546"/>
      <c r="CW39" s="546"/>
      <c r="CX39" s="546"/>
      <c r="CY39" s="546"/>
      <c r="CZ39" s="546"/>
      <c r="DA39" s="546"/>
      <c r="DB39" s="546"/>
      <c r="DC39" s="546"/>
      <c r="DD39" s="546"/>
      <c r="DE39" s="546"/>
      <c r="DF39" s="546"/>
      <c r="DG39" s="546"/>
      <c r="DH39" s="546"/>
      <c r="DI39" s="546"/>
      <c r="DJ39" s="546"/>
      <c r="DK39" s="546"/>
      <c r="DL39" s="546"/>
      <c r="DM39" s="546"/>
      <c r="DN39" s="546"/>
      <c r="DO39" s="546"/>
      <c r="DP39" s="546"/>
      <c r="DQ39" s="546"/>
      <c r="DR39" s="546"/>
      <c r="DS39" s="546"/>
      <c r="DT39" s="546"/>
      <c r="DU39" s="546"/>
      <c r="DV39" s="546"/>
      <c r="DW39" s="546"/>
      <c r="DX39" s="546"/>
      <c r="DY39" s="546"/>
      <c r="DZ39" s="546"/>
      <c r="EA39" s="546"/>
      <c r="EB39" s="546"/>
      <c r="EC39" s="546"/>
      <c r="ED39" s="546"/>
      <c r="EE39" s="546"/>
      <c r="EF39" s="546"/>
      <c r="EG39" s="546"/>
      <c r="EH39" s="546"/>
      <c r="EI39" s="546"/>
      <c r="EJ39" s="546"/>
      <c r="EK39" s="546"/>
      <c r="EL39" s="546"/>
      <c r="EM39" s="546"/>
      <c r="EN39" s="546"/>
      <c r="EO39" s="546"/>
      <c r="EP39" s="546"/>
      <c r="EQ39" s="546"/>
      <c r="ER39" s="546"/>
      <c r="ES39" s="546"/>
      <c r="ET39" s="546"/>
      <c r="EU39" s="546"/>
      <c r="EV39" s="546"/>
      <c r="EW39" s="546"/>
      <c r="EX39" s="546"/>
      <c r="EY39" s="546"/>
      <c r="EZ39" s="546"/>
      <c r="FA39" s="546"/>
      <c r="FB39" s="546"/>
      <c r="FC39" s="546"/>
      <c r="FD39" s="546"/>
      <c r="FE39" s="546"/>
      <c r="FF39" s="546"/>
      <c r="FG39" s="546"/>
      <c r="FH39" s="546"/>
      <c r="FI39" s="546"/>
      <c r="FJ39" s="546"/>
      <c r="FK39" s="546"/>
      <c r="FL39" s="546"/>
      <c r="FM39" s="546"/>
      <c r="FN39" s="546"/>
      <c r="FO39" s="546"/>
      <c r="FP39" s="546"/>
      <c r="FQ39" s="546"/>
      <c r="FR39" s="546"/>
      <c r="FS39" s="546"/>
      <c r="FT39" s="546"/>
      <c r="FU39" s="546"/>
      <c r="FV39" s="546"/>
      <c r="FW39" s="546"/>
      <c r="FX39" s="546"/>
      <c r="FY39" s="546"/>
      <c r="FZ39" s="546"/>
      <c r="GA39" s="546"/>
      <c r="GB39" s="546"/>
      <c r="GC39" s="546"/>
      <c r="GD39" s="546"/>
      <c r="GE39" s="546"/>
      <c r="GF39" s="546"/>
      <c r="GG39" s="546"/>
      <c r="GH39" s="546"/>
      <c r="GI39" s="546"/>
      <c r="GJ39" s="546"/>
      <c r="GK39" s="546"/>
      <c r="GL39" s="546"/>
      <c r="GM39" s="546"/>
      <c r="GN39" s="546"/>
      <c r="GO39" s="546"/>
      <c r="GP39" s="546"/>
      <c r="GQ39" s="546"/>
      <c r="GR39" s="546"/>
      <c r="GS39" s="546"/>
      <c r="GT39" s="546"/>
      <c r="GU39" s="546"/>
      <c r="GV39" s="546"/>
      <c r="GW39" s="546"/>
      <c r="GX39" s="546"/>
      <c r="GY39" s="546"/>
      <c r="GZ39" s="546"/>
      <c r="HA39" s="546"/>
      <c r="HB39" s="546"/>
      <c r="HC39" s="546"/>
      <c r="HD39" s="546"/>
      <c r="HE39" s="546"/>
      <c r="HF39" s="546"/>
      <c r="HG39" s="546"/>
      <c r="HH39" s="546"/>
      <c r="HI39" s="546"/>
      <c r="HJ39" s="546"/>
      <c r="HK39" s="546"/>
      <c r="HL39" s="546"/>
      <c r="HM39" s="546"/>
      <c r="HN39" s="546"/>
      <c r="HO39" s="546"/>
      <c r="HP39" s="546"/>
      <c r="HQ39" s="546"/>
      <c r="HR39" s="546"/>
      <c r="HS39" s="546"/>
      <c r="HT39" s="546"/>
      <c r="HU39" s="546"/>
      <c r="HV39" s="546"/>
      <c r="HW39" s="546"/>
      <c r="HX39" s="546"/>
      <c r="HY39" s="546"/>
      <c r="HZ39" s="546"/>
      <c r="IA39" s="546"/>
      <c r="IB39" s="546"/>
      <c r="IC39" s="546"/>
      <c r="ID39" s="546"/>
      <c r="IE39" s="546"/>
      <c r="IF39" s="546"/>
      <c r="IG39" s="546"/>
      <c r="IH39" s="546"/>
    </row>
    <row r="40" spans="1:242" s="537" customFormat="1" ht="15.75" hidden="1" thickBot="1" x14ac:dyDescent="0.3">
      <c r="A40" s="544"/>
      <c r="B40" s="779"/>
      <c r="C40" s="778"/>
      <c r="D40" s="777"/>
      <c r="E40" s="777"/>
      <c r="H40" s="702"/>
    </row>
    <row r="41" spans="1:242" s="537" customFormat="1" ht="17.649999999999999" customHeight="1" thickBot="1" x14ac:dyDescent="0.3">
      <c r="A41" s="1667" t="s">
        <v>247</v>
      </c>
      <c r="B41" s="1668"/>
      <c r="C41" s="776">
        <f>C16+C20+C24+C30</f>
        <v>0</v>
      </c>
      <c r="D41" s="776">
        <f>D16+D20+D24+D30</f>
        <v>0</v>
      </c>
      <c r="E41" s="776">
        <f>E16+E20+E24+E30</f>
        <v>0</v>
      </c>
      <c r="H41" s="856"/>
    </row>
    <row r="42" spans="1:242" s="537" customFormat="1" ht="15" customHeight="1" x14ac:dyDescent="0.25">
      <c r="A42" s="544"/>
      <c r="B42" s="700"/>
      <c r="C42" s="539"/>
      <c r="D42" s="701"/>
      <c r="E42" s="701"/>
    </row>
    <row r="43" spans="1:242" s="537" customFormat="1" ht="17.649999999999999" customHeight="1" thickBot="1" x14ac:dyDescent="0.3">
      <c r="A43" s="544" t="s">
        <v>660</v>
      </c>
      <c r="B43" s="543"/>
      <c r="C43" s="855"/>
      <c r="D43" s="855"/>
      <c r="E43" s="855"/>
    </row>
    <row r="44" spans="1:242" s="537" customFormat="1" ht="17.649999999999999" customHeight="1" thickBot="1" x14ac:dyDescent="0.3">
      <c r="A44" s="774">
        <v>6</v>
      </c>
      <c r="B44" s="1678" t="s">
        <v>442</v>
      </c>
      <c r="C44" s="1690"/>
      <c r="D44" s="1690"/>
      <c r="E44" s="1690"/>
    </row>
    <row r="45" spans="1:242" s="537" customFormat="1" ht="17.649999999999999" customHeight="1" thickBot="1" x14ac:dyDescent="0.25">
      <c r="A45" s="770" t="s">
        <v>479</v>
      </c>
      <c r="B45" s="773" t="s">
        <v>674</v>
      </c>
      <c r="C45" s="772"/>
      <c r="D45" s="772"/>
      <c r="E45" s="772"/>
    </row>
    <row r="46" spans="1:242" s="537" customFormat="1" ht="17.649999999999999" customHeight="1" thickBot="1" x14ac:dyDescent="0.25">
      <c r="A46" s="770" t="s">
        <v>482</v>
      </c>
      <c r="B46" s="765" t="s">
        <v>146</v>
      </c>
      <c r="C46" s="772"/>
      <c r="D46" s="772"/>
      <c r="E46" s="772"/>
      <c r="H46" s="854"/>
    </row>
    <row r="47" spans="1:242" ht="17.649999999999999" customHeight="1" thickBot="1" x14ac:dyDescent="0.25">
      <c r="A47" s="770" t="s">
        <v>480</v>
      </c>
      <c r="B47" s="771" t="s">
        <v>250</v>
      </c>
      <c r="C47" s="772"/>
      <c r="D47" s="772"/>
      <c r="E47" s="772"/>
    </row>
    <row r="48" spans="1:242" ht="17.649999999999999" customHeight="1" thickBot="1" x14ac:dyDescent="0.25">
      <c r="A48" s="770" t="s">
        <v>483</v>
      </c>
      <c r="B48" s="765" t="s">
        <v>146</v>
      </c>
      <c r="C48" s="772"/>
      <c r="D48" s="772"/>
      <c r="E48" s="772"/>
      <c r="H48" s="853"/>
    </row>
    <row r="49" spans="1:242" ht="17.649999999999999" customHeight="1" thickBot="1" x14ac:dyDescent="0.25">
      <c r="A49" s="770" t="s">
        <v>481</v>
      </c>
      <c r="B49" s="771" t="s">
        <v>248</v>
      </c>
      <c r="C49" s="772"/>
      <c r="D49" s="772"/>
      <c r="E49" s="772"/>
    </row>
    <row r="50" spans="1:242" ht="17.649999999999999" customHeight="1" thickBot="1" x14ac:dyDescent="0.25">
      <c r="A50" s="770" t="s">
        <v>484</v>
      </c>
      <c r="B50" s="765" t="s">
        <v>146</v>
      </c>
      <c r="C50" s="772"/>
      <c r="D50" s="772"/>
      <c r="E50" s="772"/>
    </row>
    <row r="51" spans="1:242" ht="30" customHeight="1" thickBot="1" x14ac:dyDescent="0.25">
      <c r="A51" s="770" t="s">
        <v>491</v>
      </c>
      <c r="B51" s="771" t="s">
        <v>133</v>
      </c>
      <c r="C51" s="769"/>
      <c r="D51" s="769"/>
      <c r="E51" s="769"/>
      <c r="H51" s="853"/>
    </row>
    <row r="52" spans="1:242" ht="17.649999999999999" customHeight="1" thickBot="1" x14ac:dyDescent="0.25">
      <c r="A52" s="770" t="s">
        <v>492</v>
      </c>
      <c r="B52" s="765" t="s">
        <v>146</v>
      </c>
      <c r="C52" s="769"/>
      <c r="D52" s="769"/>
      <c r="E52" s="769"/>
      <c r="H52" s="853"/>
    </row>
    <row r="53" spans="1:242" s="537" customFormat="1" ht="17.649999999999999" customHeight="1" thickBot="1" x14ac:dyDescent="0.3">
      <c r="A53" s="1676" t="s">
        <v>654</v>
      </c>
      <c r="B53" s="1677"/>
      <c r="C53" s="764">
        <f>SUM(C45,C47,C49,C51)</f>
        <v>0</v>
      </c>
      <c r="D53" s="764">
        <f>SUM(D45,D47,D49,D51)</f>
        <v>0</v>
      </c>
      <c r="E53" s="764">
        <f>SUM(E45,E47,E49,E51)</f>
        <v>0</v>
      </c>
      <c r="G53" s="567"/>
      <c r="H53" s="567"/>
      <c r="I53" s="534"/>
    </row>
    <row r="54" spans="1:242" ht="30" customHeight="1" thickBot="1" x14ac:dyDescent="0.25">
      <c r="A54" s="1684" t="s">
        <v>243</v>
      </c>
      <c r="B54" s="1685"/>
      <c r="C54" s="1696" t="e">
        <f>SUM(C46:E46,C48:E48,C50:E50,C52:E52)/SUM(C41:E41)</f>
        <v>#DIV/0!</v>
      </c>
      <c r="D54" s="1696"/>
      <c r="E54" s="1697"/>
      <c r="G54" s="562"/>
      <c r="H54" s="562"/>
      <c r="I54" s="462"/>
    </row>
    <row r="55" spans="1:242" ht="15" customHeight="1" thickBot="1" x14ac:dyDescent="0.25">
      <c r="A55" s="568"/>
      <c r="B55" s="568"/>
      <c r="C55" s="568"/>
      <c r="D55" s="568"/>
      <c r="E55" s="568"/>
      <c r="G55" s="562"/>
      <c r="H55" s="562"/>
      <c r="I55" s="462"/>
    </row>
    <row r="56" spans="1:242" ht="17.649999999999999" customHeight="1" thickBot="1" x14ac:dyDescent="0.25">
      <c r="A56" s="767">
        <v>7</v>
      </c>
      <c r="B56" s="1678" t="s">
        <v>145</v>
      </c>
      <c r="C56" s="1678"/>
      <c r="D56" s="1678"/>
      <c r="E56" s="1678"/>
      <c r="G56" s="562"/>
      <c r="H56" s="562"/>
      <c r="I56" s="462"/>
    </row>
    <row r="57" spans="1:242" s="534" customFormat="1" ht="17.649999999999999" customHeight="1" thickBot="1" x14ac:dyDescent="0.25">
      <c r="A57" s="766" t="s">
        <v>485</v>
      </c>
      <c r="B57" s="542"/>
      <c r="C57" s="852"/>
      <c r="D57" s="852"/>
      <c r="E57" s="852"/>
      <c r="F57" s="537"/>
      <c r="G57" s="537"/>
      <c r="H57" s="537"/>
      <c r="I57" s="537"/>
      <c r="J57" s="537"/>
      <c r="K57" s="537"/>
      <c r="L57" s="537"/>
      <c r="M57" s="537"/>
      <c r="N57" s="537"/>
      <c r="O57" s="537"/>
      <c r="P57" s="537"/>
      <c r="Q57" s="537"/>
      <c r="R57" s="537"/>
      <c r="S57" s="537"/>
      <c r="T57" s="537"/>
      <c r="U57" s="537"/>
      <c r="V57" s="537"/>
      <c r="W57" s="537"/>
      <c r="X57" s="537"/>
      <c r="Y57" s="537"/>
      <c r="Z57" s="537"/>
      <c r="AA57" s="537"/>
      <c r="AB57" s="537"/>
      <c r="AC57" s="537"/>
      <c r="AD57" s="537"/>
      <c r="AE57" s="537"/>
      <c r="AF57" s="537"/>
      <c r="AG57" s="537"/>
      <c r="AH57" s="537"/>
      <c r="AI57" s="537"/>
      <c r="AJ57" s="537"/>
      <c r="AK57" s="537"/>
      <c r="AL57" s="537"/>
      <c r="AM57" s="537"/>
      <c r="AN57" s="537"/>
      <c r="AO57" s="537"/>
      <c r="AP57" s="537"/>
      <c r="AQ57" s="537"/>
      <c r="AR57" s="537"/>
      <c r="AS57" s="537"/>
      <c r="AT57" s="537"/>
      <c r="AU57" s="537"/>
      <c r="AV57" s="537"/>
      <c r="AW57" s="537"/>
      <c r="AX57" s="537"/>
      <c r="AY57" s="537"/>
      <c r="AZ57" s="537"/>
      <c r="BA57" s="537"/>
      <c r="BB57" s="537"/>
      <c r="BC57" s="537"/>
      <c r="BD57" s="537"/>
      <c r="BE57" s="537"/>
      <c r="BF57" s="537"/>
      <c r="BG57" s="537"/>
      <c r="BH57" s="537"/>
      <c r="BI57" s="537"/>
      <c r="BJ57" s="537"/>
      <c r="BK57" s="537"/>
      <c r="BL57" s="537"/>
      <c r="BM57" s="537"/>
      <c r="BN57" s="537"/>
      <c r="BO57" s="537"/>
      <c r="BP57" s="537"/>
      <c r="BQ57" s="537"/>
      <c r="BR57" s="537"/>
      <c r="BS57" s="537"/>
      <c r="BT57" s="537"/>
      <c r="BU57" s="537"/>
      <c r="BV57" s="537"/>
      <c r="BW57" s="537"/>
      <c r="BX57" s="537"/>
      <c r="BY57" s="537"/>
      <c r="BZ57" s="537"/>
      <c r="CA57" s="537"/>
      <c r="CB57" s="537"/>
      <c r="CC57" s="537"/>
      <c r="CD57" s="537"/>
      <c r="CE57" s="537"/>
      <c r="CF57" s="537"/>
      <c r="CG57" s="537"/>
      <c r="CH57" s="537"/>
      <c r="CI57" s="537"/>
      <c r="CJ57" s="537"/>
      <c r="CK57" s="537"/>
      <c r="CL57" s="537"/>
      <c r="CM57" s="537"/>
      <c r="CN57" s="537"/>
      <c r="CO57" s="537"/>
      <c r="CP57" s="537"/>
      <c r="CQ57" s="537"/>
      <c r="CR57" s="537"/>
      <c r="CS57" s="537"/>
      <c r="CT57" s="537"/>
      <c r="CU57" s="537"/>
      <c r="CV57" s="537"/>
      <c r="CW57" s="537"/>
      <c r="CX57" s="537"/>
      <c r="CY57" s="537"/>
      <c r="CZ57" s="537"/>
      <c r="DA57" s="537"/>
      <c r="DB57" s="537"/>
      <c r="DC57" s="537"/>
      <c r="DD57" s="537"/>
      <c r="DE57" s="537"/>
      <c r="DF57" s="537"/>
      <c r="DG57" s="537"/>
      <c r="DH57" s="537"/>
      <c r="DI57" s="537"/>
      <c r="DJ57" s="537"/>
      <c r="DK57" s="537"/>
      <c r="DL57" s="537"/>
      <c r="DM57" s="537"/>
      <c r="DN57" s="537"/>
      <c r="DO57" s="537"/>
      <c r="DP57" s="537"/>
      <c r="DQ57" s="537"/>
      <c r="DR57" s="537"/>
      <c r="DS57" s="537"/>
      <c r="DT57" s="537"/>
      <c r="DU57" s="537"/>
      <c r="DV57" s="537"/>
      <c r="DW57" s="537"/>
      <c r="DX57" s="537"/>
      <c r="DY57" s="537"/>
      <c r="DZ57" s="537"/>
      <c r="EA57" s="537"/>
      <c r="EB57" s="537"/>
      <c r="EC57" s="537"/>
      <c r="ED57" s="537"/>
      <c r="EE57" s="537"/>
      <c r="EF57" s="537"/>
      <c r="EG57" s="537"/>
      <c r="EH57" s="537"/>
      <c r="EI57" s="537"/>
      <c r="EJ57" s="537"/>
      <c r="EK57" s="537"/>
      <c r="EL57" s="537"/>
      <c r="EM57" s="537"/>
      <c r="EN57" s="537"/>
      <c r="EO57" s="537"/>
      <c r="EP57" s="537"/>
      <c r="EQ57" s="537"/>
      <c r="ER57" s="537"/>
      <c r="ES57" s="537"/>
      <c r="ET57" s="537"/>
      <c r="EU57" s="537"/>
      <c r="EV57" s="537"/>
      <c r="EW57" s="537"/>
      <c r="EX57" s="537"/>
      <c r="EY57" s="537"/>
      <c r="EZ57" s="537"/>
      <c r="FA57" s="537"/>
      <c r="FB57" s="537"/>
      <c r="FC57" s="537"/>
      <c r="FD57" s="537"/>
      <c r="FE57" s="537"/>
      <c r="FF57" s="537"/>
      <c r="FG57" s="537"/>
      <c r="FH57" s="537"/>
      <c r="FI57" s="537"/>
      <c r="FJ57" s="537"/>
      <c r="FK57" s="537"/>
      <c r="FL57" s="537"/>
      <c r="FM57" s="537"/>
      <c r="FN57" s="537"/>
      <c r="FO57" s="537"/>
      <c r="FP57" s="537"/>
      <c r="FQ57" s="537"/>
      <c r="FR57" s="537"/>
      <c r="FS57" s="537"/>
      <c r="FT57" s="537"/>
      <c r="FU57" s="537"/>
      <c r="FV57" s="537"/>
      <c r="FW57" s="537"/>
      <c r="FX57" s="537"/>
      <c r="FY57" s="537"/>
      <c r="FZ57" s="537"/>
      <c r="GA57" s="537"/>
      <c r="GB57" s="537"/>
      <c r="GC57" s="537"/>
      <c r="GD57" s="537"/>
      <c r="GE57" s="537"/>
      <c r="GF57" s="537"/>
      <c r="GG57" s="537"/>
      <c r="GH57" s="537"/>
      <c r="GI57" s="537"/>
      <c r="GJ57" s="537"/>
      <c r="GK57" s="537"/>
      <c r="GL57" s="537"/>
      <c r="GM57" s="537"/>
      <c r="GN57" s="537"/>
      <c r="GO57" s="537"/>
      <c r="GP57" s="537"/>
      <c r="GQ57" s="537"/>
      <c r="GR57" s="537"/>
      <c r="GS57" s="537"/>
      <c r="GT57" s="537"/>
      <c r="GU57" s="537"/>
      <c r="GV57" s="537"/>
      <c r="GW57" s="537"/>
      <c r="GX57" s="537"/>
      <c r="GY57" s="537"/>
      <c r="GZ57" s="537"/>
      <c r="HA57" s="537"/>
      <c r="HB57" s="537"/>
      <c r="HC57" s="537"/>
      <c r="HD57" s="537"/>
      <c r="HE57" s="537"/>
      <c r="HF57" s="537"/>
      <c r="HG57" s="537"/>
      <c r="HH57" s="537"/>
      <c r="HI57" s="537"/>
      <c r="HJ57" s="537"/>
      <c r="HK57" s="537"/>
      <c r="HL57" s="537"/>
      <c r="HM57" s="537"/>
      <c r="HN57" s="537"/>
      <c r="HO57" s="537"/>
      <c r="HP57" s="537"/>
      <c r="HQ57" s="537"/>
      <c r="HR57" s="537"/>
      <c r="HS57" s="537"/>
      <c r="HT57" s="537"/>
      <c r="HU57" s="537"/>
      <c r="HV57" s="537"/>
      <c r="HW57" s="537"/>
      <c r="HX57" s="537"/>
      <c r="HY57" s="537"/>
      <c r="HZ57" s="537"/>
      <c r="IA57" s="537"/>
      <c r="IB57" s="537"/>
      <c r="IC57" s="537"/>
      <c r="ID57" s="537"/>
      <c r="IE57" s="537"/>
      <c r="IF57" s="537"/>
      <c r="IG57" s="537"/>
      <c r="IH57" s="537"/>
    </row>
    <row r="58" spans="1:242" s="534" customFormat="1" ht="17.649999999999999" customHeight="1" thickBot="1" x14ac:dyDescent="0.25">
      <c r="A58" s="766" t="s">
        <v>486</v>
      </c>
      <c r="B58" s="765" t="s">
        <v>146</v>
      </c>
      <c r="C58" s="852"/>
      <c r="D58" s="852"/>
      <c r="E58" s="852"/>
      <c r="F58" s="537"/>
      <c r="G58" s="537"/>
      <c r="H58" s="537"/>
      <c r="I58" s="537"/>
      <c r="J58" s="537"/>
      <c r="K58" s="537"/>
      <c r="L58" s="537"/>
      <c r="M58" s="537"/>
      <c r="N58" s="537"/>
      <c r="O58" s="537"/>
      <c r="P58" s="537"/>
      <c r="Q58" s="537"/>
      <c r="R58" s="537"/>
      <c r="S58" s="537"/>
      <c r="T58" s="537"/>
      <c r="U58" s="537"/>
      <c r="V58" s="537"/>
      <c r="W58" s="537"/>
      <c r="X58" s="537"/>
      <c r="Y58" s="537"/>
      <c r="Z58" s="537"/>
      <c r="AA58" s="537"/>
      <c r="AB58" s="537"/>
      <c r="AC58" s="537"/>
      <c r="AD58" s="537"/>
      <c r="AE58" s="537"/>
      <c r="AF58" s="537"/>
      <c r="AG58" s="537"/>
      <c r="AH58" s="537"/>
      <c r="AI58" s="537"/>
      <c r="AJ58" s="537"/>
      <c r="AK58" s="537"/>
      <c r="AL58" s="537"/>
      <c r="AM58" s="537"/>
      <c r="AN58" s="537"/>
      <c r="AO58" s="537"/>
      <c r="AP58" s="537"/>
      <c r="AQ58" s="537"/>
      <c r="AR58" s="537"/>
      <c r="AS58" s="537"/>
      <c r="AT58" s="537"/>
      <c r="AU58" s="537"/>
      <c r="AV58" s="537"/>
      <c r="AW58" s="537"/>
      <c r="AX58" s="537"/>
      <c r="AY58" s="537"/>
      <c r="AZ58" s="537"/>
      <c r="BA58" s="537"/>
      <c r="BB58" s="537"/>
      <c r="BC58" s="537"/>
      <c r="BD58" s="537"/>
      <c r="BE58" s="537"/>
      <c r="BF58" s="537"/>
      <c r="BG58" s="537"/>
      <c r="BH58" s="537"/>
      <c r="BI58" s="537"/>
      <c r="BJ58" s="537"/>
      <c r="BK58" s="537"/>
      <c r="BL58" s="537"/>
      <c r="BM58" s="537"/>
      <c r="BN58" s="537"/>
      <c r="BO58" s="537"/>
      <c r="BP58" s="537"/>
      <c r="BQ58" s="537"/>
      <c r="BR58" s="537"/>
      <c r="BS58" s="537"/>
      <c r="BT58" s="537"/>
      <c r="BU58" s="537"/>
      <c r="BV58" s="537"/>
      <c r="BW58" s="537"/>
      <c r="BX58" s="537"/>
      <c r="BY58" s="537"/>
      <c r="BZ58" s="537"/>
      <c r="CA58" s="537"/>
      <c r="CB58" s="537"/>
      <c r="CC58" s="537"/>
      <c r="CD58" s="537"/>
      <c r="CE58" s="537"/>
      <c r="CF58" s="537"/>
      <c r="CG58" s="537"/>
      <c r="CH58" s="537"/>
      <c r="CI58" s="537"/>
      <c r="CJ58" s="537"/>
      <c r="CK58" s="537"/>
      <c r="CL58" s="537"/>
      <c r="CM58" s="537"/>
      <c r="CN58" s="537"/>
      <c r="CO58" s="537"/>
      <c r="CP58" s="537"/>
      <c r="CQ58" s="537"/>
      <c r="CR58" s="537"/>
      <c r="CS58" s="537"/>
      <c r="CT58" s="537"/>
      <c r="CU58" s="537"/>
      <c r="CV58" s="537"/>
      <c r="CW58" s="537"/>
      <c r="CX58" s="537"/>
      <c r="CY58" s="537"/>
      <c r="CZ58" s="537"/>
      <c r="DA58" s="537"/>
      <c r="DB58" s="537"/>
      <c r="DC58" s="537"/>
      <c r="DD58" s="537"/>
      <c r="DE58" s="537"/>
      <c r="DF58" s="537"/>
      <c r="DG58" s="537"/>
      <c r="DH58" s="537"/>
      <c r="DI58" s="537"/>
      <c r="DJ58" s="537"/>
      <c r="DK58" s="537"/>
      <c r="DL58" s="537"/>
      <c r="DM58" s="537"/>
      <c r="DN58" s="537"/>
      <c r="DO58" s="537"/>
      <c r="DP58" s="537"/>
      <c r="DQ58" s="537"/>
      <c r="DR58" s="537"/>
      <c r="DS58" s="537"/>
      <c r="DT58" s="537"/>
      <c r="DU58" s="537"/>
      <c r="DV58" s="537"/>
      <c r="DW58" s="537"/>
      <c r="DX58" s="537"/>
      <c r="DY58" s="537"/>
      <c r="DZ58" s="537"/>
      <c r="EA58" s="537"/>
      <c r="EB58" s="537"/>
      <c r="EC58" s="537"/>
      <c r="ED58" s="537"/>
      <c r="EE58" s="537"/>
      <c r="EF58" s="537"/>
      <c r="EG58" s="537"/>
      <c r="EH58" s="537"/>
      <c r="EI58" s="537"/>
      <c r="EJ58" s="537"/>
      <c r="EK58" s="537"/>
      <c r="EL58" s="537"/>
      <c r="EM58" s="537"/>
      <c r="EN58" s="537"/>
      <c r="EO58" s="537"/>
      <c r="EP58" s="537"/>
      <c r="EQ58" s="537"/>
      <c r="ER58" s="537"/>
      <c r="ES58" s="537"/>
      <c r="ET58" s="537"/>
      <c r="EU58" s="537"/>
      <c r="EV58" s="537"/>
      <c r="EW58" s="537"/>
      <c r="EX58" s="537"/>
      <c r="EY58" s="537"/>
      <c r="EZ58" s="537"/>
      <c r="FA58" s="537"/>
      <c r="FB58" s="537"/>
      <c r="FC58" s="537"/>
      <c r="FD58" s="537"/>
      <c r="FE58" s="537"/>
      <c r="FF58" s="537"/>
      <c r="FG58" s="537"/>
      <c r="FH58" s="537"/>
      <c r="FI58" s="537"/>
      <c r="FJ58" s="537"/>
      <c r="FK58" s="537"/>
      <c r="FL58" s="537"/>
      <c r="FM58" s="537"/>
      <c r="FN58" s="537"/>
      <c r="FO58" s="537"/>
      <c r="FP58" s="537"/>
      <c r="FQ58" s="537"/>
      <c r="FR58" s="537"/>
      <c r="FS58" s="537"/>
      <c r="FT58" s="537"/>
      <c r="FU58" s="537"/>
      <c r="FV58" s="537"/>
      <c r="FW58" s="537"/>
      <c r="FX58" s="537"/>
      <c r="FY58" s="537"/>
      <c r="FZ58" s="537"/>
      <c r="GA58" s="537"/>
      <c r="GB58" s="537"/>
      <c r="GC58" s="537"/>
      <c r="GD58" s="537"/>
      <c r="GE58" s="537"/>
      <c r="GF58" s="537"/>
      <c r="GG58" s="537"/>
      <c r="GH58" s="537"/>
      <c r="GI58" s="537"/>
      <c r="GJ58" s="537"/>
      <c r="GK58" s="537"/>
      <c r="GL58" s="537"/>
      <c r="GM58" s="537"/>
      <c r="GN58" s="537"/>
      <c r="GO58" s="537"/>
      <c r="GP58" s="537"/>
      <c r="GQ58" s="537"/>
      <c r="GR58" s="537"/>
      <c r="GS58" s="537"/>
      <c r="GT58" s="537"/>
      <c r="GU58" s="537"/>
      <c r="GV58" s="537"/>
      <c r="GW58" s="537"/>
      <c r="GX58" s="537"/>
      <c r="GY58" s="537"/>
      <c r="GZ58" s="537"/>
      <c r="HA58" s="537"/>
      <c r="HB58" s="537"/>
      <c r="HC58" s="537"/>
      <c r="HD58" s="537"/>
      <c r="HE58" s="537"/>
      <c r="HF58" s="537"/>
      <c r="HG58" s="537"/>
      <c r="HH58" s="537"/>
      <c r="HI58" s="537"/>
      <c r="HJ58" s="537"/>
      <c r="HK58" s="537"/>
      <c r="HL58" s="537"/>
      <c r="HM58" s="537"/>
      <c r="HN58" s="537"/>
      <c r="HO58" s="537"/>
      <c r="HP58" s="537"/>
      <c r="HQ58" s="537"/>
      <c r="HR58" s="537"/>
      <c r="HS58" s="537"/>
      <c r="HT58" s="537"/>
      <c r="HU58" s="537"/>
      <c r="HV58" s="537"/>
      <c r="HW58" s="537"/>
      <c r="HX58" s="537"/>
      <c r="HY58" s="537"/>
      <c r="HZ58" s="537"/>
      <c r="IA58" s="537"/>
      <c r="IB58" s="537"/>
      <c r="IC58" s="537"/>
      <c r="ID58" s="537"/>
      <c r="IE58" s="537"/>
      <c r="IF58" s="537"/>
      <c r="IG58" s="537"/>
      <c r="IH58" s="537"/>
    </row>
    <row r="59" spans="1:242" s="534" customFormat="1" ht="17.649999999999999" customHeight="1" thickBot="1" x14ac:dyDescent="0.25">
      <c r="A59" s="766" t="s">
        <v>488</v>
      </c>
      <c r="B59" s="542"/>
      <c r="C59" s="852"/>
      <c r="D59" s="852"/>
      <c r="E59" s="852"/>
      <c r="F59" s="537"/>
      <c r="G59" s="537"/>
      <c r="H59" s="537"/>
      <c r="I59" s="537"/>
      <c r="J59" s="537"/>
      <c r="K59" s="537"/>
      <c r="L59" s="537"/>
      <c r="M59" s="537"/>
      <c r="N59" s="537"/>
      <c r="O59" s="537"/>
      <c r="P59" s="537"/>
      <c r="Q59" s="537"/>
      <c r="R59" s="537"/>
      <c r="S59" s="537"/>
      <c r="T59" s="537"/>
      <c r="U59" s="537"/>
      <c r="V59" s="537"/>
      <c r="W59" s="537"/>
      <c r="X59" s="537"/>
      <c r="Y59" s="537"/>
      <c r="Z59" s="537"/>
      <c r="AA59" s="537"/>
      <c r="AB59" s="537"/>
      <c r="AC59" s="537"/>
      <c r="AD59" s="537"/>
      <c r="AE59" s="537"/>
      <c r="AF59" s="537"/>
      <c r="AG59" s="537"/>
      <c r="AH59" s="537"/>
      <c r="AI59" s="537"/>
      <c r="AJ59" s="537"/>
      <c r="AK59" s="537"/>
      <c r="AL59" s="537"/>
      <c r="AM59" s="537"/>
      <c r="AN59" s="537"/>
      <c r="AO59" s="537"/>
      <c r="AP59" s="537"/>
      <c r="AQ59" s="537"/>
      <c r="AR59" s="537"/>
      <c r="AS59" s="537"/>
      <c r="AT59" s="537"/>
      <c r="AU59" s="537"/>
      <c r="AV59" s="537"/>
      <c r="AW59" s="537"/>
      <c r="AX59" s="537"/>
      <c r="AY59" s="537"/>
      <c r="AZ59" s="537"/>
      <c r="BA59" s="537"/>
      <c r="BB59" s="537"/>
      <c r="BC59" s="537"/>
      <c r="BD59" s="537"/>
      <c r="BE59" s="537"/>
      <c r="BF59" s="537"/>
      <c r="BG59" s="537"/>
      <c r="BH59" s="537"/>
      <c r="BI59" s="537"/>
      <c r="BJ59" s="537"/>
      <c r="BK59" s="537"/>
      <c r="BL59" s="537"/>
      <c r="BM59" s="537"/>
      <c r="BN59" s="537"/>
      <c r="BO59" s="537"/>
      <c r="BP59" s="537"/>
      <c r="BQ59" s="537"/>
      <c r="BR59" s="537"/>
      <c r="BS59" s="537"/>
      <c r="BT59" s="537"/>
      <c r="BU59" s="537"/>
      <c r="BV59" s="537"/>
      <c r="BW59" s="537"/>
      <c r="BX59" s="537"/>
      <c r="BY59" s="537"/>
      <c r="BZ59" s="537"/>
      <c r="CA59" s="537"/>
      <c r="CB59" s="537"/>
      <c r="CC59" s="537"/>
      <c r="CD59" s="537"/>
      <c r="CE59" s="537"/>
      <c r="CF59" s="537"/>
      <c r="CG59" s="537"/>
      <c r="CH59" s="537"/>
      <c r="CI59" s="537"/>
      <c r="CJ59" s="537"/>
      <c r="CK59" s="537"/>
      <c r="CL59" s="537"/>
      <c r="CM59" s="537"/>
      <c r="CN59" s="537"/>
      <c r="CO59" s="537"/>
      <c r="CP59" s="537"/>
      <c r="CQ59" s="537"/>
      <c r="CR59" s="537"/>
      <c r="CS59" s="537"/>
      <c r="CT59" s="537"/>
      <c r="CU59" s="537"/>
      <c r="CV59" s="537"/>
      <c r="CW59" s="537"/>
      <c r="CX59" s="537"/>
      <c r="CY59" s="537"/>
      <c r="CZ59" s="537"/>
      <c r="DA59" s="537"/>
      <c r="DB59" s="537"/>
      <c r="DC59" s="537"/>
      <c r="DD59" s="537"/>
      <c r="DE59" s="537"/>
      <c r="DF59" s="537"/>
      <c r="DG59" s="537"/>
      <c r="DH59" s="537"/>
      <c r="DI59" s="537"/>
      <c r="DJ59" s="537"/>
      <c r="DK59" s="537"/>
      <c r="DL59" s="537"/>
      <c r="DM59" s="537"/>
      <c r="DN59" s="537"/>
      <c r="DO59" s="537"/>
      <c r="DP59" s="537"/>
      <c r="DQ59" s="537"/>
      <c r="DR59" s="537"/>
      <c r="DS59" s="537"/>
      <c r="DT59" s="537"/>
      <c r="DU59" s="537"/>
      <c r="DV59" s="537"/>
      <c r="DW59" s="537"/>
      <c r="DX59" s="537"/>
      <c r="DY59" s="537"/>
      <c r="DZ59" s="537"/>
      <c r="EA59" s="537"/>
      <c r="EB59" s="537"/>
      <c r="EC59" s="537"/>
      <c r="ED59" s="537"/>
      <c r="EE59" s="537"/>
      <c r="EF59" s="537"/>
      <c r="EG59" s="537"/>
      <c r="EH59" s="537"/>
      <c r="EI59" s="537"/>
      <c r="EJ59" s="537"/>
      <c r="EK59" s="537"/>
      <c r="EL59" s="537"/>
      <c r="EM59" s="537"/>
      <c r="EN59" s="537"/>
      <c r="EO59" s="537"/>
      <c r="EP59" s="537"/>
      <c r="EQ59" s="537"/>
      <c r="ER59" s="537"/>
      <c r="ES59" s="537"/>
      <c r="ET59" s="537"/>
      <c r="EU59" s="537"/>
      <c r="EV59" s="537"/>
      <c r="EW59" s="537"/>
      <c r="EX59" s="537"/>
      <c r="EY59" s="537"/>
      <c r="EZ59" s="537"/>
      <c r="FA59" s="537"/>
      <c r="FB59" s="537"/>
      <c r="FC59" s="537"/>
      <c r="FD59" s="537"/>
      <c r="FE59" s="537"/>
      <c r="FF59" s="537"/>
      <c r="FG59" s="537"/>
      <c r="FH59" s="537"/>
      <c r="FI59" s="537"/>
      <c r="FJ59" s="537"/>
      <c r="FK59" s="537"/>
      <c r="FL59" s="537"/>
      <c r="FM59" s="537"/>
      <c r="FN59" s="537"/>
      <c r="FO59" s="537"/>
      <c r="FP59" s="537"/>
      <c r="FQ59" s="537"/>
      <c r="FR59" s="537"/>
      <c r="FS59" s="537"/>
      <c r="FT59" s="537"/>
      <c r="FU59" s="537"/>
      <c r="FV59" s="537"/>
      <c r="FW59" s="537"/>
      <c r="FX59" s="537"/>
      <c r="FY59" s="537"/>
      <c r="FZ59" s="537"/>
      <c r="GA59" s="537"/>
      <c r="GB59" s="537"/>
      <c r="GC59" s="537"/>
      <c r="GD59" s="537"/>
      <c r="GE59" s="537"/>
      <c r="GF59" s="537"/>
      <c r="GG59" s="537"/>
      <c r="GH59" s="537"/>
      <c r="GI59" s="537"/>
      <c r="GJ59" s="537"/>
      <c r="GK59" s="537"/>
      <c r="GL59" s="537"/>
      <c r="GM59" s="537"/>
      <c r="GN59" s="537"/>
      <c r="GO59" s="537"/>
      <c r="GP59" s="537"/>
      <c r="GQ59" s="537"/>
      <c r="GR59" s="537"/>
      <c r="GS59" s="537"/>
      <c r="GT59" s="537"/>
      <c r="GU59" s="537"/>
      <c r="GV59" s="537"/>
      <c r="GW59" s="537"/>
      <c r="GX59" s="537"/>
      <c r="GY59" s="537"/>
      <c r="GZ59" s="537"/>
      <c r="HA59" s="537"/>
      <c r="HB59" s="537"/>
      <c r="HC59" s="537"/>
      <c r="HD59" s="537"/>
      <c r="HE59" s="537"/>
      <c r="HF59" s="537"/>
      <c r="HG59" s="537"/>
      <c r="HH59" s="537"/>
      <c r="HI59" s="537"/>
      <c r="HJ59" s="537"/>
      <c r="HK59" s="537"/>
      <c r="HL59" s="537"/>
      <c r="HM59" s="537"/>
      <c r="HN59" s="537"/>
      <c r="HO59" s="537"/>
      <c r="HP59" s="537"/>
      <c r="HQ59" s="537"/>
      <c r="HR59" s="537"/>
      <c r="HS59" s="537"/>
      <c r="HT59" s="537"/>
      <c r="HU59" s="537"/>
      <c r="HV59" s="537"/>
      <c r="HW59" s="537"/>
      <c r="HX59" s="537"/>
      <c r="HY59" s="537"/>
      <c r="HZ59" s="537"/>
      <c r="IA59" s="537"/>
      <c r="IB59" s="537"/>
      <c r="IC59" s="537"/>
      <c r="ID59" s="537"/>
      <c r="IE59" s="537"/>
      <c r="IF59" s="537"/>
      <c r="IG59" s="537"/>
      <c r="IH59" s="537"/>
    </row>
    <row r="60" spans="1:242" s="534" customFormat="1" ht="17.649999999999999" customHeight="1" thickBot="1" x14ac:dyDescent="0.25">
      <c r="A60" s="766" t="s">
        <v>487</v>
      </c>
      <c r="B60" s="765" t="s">
        <v>146</v>
      </c>
      <c r="C60" s="852"/>
      <c r="D60" s="852"/>
      <c r="E60" s="852"/>
      <c r="F60" s="537"/>
      <c r="G60" s="537"/>
      <c r="H60" s="537"/>
      <c r="I60" s="537"/>
      <c r="J60" s="537"/>
      <c r="K60" s="537"/>
      <c r="L60" s="537"/>
      <c r="M60" s="537"/>
      <c r="N60" s="537"/>
      <c r="O60" s="537"/>
      <c r="P60" s="537"/>
      <c r="Q60" s="537"/>
      <c r="R60" s="537"/>
      <c r="S60" s="537"/>
      <c r="T60" s="537"/>
      <c r="U60" s="537"/>
      <c r="V60" s="537"/>
      <c r="W60" s="537"/>
      <c r="X60" s="537"/>
      <c r="Y60" s="537"/>
      <c r="Z60" s="537"/>
      <c r="AA60" s="537"/>
      <c r="AB60" s="537"/>
      <c r="AC60" s="537"/>
      <c r="AD60" s="537"/>
      <c r="AE60" s="537"/>
      <c r="AF60" s="537"/>
      <c r="AG60" s="537"/>
      <c r="AH60" s="537"/>
      <c r="AI60" s="537"/>
      <c r="AJ60" s="537"/>
      <c r="AK60" s="537"/>
      <c r="AL60" s="537"/>
      <c r="AM60" s="537"/>
      <c r="AN60" s="537"/>
      <c r="AO60" s="537"/>
      <c r="AP60" s="537"/>
      <c r="AQ60" s="537"/>
      <c r="AR60" s="537"/>
      <c r="AS60" s="537"/>
      <c r="AT60" s="537"/>
      <c r="AU60" s="537"/>
      <c r="AV60" s="537"/>
      <c r="AW60" s="537"/>
      <c r="AX60" s="537"/>
      <c r="AY60" s="537"/>
      <c r="AZ60" s="537"/>
      <c r="BA60" s="537"/>
      <c r="BB60" s="537"/>
      <c r="BC60" s="537"/>
      <c r="BD60" s="537"/>
      <c r="BE60" s="537"/>
      <c r="BF60" s="537"/>
      <c r="BG60" s="537"/>
      <c r="BH60" s="537"/>
      <c r="BI60" s="537"/>
      <c r="BJ60" s="537"/>
      <c r="BK60" s="537"/>
      <c r="BL60" s="537"/>
      <c r="BM60" s="537"/>
      <c r="BN60" s="537"/>
      <c r="BO60" s="537"/>
      <c r="BP60" s="537"/>
      <c r="BQ60" s="537"/>
      <c r="BR60" s="537"/>
      <c r="BS60" s="537"/>
      <c r="BT60" s="537"/>
      <c r="BU60" s="537"/>
      <c r="BV60" s="537"/>
      <c r="BW60" s="537"/>
      <c r="BX60" s="537"/>
      <c r="BY60" s="537"/>
      <c r="BZ60" s="537"/>
      <c r="CA60" s="537"/>
      <c r="CB60" s="537"/>
      <c r="CC60" s="537"/>
      <c r="CD60" s="537"/>
      <c r="CE60" s="537"/>
      <c r="CF60" s="537"/>
      <c r="CG60" s="537"/>
      <c r="CH60" s="537"/>
      <c r="CI60" s="537"/>
      <c r="CJ60" s="537"/>
      <c r="CK60" s="537"/>
      <c r="CL60" s="537"/>
      <c r="CM60" s="537"/>
      <c r="CN60" s="537"/>
      <c r="CO60" s="537"/>
      <c r="CP60" s="537"/>
      <c r="CQ60" s="537"/>
      <c r="CR60" s="537"/>
      <c r="CS60" s="537"/>
      <c r="CT60" s="537"/>
      <c r="CU60" s="537"/>
      <c r="CV60" s="537"/>
      <c r="CW60" s="537"/>
      <c r="CX60" s="537"/>
      <c r="CY60" s="537"/>
      <c r="CZ60" s="537"/>
      <c r="DA60" s="537"/>
      <c r="DB60" s="537"/>
      <c r="DC60" s="537"/>
      <c r="DD60" s="537"/>
      <c r="DE60" s="537"/>
      <c r="DF60" s="537"/>
      <c r="DG60" s="537"/>
      <c r="DH60" s="537"/>
      <c r="DI60" s="537"/>
      <c r="DJ60" s="537"/>
      <c r="DK60" s="537"/>
      <c r="DL60" s="537"/>
      <c r="DM60" s="537"/>
      <c r="DN60" s="537"/>
      <c r="DO60" s="537"/>
      <c r="DP60" s="537"/>
      <c r="DQ60" s="537"/>
      <c r="DR60" s="537"/>
      <c r="DS60" s="537"/>
      <c r="DT60" s="537"/>
      <c r="DU60" s="537"/>
      <c r="DV60" s="537"/>
      <c r="DW60" s="537"/>
      <c r="DX60" s="537"/>
      <c r="DY60" s="537"/>
      <c r="DZ60" s="537"/>
      <c r="EA60" s="537"/>
      <c r="EB60" s="537"/>
      <c r="EC60" s="537"/>
      <c r="ED60" s="537"/>
      <c r="EE60" s="537"/>
      <c r="EF60" s="537"/>
      <c r="EG60" s="537"/>
      <c r="EH60" s="537"/>
      <c r="EI60" s="537"/>
      <c r="EJ60" s="537"/>
      <c r="EK60" s="537"/>
      <c r="EL60" s="537"/>
      <c r="EM60" s="537"/>
      <c r="EN60" s="537"/>
      <c r="EO60" s="537"/>
      <c r="EP60" s="537"/>
      <c r="EQ60" s="537"/>
      <c r="ER60" s="537"/>
      <c r="ES60" s="537"/>
      <c r="ET60" s="537"/>
      <c r="EU60" s="537"/>
      <c r="EV60" s="537"/>
      <c r="EW60" s="537"/>
      <c r="EX60" s="537"/>
      <c r="EY60" s="537"/>
      <c r="EZ60" s="537"/>
      <c r="FA60" s="537"/>
      <c r="FB60" s="537"/>
      <c r="FC60" s="537"/>
      <c r="FD60" s="537"/>
      <c r="FE60" s="537"/>
      <c r="FF60" s="537"/>
      <c r="FG60" s="537"/>
      <c r="FH60" s="537"/>
      <c r="FI60" s="537"/>
      <c r="FJ60" s="537"/>
      <c r="FK60" s="537"/>
      <c r="FL60" s="537"/>
      <c r="FM60" s="537"/>
      <c r="FN60" s="537"/>
      <c r="FO60" s="537"/>
      <c r="FP60" s="537"/>
      <c r="FQ60" s="537"/>
      <c r="FR60" s="537"/>
      <c r="FS60" s="537"/>
      <c r="FT60" s="537"/>
      <c r="FU60" s="537"/>
      <c r="FV60" s="537"/>
      <c r="FW60" s="537"/>
      <c r="FX60" s="537"/>
      <c r="FY60" s="537"/>
      <c r="FZ60" s="537"/>
      <c r="GA60" s="537"/>
      <c r="GB60" s="537"/>
      <c r="GC60" s="537"/>
      <c r="GD60" s="537"/>
      <c r="GE60" s="537"/>
      <c r="GF60" s="537"/>
      <c r="GG60" s="537"/>
      <c r="GH60" s="537"/>
      <c r="GI60" s="537"/>
      <c r="GJ60" s="537"/>
      <c r="GK60" s="537"/>
      <c r="GL60" s="537"/>
      <c r="GM60" s="537"/>
      <c r="GN60" s="537"/>
      <c r="GO60" s="537"/>
      <c r="GP60" s="537"/>
      <c r="GQ60" s="537"/>
      <c r="GR60" s="537"/>
      <c r="GS60" s="537"/>
      <c r="GT60" s="537"/>
      <c r="GU60" s="537"/>
      <c r="GV60" s="537"/>
      <c r="GW60" s="537"/>
      <c r="GX60" s="537"/>
      <c r="GY60" s="537"/>
      <c r="GZ60" s="537"/>
      <c r="HA60" s="537"/>
      <c r="HB60" s="537"/>
      <c r="HC60" s="537"/>
      <c r="HD60" s="537"/>
      <c r="HE60" s="537"/>
      <c r="HF60" s="537"/>
      <c r="HG60" s="537"/>
      <c r="HH60" s="537"/>
      <c r="HI60" s="537"/>
      <c r="HJ60" s="537"/>
      <c r="HK60" s="537"/>
      <c r="HL60" s="537"/>
      <c r="HM60" s="537"/>
      <c r="HN60" s="537"/>
      <c r="HO60" s="537"/>
      <c r="HP60" s="537"/>
      <c r="HQ60" s="537"/>
      <c r="HR60" s="537"/>
      <c r="HS60" s="537"/>
      <c r="HT60" s="537"/>
      <c r="HU60" s="537"/>
      <c r="HV60" s="537"/>
      <c r="HW60" s="537"/>
      <c r="HX60" s="537"/>
      <c r="HY60" s="537"/>
      <c r="HZ60" s="537"/>
      <c r="IA60" s="537"/>
      <c r="IB60" s="537"/>
      <c r="IC60" s="537"/>
      <c r="ID60" s="537"/>
      <c r="IE60" s="537"/>
      <c r="IF60" s="537"/>
      <c r="IG60" s="537"/>
      <c r="IH60" s="537"/>
    </row>
    <row r="61" spans="1:242" s="534" customFormat="1" ht="17.649999999999999" customHeight="1" thickBot="1" x14ac:dyDescent="0.25">
      <c r="A61" s="1694" t="s">
        <v>654</v>
      </c>
      <c r="B61" s="1695"/>
      <c r="C61" s="768">
        <f>C57+C59</f>
        <v>0</v>
      </c>
      <c r="D61" s="768">
        <f>D57+D59</f>
        <v>0</v>
      </c>
      <c r="E61" s="768">
        <f>E57+E59</f>
        <v>0</v>
      </c>
      <c r="F61" s="537"/>
      <c r="G61" s="537"/>
      <c r="H61" s="537"/>
      <c r="I61" s="537"/>
      <c r="J61" s="537"/>
      <c r="K61" s="537"/>
      <c r="L61" s="537"/>
      <c r="M61" s="537"/>
      <c r="N61" s="537"/>
      <c r="O61" s="537"/>
      <c r="P61" s="537"/>
      <c r="Q61" s="537"/>
      <c r="R61" s="537"/>
      <c r="S61" s="537"/>
      <c r="T61" s="537"/>
      <c r="U61" s="537"/>
      <c r="V61" s="537"/>
      <c r="W61" s="537"/>
      <c r="X61" s="537"/>
      <c r="Y61" s="537"/>
      <c r="Z61" s="537"/>
      <c r="AA61" s="537"/>
      <c r="AB61" s="537"/>
      <c r="AC61" s="537"/>
      <c r="AD61" s="537"/>
      <c r="AE61" s="537"/>
      <c r="AF61" s="537"/>
      <c r="AG61" s="537"/>
      <c r="AH61" s="537"/>
      <c r="AI61" s="537"/>
      <c r="AJ61" s="537"/>
      <c r="AK61" s="537"/>
      <c r="AL61" s="537"/>
      <c r="AM61" s="537"/>
      <c r="AN61" s="537"/>
      <c r="AO61" s="537"/>
      <c r="AP61" s="537"/>
      <c r="AQ61" s="537"/>
      <c r="AR61" s="537"/>
      <c r="AS61" s="537"/>
      <c r="AT61" s="537"/>
      <c r="AU61" s="537"/>
      <c r="AV61" s="537"/>
      <c r="AW61" s="537"/>
      <c r="AX61" s="537"/>
      <c r="AY61" s="537"/>
      <c r="AZ61" s="537"/>
      <c r="BA61" s="537"/>
      <c r="BB61" s="537"/>
      <c r="BC61" s="537"/>
      <c r="BD61" s="537"/>
      <c r="BE61" s="537"/>
      <c r="BF61" s="537"/>
      <c r="BG61" s="537"/>
      <c r="BH61" s="537"/>
      <c r="BI61" s="537"/>
      <c r="BJ61" s="537"/>
      <c r="BK61" s="537"/>
      <c r="BL61" s="537"/>
      <c r="BM61" s="537"/>
      <c r="BN61" s="537"/>
      <c r="BO61" s="537"/>
      <c r="BP61" s="537"/>
      <c r="BQ61" s="537"/>
      <c r="BR61" s="537"/>
      <c r="BS61" s="537"/>
      <c r="BT61" s="537"/>
      <c r="BU61" s="537"/>
      <c r="BV61" s="537"/>
      <c r="BW61" s="537"/>
      <c r="BX61" s="537"/>
      <c r="BY61" s="537"/>
      <c r="BZ61" s="537"/>
      <c r="CA61" s="537"/>
      <c r="CB61" s="537"/>
      <c r="CC61" s="537"/>
      <c r="CD61" s="537"/>
      <c r="CE61" s="537"/>
      <c r="CF61" s="537"/>
      <c r="CG61" s="537"/>
      <c r="CH61" s="537"/>
      <c r="CI61" s="537"/>
      <c r="CJ61" s="537"/>
      <c r="CK61" s="537"/>
      <c r="CL61" s="537"/>
      <c r="CM61" s="537"/>
      <c r="CN61" s="537"/>
      <c r="CO61" s="537"/>
      <c r="CP61" s="537"/>
      <c r="CQ61" s="537"/>
      <c r="CR61" s="537"/>
      <c r="CS61" s="537"/>
      <c r="CT61" s="537"/>
      <c r="CU61" s="537"/>
      <c r="CV61" s="537"/>
      <c r="CW61" s="537"/>
      <c r="CX61" s="537"/>
      <c r="CY61" s="537"/>
      <c r="CZ61" s="537"/>
      <c r="DA61" s="537"/>
      <c r="DB61" s="537"/>
      <c r="DC61" s="537"/>
      <c r="DD61" s="537"/>
      <c r="DE61" s="537"/>
      <c r="DF61" s="537"/>
      <c r="DG61" s="537"/>
      <c r="DH61" s="537"/>
      <c r="DI61" s="537"/>
      <c r="DJ61" s="537"/>
      <c r="DK61" s="537"/>
      <c r="DL61" s="537"/>
      <c r="DM61" s="537"/>
      <c r="DN61" s="537"/>
      <c r="DO61" s="537"/>
      <c r="DP61" s="537"/>
      <c r="DQ61" s="537"/>
      <c r="DR61" s="537"/>
      <c r="DS61" s="537"/>
      <c r="DT61" s="537"/>
      <c r="DU61" s="537"/>
      <c r="DV61" s="537"/>
      <c r="DW61" s="537"/>
      <c r="DX61" s="537"/>
      <c r="DY61" s="537"/>
      <c r="DZ61" s="537"/>
      <c r="EA61" s="537"/>
      <c r="EB61" s="537"/>
      <c r="EC61" s="537"/>
      <c r="ED61" s="537"/>
      <c r="EE61" s="537"/>
      <c r="EF61" s="537"/>
      <c r="EG61" s="537"/>
      <c r="EH61" s="537"/>
      <c r="EI61" s="537"/>
      <c r="EJ61" s="537"/>
      <c r="EK61" s="537"/>
      <c r="EL61" s="537"/>
      <c r="EM61" s="537"/>
      <c r="EN61" s="537"/>
      <c r="EO61" s="537"/>
      <c r="EP61" s="537"/>
      <c r="EQ61" s="537"/>
      <c r="ER61" s="537"/>
      <c r="ES61" s="537"/>
      <c r="ET61" s="537"/>
      <c r="EU61" s="537"/>
      <c r="EV61" s="537"/>
      <c r="EW61" s="537"/>
      <c r="EX61" s="537"/>
      <c r="EY61" s="537"/>
      <c r="EZ61" s="537"/>
      <c r="FA61" s="537"/>
      <c r="FB61" s="537"/>
      <c r="FC61" s="537"/>
      <c r="FD61" s="537"/>
      <c r="FE61" s="537"/>
      <c r="FF61" s="537"/>
      <c r="FG61" s="537"/>
      <c r="FH61" s="537"/>
      <c r="FI61" s="537"/>
      <c r="FJ61" s="537"/>
      <c r="FK61" s="537"/>
      <c r="FL61" s="537"/>
      <c r="FM61" s="537"/>
      <c r="FN61" s="537"/>
      <c r="FO61" s="537"/>
      <c r="FP61" s="537"/>
      <c r="FQ61" s="537"/>
      <c r="FR61" s="537"/>
      <c r="FS61" s="537"/>
      <c r="FT61" s="537"/>
      <c r="FU61" s="537"/>
      <c r="FV61" s="537"/>
      <c r="FW61" s="537"/>
      <c r="FX61" s="537"/>
      <c r="FY61" s="537"/>
      <c r="FZ61" s="537"/>
      <c r="GA61" s="537"/>
      <c r="GB61" s="537"/>
      <c r="GC61" s="537"/>
      <c r="GD61" s="537"/>
      <c r="GE61" s="537"/>
      <c r="GF61" s="537"/>
      <c r="GG61" s="537"/>
      <c r="GH61" s="537"/>
      <c r="GI61" s="537"/>
      <c r="GJ61" s="537"/>
      <c r="GK61" s="537"/>
      <c r="GL61" s="537"/>
      <c r="GM61" s="537"/>
      <c r="GN61" s="537"/>
      <c r="GO61" s="537"/>
      <c r="GP61" s="537"/>
      <c r="GQ61" s="537"/>
      <c r="GR61" s="537"/>
      <c r="GS61" s="537"/>
      <c r="GT61" s="537"/>
      <c r="GU61" s="537"/>
      <c r="GV61" s="537"/>
      <c r="GW61" s="537"/>
      <c r="GX61" s="537"/>
      <c r="GY61" s="537"/>
      <c r="GZ61" s="537"/>
      <c r="HA61" s="537"/>
      <c r="HB61" s="537"/>
      <c r="HC61" s="537"/>
      <c r="HD61" s="537"/>
      <c r="HE61" s="537"/>
      <c r="HF61" s="537"/>
      <c r="HG61" s="537"/>
      <c r="HH61" s="537"/>
      <c r="HI61" s="537"/>
      <c r="HJ61" s="537"/>
      <c r="HK61" s="537"/>
      <c r="HL61" s="537"/>
      <c r="HM61" s="537"/>
      <c r="HN61" s="537"/>
      <c r="HO61" s="537"/>
      <c r="HP61" s="537"/>
      <c r="HQ61" s="537"/>
      <c r="HR61" s="537"/>
      <c r="HS61" s="537"/>
      <c r="HT61" s="537"/>
      <c r="HU61" s="537"/>
      <c r="HV61" s="537"/>
      <c r="HW61" s="537"/>
      <c r="HX61" s="537"/>
      <c r="HY61" s="537"/>
      <c r="HZ61" s="537"/>
      <c r="IA61" s="537"/>
      <c r="IB61" s="537"/>
      <c r="IC61" s="537"/>
      <c r="ID61" s="537"/>
      <c r="IE61" s="537"/>
      <c r="IF61" s="537"/>
      <c r="IG61" s="537"/>
      <c r="IH61" s="537"/>
    </row>
    <row r="62" spans="1:242" ht="15" customHeight="1" thickBot="1" x14ac:dyDescent="0.3">
      <c r="A62" s="541"/>
      <c r="B62" s="541"/>
      <c r="C62" s="540"/>
      <c r="D62" s="540"/>
      <c r="E62" s="540"/>
      <c r="F62" s="567"/>
      <c r="G62" s="567"/>
      <c r="H62" s="567"/>
      <c r="I62" s="534"/>
      <c r="J62" s="534"/>
      <c r="K62" s="534"/>
      <c r="L62" s="534"/>
      <c r="M62" s="534"/>
      <c r="N62" s="534"/>
      <c r="O62" s="534"/>
      <c r="P62" s="534"/>
      <c r="Q62" s="534"/>
      <c r="R62" s="534"/>
      <c r="S62" s="534"/>
      <c r="T62" s="534"/>
      <c r="U62" s="534"/>
      <c r="V62" s="534"/>
      <c r="W62" s="534"/>
      <c r="X62" s="534"/>
      <c r="Y62" s="534"/>
      <c r="Z62" s="534"/>
      <c r="AA62" s="534"/>
      <c r="AB62" s="534"/>
      <c r="AC62" s="534"/>
      <c r="AD62" s="534"/>
      <c r="AE62" s="534"/>
      <c r="AF62" s="534"/>
      <c r="AG62" s="534"/>
      <c r="AH62" s="534"/>
      <c r="AI62" s="534"/>
      <c r="AJ62" s="534"/>
      <c r="AK62" s="534"/>
      <c r="AL62" s="534"/>
      <c r="AM62" s="534"/>
      <c r="AN62" s="534"/>
      <c r="AO62" s="534"/>
      <c r="AP62" s="534"/>
      <c r="AQ62" s="534"/>
      <c r="AR62" s="534"/>
      <c r="AS62" s="534"/>
      <c r="AT62" s="534"/>
      <c r="AU62" s="534"/>
      <c r="AV62" s="534"/>
      <c r="AW62" s="534"/>
      <c r="AX62" s="534"/>
      <c r="AY62" s="534"/>
      <c r="AZ62" s="534"/>
      <c r="BA62" s="534"/>
      <c r="BB62" s="534"/>
      <c r="BC62" s="534"/>
      <c r="BD62" s="534"/>
      <c r="BE62" s="534"/>
      <c r="BF62" s="534"/>
      <c r="BG62" s="534"/>
      <c r="BH62" s="534"/>
      <c r="BI62" s="534"/>
      <c r="BJ62" s="534"/>
      <c r="BK62" s="534"/>
      <c r="BL62" s="534"/>
      <c r="BM62" s="534"/>
      <c r="BN62" s="534"/>
      <c r="BO62" s="534"/>
      <c r="BP62" s="534"/>
      <c r="BQ62" s="534"/>
      <c r="BR62" s="534"/>
      <c r="BS62" s="534"/>
      <c r="BT62" s="534"/>
      <c r="BU62" s="534"/>
      <c r="BV62" s="534"/>
      <c r="BW62" s="534"/>
      <c r="BX62" s="534"/>
      <c r="BY62" s="534"/>
      <c r="BZ62" s="534"/>
      <c r="CA62" s="534"/>
      <c r="CB62" s="534"/>
      <c r="CC62" s="534"/>
      <c r="CD62" s="534"/>
      <c r="CE62" s="534"/>
      <c r="CF62" s="534"/>
      <c r="CG62" s="534"/>
      <c r="CH62" s="534"/>
      <c r="CI62" s="534"/>
      <c r="CJ62" s="534"/>
      <c r="CK62" s="534"/>
      <c r="CL62" s="534"/>
      <c r="CM62" s="534"/>
      <c r="CN62" s="534"/>
      <c r="CO62" s="534"/>
      <c r="CP62" s="534"/>
      <c r="CQ62" s="534"/>
      <c r="CR62" s="534"/>
      <c r="CS62" s="534"/>
      <c r="CT62" s="534"/>
      <c r="CU62" s="534"/>
      <c r="CV62" s="534"/>
      <c r="CW62" s="534"/>
      <c r="CX62" s="534"/>
      <c r="CY62" s="534"/>
      <c r="CZ62" s="534"/>
      <c r="DA62" s="534"/>
      <c r="DB62" s="534"/>
      <c r="DC62" s="534"/>
      <c r="DD62" s="534"/>
      <c r="DE62" s="534"/>
      <c r="DF62" s="534"/>
      <c r="DG62" s="534"/>
      <c r="DH62" s="534"/>
      <c r="DI62" s="534"/>
      <c r="DJ62" s="534"/>
      <c r="DK62" s="534"/>
      <c r="DL62" s="534"/>
      <c r="DM62" s="534"/>
      <c r="DN62" s="534"/>
      <c r="DO62" s="534"/>
      <c r="DP62" s="534"/>
      <c r="DQ62" s="534"/>
      <c r="DR62" s="534"/>
      <c r="DS62" s="534"/>
      <c r="DT62" s="534"/>
      <c r="DU62" s="534"/>
      <c r="DV62" s="534"/>
      <c r="DW62" s="534"/>
      <c r="DX62" s="534"/>
      <c r="DY62" s="534"/>
      <c r="DZ62" s="534"/>
      <c r="EA62" s="534"/>
      <c r="EB62" s="534"/>
      <c r="EC62" s="534"/>
      <c r="ED62" s="534"/>
      <c r="EE62" s="534"/>
      <c r="EF62" s="534"/>
      <c r="EG62" s="534"/>
      <c r="EH62" s="534"/>
      <c r="EI62" s="534"/>
      <c r="EJ62" s="534"/>
      <c r="EK62" s="534"/>
      <c r="EL62" s="534"/>
      <c r="EM62" s="534"/>
      <c r="EN62" s="534"/>
      <c r="EO62" s="534"/>
      <c r="EP62" s="534"/>
      <c r="EQ62" s="534"/>
      <c r="ER62" s="534"/>
      <c r="ES62" s="534"/>
      <c r="ET62" s="534"/>
      <c r="EU62" s="534"/>
      <c r="EV62" s="534"/>
      <c r="EW62" s="534"/>
      <c r="EX62" s="534"/>
      <c r="EY62" s="534"/>
      <c r="EZ62" s="534"/>
      <c r="FA62" s="534"/>
      <c r="FB62" s="534"/>
      <c r="FC62" s="534"/>
      <c r="FD62" s="534"/>
      <c r="FE62" s="534"/>
      <c r="FF62" s="534"/>
      <c r="FG62" s="534"/>
      <c r="FH62" s="534"/>
      <c r="FI62" s="534"/>
      <c r="FJ62" s="534"/>
      <c r="FK62" s="534"/>
      <c r="FL62" s="534"/>
      <c r="FM62" s="534"/>
      <c r="FN62" s="534"/>
      <c r="FO62" s="534"/>
      <c r="FP62" s="534"/>
      <c r="FQ62" s="534"/>
      <c r="FR62" s="534"/>
      <c r="FS62" s="534"/>
      <c r="FT62" s="534"/>
      <c r="FU62" s="534"/>
      <c r="FV62" s="534"/>
      <c r="FW62" s="534"/>
      <c r="FX62" s="534"/>
      <c r="FY62" s="534"/>
      <c r="FZ62" s="534"/>
      <c r="GA62" s="534"/>
      <c r="GB62" s="534"/>
      <c r="GC62" s="534"/>
      <c r="GD62" s="534"/>
      <c r="GE62" s="534"/>
      <c r="GF62" s="534"/>
      <c r="GG62" s="534"/>
      <c r="GH62" s="534"/>
      <c r="GI62" s="534"/>
      <c r="GJ62" s="534"/>
      <c r="GK62" s="534"/>
      <c r="GL62" s="534"/>
      <c r="GM62" s="534"/>
      <c r="GN62" s="534"/>
      <c r="GO62" s="534"/>
      <c r="GP62" s="534"/>
      <c r="GQ62" s="534"/>
      <c r="GR62" s="534"/>
      <c r="GS62" s="534"/>
      <c r="GT62" s="534"/>
      <c r="GU62" s="534"/>
      <c r="GV62" s="534"/>
      <c r="GW62" s="534"/>
      <c r="GX62" s="534"/>
      <c r="GY62" s="534"/>
      <c r="GZ62" s="534"/>
      <c r="HA62" s="534"/>
      <c r="HB62" s="534"/>
      <c r="HC62" s="534"/>
      <c r="HD62" s="534"/>
      <c r="HE62" s="534"/>
      <c r="HF62" s="534"/>
      <c r="HG62" s="534"/>
      <c r="HH62" s="534"/>
      <c r="HI62" s="534"/>
      <c r="HJ62" s="534"/>
      <c r="HK62" s="534"/>
      <c r="HL62" s="534"/>
      <c r="HM62" s="534"/>
      <c r="HN62" s="534"/>
      <c r="HO62" s="534"/>
      <c r="HP62" s="534"/>
      <c r="HQ62" s="534"/>
      <c r="HR62" s="534"/>
      <c r="HS62" s="534"/>
      <c r="HT62" s="534"/>
      <c r="HU62" s="534"/>
      <c r="HV62" s="534"/>
      <c r="HW62" s="534"/>
      <c r="HX62" s="534"/>
      <c r="HY62" s="534"/>
      <c r="HZ62" s="534"/>
      <c r="IA62" s="534"/>
      <c r="IB62" s="534"/>
      <c r="IC62" s="534"/>
      <c r="ID62" s="534"/>
      <c r="IE62" s="534"/>
      <c r="IF62" s="534"/>
    </row>
    <row r="63" spans="1:242" ht="17.649999999999999" customHeight="1" thickBot="1" x14ac:dyDescent="0.25">
      <c r="A63" s="767">
        <v>8</v>
      </c>
      <c r="B63" s="1678" t="s">
        <v>156</v>
      </c>
      <c r="C63" s="1678"/>
      <c r="D63" s="1678"/>
      <c r="E63" s="1678"/>
    </row>
    <row r="64" spans="1:242" s="534" customFormat="1" ht="17.649999999999999" customHeight="1" thickBot="1" x14ac:dyDescent="0.25">
      <c r="A64" s="766" t="s">
        <v>489</v>
      </c>
      <c r="B64" s="765" t="s">
        <v>675</v>
      </c>
      <c r="C64" s="851">
        <v>0</v>
      </c>
      <c r="D64" s="851">
        <v>0</v>
      </c>
      <c r="E64" s="851">
        <v>0</v>
      </c>
      <c r="F64" s="537"/>
      <c r="G64" s="537"/>
      <c r="H64" s="537"/>
      <c r="I64" s="537"/>
      <c r="J64" s="537"/>
      <c r="K64" s="537"/>
      <c r="L64" s="537"/>
      <c r="M64" s="537"/>
      <c r="N64" s="537"/>
      <c r="O64" s="537"/>
      <c r="P64" s="537"/>
      <c r="Q64" s="537"/>
      <c r="R64" s="537"/>
      <c r="S64" s="537"/>
      <c r="T64" s="537"/>
      <c r="U64" s="537"/>
      <c r="V64" s="537"/>
      <c r="W64" s="537"/>
      <c r="X64" s="537"/>
      <c r="Y64" s="537"/>
      <c r="Z64" s="537"/>
      <c r="AA64" s="537"/>
      <c r="AB64" s="537"/>
      <c r="AC64" s="537"/>
      <c r="AD64" s="537"/>
      <c r="AE64" s="537"/>
      <c r="AF64" s="537"/>
      <c r="AG64" s="537"/>
      <c r="AH64" s="537"/>
      <c r="AI64" s="537"/>
      <c r="AJ64" s="537"/>
      <c r="AK64" s="537"/>
      <c r="AL64" s="537"/>
      <c r="AM64" s="537"/>
      <c r="AN64" s="537"/>
      <c r="AO64" s="537"/>
      <c r="AP64" s="537"/>
      <c r="AQ64" s="537"/>
      <c r="AR64" s="537"/>
      <c r="AS64" s="537"/>
      <c r="AT64" s="537"/>
      <c r="AU64" s="537"/>
      <c r="AV64" s="537"/>
      <c r="AW64" s="537"/>
      <c r="AX64" s="537"/>
      <c r="AY64" s="537"/>
      <c r="AZ64" s="537"/>
      <c r="BA64" s="537"/>
      <c r="BB64" s="537"/>
      <c r="BC64" s="537"/>
      <c r="BD64" s="537"/>
      <c r="BE64" s="537"/>
      <c r="BF64" s="537"/>
      <c r="BG64" s="537"/>
      <c r="BH64" s="537"/>
      <c r="BI64" s="537"/>
      <c r="BJ64" s="537"/>
      <c r="BK64" s="537"/>
      <c r="BL64" s="537"/>
      <c r="BM64" s="537"/>
      <c r="BN64" s="537"/>
      <c r="BO64" s="537"/>
      <c r="BP64" s="537"/>
      <c r="BQ64" s="537"/>
      <c r="BR64" s="537"/>
      <c r="BS64" s="537"/>
      <c r="BT64" s="537"/>
      <c r="BU64" s="537"/>
      <c r="BV64" s="537"/>
      <c r="BW64" s="537"/>
      <c r="BX64" s="537"/>
      <c r="BY64" s="537"/>
      <c r="BZ64" s="537"/>
      <c r="CA64" s="537"/>
      <c r="CB64" s="537"/>
      <c r="CC64" s="537"/>
      <c r="CD64" s="537"/>
      <c r="CE64" s="537"/>
      <c r="CF64" s="537"/>
      <c r="CG64" s="537"/>
      <c r="CH64" s="537"/>
      <c r="CI64" s="537"/>
      <c r="CJ64" s="537"/>
      <c r="CK64" s="537"/>
      <c r="CL64" s="537"/>
      <c r="CM64" s="537"/>
      <c r="CN64" s="537"/>
      <c r="CO64" s="537"/>
      <c r="CP64" s="537"/>
      <c r="CQ64" s="537"/>
      <c r="CR64" s="537"/>
      <c r="CS64" s="537"/>
      <c r="CT64" s="537"/>
      <c r="CU64" s="537"/>
      <c r="CV64" s="537"/>
      <c r="CW64" s="537"/>
      <c r="CX64" s="537"/>
      <c r="CY64" s="537"/>
      <c r="CZ64" s="537"/>
      <c r="DA64" s="537"/>
      <c r="DB64" s="537"/>
      <c r="DC64" s="537"/>
      <c r="DD64" s="537"/>
      <c r="DE64" s="537"/>
      <c r="DF64" s="537"/>
      <c r="DG64" s="537"/>
      <c r="DH64" s="537"/>
      <c r="DI64" s="537"/>
      <c r="DJ64" s="537"/>
      <c r="DK64" s="537"/>
      <c r="DL64" s="537"/>
      <c r="DM64" s="537"/>
      <c r="DN64" s="537"/>
      <c r="DO64" s="537"/>
      <c r="DP64" s="537"/>
      <c r="DQ64" s="537"/>
      <c r="DR64" s="537"/>
      <c r="DS64" s="537"/>
      <c r="DT64" s="537"/>
      <c r="DU64" s="537"/>
      <c r="DV64" s="537"/>
      <c r="DW64" s="537"/>
      <c r="DX64" s="537"/>
      <c r="DY64" s="537"/>
      <c r="DZ64" s="537"/>
      <c r="EA64" s="537"/>
      <c r="EB64" s="537"/>
      <c r="EC64" s="537"/>
      <c r="ED64" s="537"/>
      <c r="EE64" s="537"/>
      <c r="EF64" s="537"/>
      <c r="EG64" s="537"/>
      <c r="EH64" s="537"/>
      <c r="EI64" s="537"/>
      <c r="EJ64" s="537"/>
      <c r="EK64" s="537"/>
      <c r="EL64" s="537"/>
      <c r="EM64" s="537"/>
      <c r="EN64" s="537"/>
      <c r="EO64" s="537"/>
      <c r="EP64" s="537"/>
      <c r="EQ64" s="537"/>
      <c r="ER64" s="537"/>
      <c r="ES64" s="537"/>
      <c r="ET64" s="537"/>
      <c r="EU64" s="537"/>
      <c r="EV64" s="537"/>
      <c r="EW64" s="537"/>
      <c r="EX64" s="537"/>
      <c r="EY64" s="537"/>
      <c r="EZ64" s="537"/>
      <c r="FA64" s="537"/>
      <c r="FB64" s="537"/>
      <c r="FC64" s="537"/>
      <c r="FD64" s="537"/>
      <c r="FE64" s="537"/>
      <c r="FF64" s="537"/>
      <c r="FG64" s="537"/>
      <c r="FH64" s="537"/>
      <c r="FI64" s="537"/>
      <c r="FJ64" s="537"/>
      <c r="FK64" s="537"/>
      <c r="FL64" s="537"/>
      <c r="FM64" s="537"/>
      <c r="FN64" s="537"/>
      <c r="FO64" s="537"/>
      <c r="FP64" s="537"/>
      <c r="FQ64" s="537"/>
      <c r="FR64" s="537"/>
      <c r="FS64" s="537"/>
      <c r="FT64" s="537"/>
      <c r="FU64" s="537"/>
      <c r="FV64" s="537"/>
      <c r="FW64" s="537"/>
      <c r="FX64" s="537"/>
      <c r="FY64" s="537"/>
      <c r="FZ64" s="537"/>
      <c r="GA64" s="537"/>
      <c r="GB64" s="537"/>
      <c r="GC64" s="537"/>
      <c r="GD64" s="537"/>
      <c r="GE64" s="537"/>
      <c r="GF64" s="537"/>
      <c r="GG64" s="537"/>
      <c r="GH64" s="537"/>
      <c r="GI64" s="537"/>
      <c r="GJ64" s="537"/>
      <c r="GK64" s="537"/>
      <c r="GL64" s="537"/>
      <c r="GM64" s="537"/>
      <c r="GN64" s="537"/>
      <c r="GO64" s="537"/>
      <c r="GP64" s="537"/>
      <c r="GQ64" s="537"/>
      <c r="GR64" s="537"/>
      <c r="GS64" s="537"/>
      <c r="GT64" s="537"/>
      <c r="GU64" s="537"/>
      <c r="GV64" s="537"/>
      <c r="GW64" s="537"/>
      <c r="GX64" s="537"/>
      <c r="GY64" s="537"/>
      <c r="GZ64" s="537"/>
      <c r="HA64" s="537"/>
      <c r="HB64" s="537"/>
      <c r="HC64" s="537"/>
      <c r="HD64" s="537"/>
      <c r="HE64" s="537"/>
      <c r="HF64" s="537"/>
      <c r="HG64" s="537"/>
      <c r="HH64" s="537"/>
      <c r="HI64" s="537"/>
      <c r="HJ64" s="537"/>
      <c r="HK64" s="537"/>
      <c r="HL64" s="537"/>
      <c r="HM64" s="537"/>
      <c r="HN64" s="537"/>
      <c r="HO64" s="537"/>
      <c r="HP64" s="537"/>
      <c r="HQ64" s="537"/>
      <c r="HR64" s="537"/>
      <c r="HS64" s="537"/>
      <c r="HT64" s="537"/>
      <c r="HU64" s="537"/>
      <c r="HV64" s="537"/>
      <c r="HW64" s="537"/>
      <c r="HX64" s="537"/>
      <c r="HY64" s="537"/>
      <c r="HZ64" s="537"/>
      <c r="IA64" s="537"/>
      <c r="IB64" s="537"/>
      <c r="IC64" s="537"/>
      <c r="ID64" s="537"/>
      <c r="IE64" s="537"/>
      <c r="IF64" s="537"/>
      <c r="IG64" s="537"/>
      <c r="IH64" s="537"/>
    </row>
    <row r="65" spans="1:242" s="534" customFormat="1" ht="17.649999999999999" customHeight="1" thickBot="1" x14ac:dyDescent="0.25">
      <c r="A65" s="1667" t="s">
        <v>155</v>
      </c>
      <c r="B65" s="1668"/>
      <c r="C65" s="1700">
        <f>C64+D64+E64</f>
        <v>0</v>
      </c>
      <c r="D65" s="1701"/>
      <c r="E65" s="1702"/>
      <c r="F65" s="537"/>
      <c r="G65" s="537"/>
      <c r="H65" s="537"/>
      <c r="I65" s="537"/>
      <c r="J65" s="537"/>
      <c r="K65" s="537"/>
      <c r="L65" s="537"/>
      <c r="M65" s="537"/>
      <c r="N65" s="537"/>
      <c r="O65" s="537"/>
      <c r="P65" s="537"/>
      <c r="Q65" s="537"/>
      <c r="R65" s="537"/>
      <c r="S65" s="537"/>
      <c r="T65" s="537"/>
      <c r="U65" s="537"/>
      <c r="V65" s="537"/>
      <c r="W65" s="537"/>
      <c r="X65" s="537"/>
      <c r="Y65" s="537"/>
      <c r="Z65" s="537"/>
      <c r="AA65" s="537"/>
      <c r="AB65" s="537"/>
      <c r="AC65" s="537"/>
      <c r="AD65" s="537"/>
      <c r="AE65" s="537"/>
      <c r="AF65" s="537"/>
      <c r="AG65" s="537"/>
      <c r="AH65" s="537"/>
      <c r="AI65" s="537"/>
      <c r="AJ65" s="537"/>
      <c r="AK65" s="537"/>
      <c r="AL65" s="537"/>
      <c r="AM65" s="537"/>
      <c r="AN65" s="537"/>
      <c r="AO65" s="537"/>
      <c r="AP65" s="537"/>
      <c r="AQ65" s="537"/>
      <c r="AR65" s="537"/>
      <c r="AS65" s="537"/>
      <c r="AT65" s="537"/>
      <c r="AU65" s="537"/>
      <c r="AV65" s="537"/>
      <c r="AW65" s="537"/>
      <c r="AX65" s="537"/>
      <c r="AY65" s="537"/>
      <c r="AZ65" s="537"/>
      <c r="BA65" s="537"/>
      <c r="BB65" s="537"/>
      <c r="BC65" s="537"/>
      <c r="BD65" s="537"/>
      <c r="BE65" s="537"/>
      <c r="BF65" s="537"/>
      <c r="BG65" s="537"/>
      <c r="BH65" s="537"/>
      <c r="BI65" s="537"/>
      <c r="BJ65" s="537"/>
      <c r="BK65" s="537"/>
      <c r="BL65" s="537"/>
      <c r="BM65" s="537"/>
      <c r="BN65" s="537"/>
      <c r="BO65" s="537"/>
      <c r="BP65" s="537"/>
      <c r="BQ65" s="537"/>
      <c r="BR65" s="537"/>
      <c r="BS65" s="537"/>
      <c r="BT65" s="537"/>
      <c r="BU65" s="537"/>
      <c r="BV65" s="537"/>
      <c r="BW65" s="537"/>
      <c r="BX65" s="537"/>
      <c r="BY65" s="537"/>
      <c r="BZ65" s="537"/>
      <c r="CA65" s="537"/>
      <c r="CB65" s="537"/>
      <c r="CC65" s="537"/>
      <c r="CD65" s="537"/>
      <c r="CE65" s="537"/>
      <c r="CF65" s="537"/>
      <c r="CG65" s="537"/>
      <c r="CH65" s="537"/>
      <c r="CI65" s="537"/>
      <c r="CJ65" s="537"/>
      <c r="CK65" s="537"/>
      <c r="CL65" s="537"/>
      <c r="CM65" s="537"/>
      <c r="CN65" s="537"/>
      <c r="CO65" s="537"/>
      <c r="CP65" s="537"/>
      <c r="CQ65" s="537"/>
      <c r="CR65" s="537"/>
      <c r="CS65" s="537"/>
      <c r="CT65" s="537"/>
      <c r="CU65" s="537"/>
      <c r="CV65" s="537"/>
      <c r="CW65" s="537"/>
      <c r="CX65" s="537"/>
      <c r="CY65" s="537"/>
      <c r="CZ65" s="537"/>
      <c r="DA65" s="537"/>
      <c r="DB65" s="537"/>
      <c r="DC65" s="537"/>
      <c r="DD65" s="537"/>
      <c r="DE65" s="537"/>
      <c r="DF65" s="537"/>
      <c r="DG65" s="537"/>
      <c r="DH65" s="537"/>
      <c r="DI65" s="537"/>
      <c r="DJ65" s="537"/>
      <c r="DK65" s="537"/>
      <c r="DL65" s="537"/>
      <c r="DM65" s="537"/>
      <c r="DN65" s="537"/>
      <c r="DO65" s="537"/>
      <c r="DP65" s="537"/>
      <c r="DQ65" s="537"/>
      <c r="DR65" s="537"/>
      <c r="DS65" s="537"/>
      <c r="DT65" s="537"/>
      <c r="DU65" s="537"/>
      <c r="DV65" s="537"/>
      <c r="DW65" s="537"/>
      <c r="DX65" s="537"/>
      <c r="DY65" s="537"/>
      <c r="DZ65" s="537"/>
      <c r="EA65" s="537"/>
      <c r="EB65" s="537"/>
      <c r="EC65" s="537"/>
      <c r="ED65" s="537"/>
      <c r="EE65" s="537"/>
      <c r="EF65" s="537"/>
      <c r="EG65" s="537"/>
      <c r="EH65" s="537"/>
      <c r="EI65" s="537"/>
      <c r="EJ65" s="537"/>
      <c r="EK65" s="537"/>
      <c r="EL65" s="537"/>
      <c r="EM65" s="537"/>
      <c r="EN65" s="537"/>
      <c r="EO65" s="537"/>
      <c r="EP65" s="537"/>
      <c r="EQ65" s="537"/>
      <c r="ER65" s="537"/>
      <c r="ES65" s="537"/>
      <c r="ET65" s="537"/>
      <c r="EU65" s="537"/>
      <c r="EV65" s="537"/>
      <c r="EW65" s="537"/>
      <c r="EX65" s="537"/>
      <c r="EY65" s="537"/>
      <c r="EZ65" s="537"/>
      <c r="FA65" s="537"/>
      <c r="FB65" s="537"/>
      <c r="FC65" s="537"/>
      <c r="FD65" s="537"/>
      <c r="FE65" s="537"/>
      <c r="FF65" s="537"/>
      <c r="FG65" s="537"/>
      <c r="FH65" s="537"/>
      <c r="FI65" s="537"/>
      <c r="FJ65" s="537"/>
      <c r="FK65" s="537"/>
      <c r="FL65" s="537"/>
      <c r="FM65" s="537"/>
      <c r="FN65" s="537"/>
      <c r="FO65" s="537"/>
      <c r="FP65" s="537"/>
      <c r="FQ65" s="537"/>
      <c r="FR65" s="537"/>
      <c r="FS65" s="537"/>
      <c r="FT65" s="537"/>
      <c r="FU65" s="537"/>
      <c r="FV65" s="537"/>
      <c r="FW65" s="537"/>
      <c r="FX65" s="537"/>
      <c r="FY65" s="537"/>
      <c r="FZ65" s="537"/>
      <c r="GA65" s="537"/>
      <c r="GB65" s="537"/>
      <c r="GC65" s="537"/>
      <c r="GD65" s="537"/>
      <c r="GE65" s="537"/>
      <c r="GF65" s="537"/>
      <c r="GG65" s="537"/>
      <c r="GH65" s="537"/>
      <c r="GI65" s="537"/>
      <c r="GJ65" s="537"/>
      <c r="GK65" s="537"/>
      <c r="GL65" s="537"/>
      <c r="GM65" s="537"/>
      <c r="GN65" s="537"/>
      <c r="GO65" s="537"/>
      <c r="GP65" s="537"/>
      <c r="GQ65" s="537"/>
      <c r="GR65" s="537"/>
      <c r="GS65" s="537"/>
      <c r="GT65" s="537"/>
      <c r="GU65" s="537"/>
      <c r="GV65" s="537"/>
      <c r="GW65" s="537"/>
      <c r="GX65" s="537"/>
      <c r="GY65" s="537"/>
      <c r="GZ65" s="537"/>
      <c r="HA65" s="537"/>
      <c r="HB65" s="537"/>
      <c r="HC65" s="537"/>
      <c r="HD65" s="537"/>
      <c r="HE65" s="537"/>
      <c r="HF65" s="537"/>
      <c r="HG65" s="537"/>
      <c r="HH65" s="537"/>
      <c r="HI65" s="537"/>
      <c r="HJ65" s="537"/>
      <c r="HK65" s="537"/>
      <c r="HL65" s="537"/>
      <c r="HM65" s="537"/>
      <c r="HN65" s="537"/>
      <c r="HO65" s="537"/>
      <c r="HP65" s="537"/>
      <c r="HQ65" s="537"/>
      <c r="HR65" s="537"/>
      <c r="HS65" s="537"/>
      <c r="HT65" s="537"/>
      <c r="HU65" s="537"/>
      <c r="HV65" s="537"/>
      <c r="HW65" s="537"/>
      <c r="HX65" s="537"/>
      <c r="HY65" s="537"/>
      <c r="HZ65" s="537"/>
      <c r="IA65" s="537"/>
      <c r="IB65" s="537"/>
      <c r="IC65" s="537"/>
      <c r="ID65" s="537"/>
      <c r="IE65" s="537"/>
      <c r="IF65" s="537"/>
      <c r="IG65" s="537"/>
      <c r="IH65" s="537"/>
    </row>
    <row r="66" spans="1:242" ht="17.649999999999999" customHeight="1" thickBot="1" x14ac:dyDescent="0.25">
      <c r="A66" s="1667" t="s">
        <v>432</v>
      </c>
      <c r="B66" s="1668"/>
      <c r="C66" s="1700" t="str">
        <f>IF(AND(C64&gt;0,D64&gt;0,E64&gt;=0,C64&lt;&gt;"",D64&lt;&gt;"",E64&lt;&gt;""),(C64+D64+E64)/C8,"entfällt")</f>
        <v>entfällt</v>
      </c>
      <c r="D66" s="1701"/>
      <c r="E66" s="1702"/>
      <c r="F66" s="534"/>
      <c r="G66" s="567"/>
      <c r="H66" s="567"/>
      <c r="I66" s="534"/>
      <c r="J66" s="534"/>
      <c r="K66" s="534"/>
      <c r="L66" s="534"/>
      <c r="M66" s="534"/>
      <c r="N66" s="534"/>
      <c r="O66" s="534"/>
      <c r="P66" s="534"/>
      <c r="Q66" s="534"/>
      <c r="R66" s="534"/>
      <c r="S66" s="534"/>
      <c r="T66" s="534"/>
      <c r="U66" s="534"/>
      <c r="V66" s="534"/>
      <c r="W66" s="534"/>
      <c r="X66" s="534"/>
      <c r="Y66" s="534"/>
      <c r="Z66" s="534"/>
      <c r="AA66" s="534"/>
      <c r="AB66" s="534"/>
      <c r="AC66" s="534"/>
      <c r="AD66" s="534"/>
      <c r="AE66" s="534"/>
      <c r="AF66" s="534"/>
      <c r="AG66" s="534"/>
      <c r="AH66" s="534"/>
      <c r="AI66" s="534"/>
      <c r="AJ66" s="534"/>
      <c r="AK66" s="534"/>
      <c r="AL66" s="534"/>
      <c r="AM66" s="534"/>
      <c r="AN66" s="534"/>
      <c r="AO66" s="534"/>
      <c r="AP66" s="534"/>
      <c r="AQ66" s="534"/>
      <c r="AR66" s="534"/>
      <c r="AS66" s="534"/>
      <c r="AT66" s="534"/>
      <c r="AU66" s="534"/>
      <c r="AV66" s="534"/>
      <c r="AW66" s="534"/>
      <c r="AX66" s="534"/>
      <c r="AY66" s="534"/>
      <c r="AZ66" s="534"/>
      <c r="BA66" s="534"/>
      <c r="BB66" s="534"/>
      <c r="BC66" s="534"/>
      <c r="BD66" s="534"/>
      <c r="BE66" s="534"/>
      <c r="BF66" s="534"/>
      <c r="BG66" s="534"/>
      <c r="BH66" s="534"/>
      <c r="BI66" s="534"/>
      <c r="BJ66" s="534"/>
      <c r="BK66" s="534"/>
      <c r="BL66" s="534"/>
      <c r="BM66" s="534"/>
      <c r="BN66" s="534"/>
      <c r="BO66" s="534"/>
      <c r="BP66" s="534"/>
      <c r="BQ66" s="534"/>
      <c r="BR66" s="534"/>
      <c r="BS66" s="534"/>
      <c r="BT66" s="534"/>
      <c r="BU66" s="534"/>
      <c r="BV66" s="534"/>
      <c r="BW66" s="534"/>
      <c r="BX66" s="534"/>
      <c r="BY66" s="534"/>
      <c r="BZ66" s="534"/>
      <c r="CA66" s="534"/>
      <c r="CB66" s="534"/>
      <c r="CC66" s="534"/>
      <c r="CD66" s="534"/>
      <c r="CE66" s="534"/>
      <c r="CF66" s="534"/>
      <c r="CG66" s="534"/>
      <c r="CH66" s="534"/>
      <c r="CI66" s="534"/>
      <c r="CJ66" s="534"/>
      <c r="CK66" s="534"/>
      <c r="CL66" s="534"/>
      <c r="CM66" s="534"/>
      <c r="CN66" s="534"/>
      <c r="CO66" s="534"/>
      <c r="CP66" s="534"/>
      <c r="CQ66" s="534"/>
      <c r="CR66" s="534"/>
      <c r="CS66" s="534"/>
      <c r="CT66" s="534"/>
      <c r="CU66" s="534"/>
      <c r="CV66" s="534"/>
      <c r="CW66" s="534"/>
      <c r="CX66" s="534"/>
      <c r="CY66" s="534"/>
      <c r="CZ66" s="534"/>
      <c r="DA66" s="534"/>
      <c r="DB66" s="534"/>
      <c r="DC66" s="534"/>
      <c r="DD66" s="534"/>
      <c r="DE66" s="534"/>
      <c r="DF66" s="534"/>
      <c r="DG66" s="534"/>
      <c r="DH66" s="534"/>
      <c r="DI66" s="534"/>
      <c r="DJ66" s="534"/>
      <c r="DK66" s="534"/>
      <c r="DL66" s="534"/>
      <c r="DM66" s="534"/>
      <c r="DN66" s="534"/>
      <c r="DO66" s="534"/>
      <c r="DP66" s="534"/>
      <c r="DQ66" s="534"/>
      <c r="DR66" s="534"/>
      <c r="DS66" s="534"/>
      <c r="DT66" s="534"/>
      <c r="DU66" s="534"/>
      <c r="DV66" s="534"/>
      <c r="DW66" s="534"/>
      <c r="DX66" s="534"/>
      <c r="DY66" s="534"/>
      <c r="DZ66" s="534"/>
      <c r="EA66" s="534"/>
      <c r="EB66" s="534"/>
      <c r="EC66" s="534"/>
      <c r="ED66" s="534"/>
      <c r="EE66" s="534"/>
      <c r="EF66" s="534"/>
      <c r="EG66" s="534"/>
      <c r="EH66" s="534"/>
      <c r="EI66" s="534"/>
      <c r="EJ66" s="534"/>
      <c r="EK66" s="534"/>
      <c r="EL66" s="534"/>
      <c r="EM66" s="534"/>
      <c r="EN66" s="534"/>
      <c r="EO66" s="534"/>
      <c r="EP66" s="534"/>
      <c r="EQ66" s="534"/>
      <c r="ER66" s="534"/>
      <c r="ES66" s="534"/>
      <c r="ET66" s="534"/>
      <c r="EU66" s="534"/>
      <c r="EV66" s="534"/>
      <c r="EW66" s="534"/>
      <c r="EX66" s="534"/>
      <c r="EY66" s="534"/>
      <c r="EZ66" s="534"/>
      <c r="FA66" s="534"/>
      <c r="FB66" s="534"/>
      <c r="FC66" s="534"/>
      <c r="FD66" s="534"/>
      <c r="FE66" s="534"/>
      <c r="FF66" s="534"/>
      <c r="FG66" s="534"/>
      <c r="FH66" s="534"/>
      <c r="FI66" s="534"/>
      <c r="FJ66" s="534"/>
      <c r="FK66" s="534"/>
      <c r="FL66" s="534"/>
      <c r="FM66" s="534"/>
      <c r="FN66" s="534"/>
      <c r="FO66" s="534"/>
      <c r="FP66" s="534"/>
      <c r="FQ66" s="534"/>
      <c r="FR66" s="534"/>
      <c r="FS66" s="534"/>
      <c r="FT66" s="534"/>
      <c r="FU66" s="534"/>
      <c r="FV66" s="534"/>
      <c r="FW66" s="534"/>
      <c r="FX66" s="534"/>
      <c r="FY66" s="534"/>
      <c r="FZ66" s="534"/>
      <c r="GA66" s="534"/>
      <c r="GB66" s="534"/>
      <c r="GC66" s="534"/>
      <c r="GD66" s="534"/>
      <c r="GE66" s="534"/>
      <c r="GF66" s="534"/>
      <c r="GG66" s="534"/>
      <c r="GH66" s="534"/>
      <c r="GI66" s="534"/>
      <c r="GJ66" s="534"/>
      <c r="GK66" s="534"/>
      <c r="GL66" s="534"/>
      <c r="GM66" s="534"/>
      <c r="GN66" s="534"/>
      <c r="GO66" s="534"/>
      <c r="GP66" s="534"/>
      <c r="GQ66" s="534"/>
      <c r="GR66" s="534"/>
      <c r="GS66" s="534"/>
      <c r="GT66" s="534"/>
      <c r="GU66" s="534"/>
      <c r="GV66" s="534"/>
      <c r="GW66" s="534"/>
      <c r="GX66" s="534"/>
      <c r="GY66" s="534"/>
      <c r="GZ66" s="534"/>
      <c r="HA66" s="534"/>
      <c r="HB66" s="534"/>
      <c r="HC66" s="534"/>
      <c r="HD66" s="534"/>
      <c r="HE66" s="534"/>
      <c r="HF66" s="534"/>
      <c r="HG66" s="534"/>
      <c r="HH66" s="534"/>
      <c r="HI66" s="534"/>
      <c r="HJ66" s="534"/>
      <c r="HK66" s="534"/>
      <c r="HL66" s="534"/>
      <c r="HM66" s="534"/>
      <c r="HN66" s="534"/>
      <c r="HO66" s="534"/>
      <c r="HP66" s="534"/>
      <c r="HQ66" s="534"/>
      <c r="HR66" s="534"/>
      <c r="HS66" s="534"/>
      <c r="HT66" s="534"/>
      <c r="HU66" s="534"/>
      <c r="HV66" s="534"/>
      <c r="HW66" s="534"/>
      <c r="HX66" s="534"/>
      <c r="HY66" s="534"/>
      <c r="HZ66" s="534"/>
      <c r="IA66" s="534"/>
      <c r="IB66" s="534"/>
      <c r="IC66" s="534"/>
      <c r="ID66" s="534"/>
      <c r="IE66" s="534"/>
      <c r="IF66" s="534"/>
    </row>
    <row r="67" spans="1:242" s="537" customFormat="1" ht="15" customHeight="1" thickBot="1" x14ac:dyDescent="0.3">
      <c r="A67" s="569"/>
      <c r="B67" s="556"/>
      <c r="C67" s="539"/>
      <c r="D67" s="539"/>
      <c r="E67" s="538"/>
    </row>
    <row r="68" spans="1:242" ht="17.649999999999999" customHeight="1" thickBot="1" x14ac:dyDescent="0.3">
      <c r="A68" s="1698" t="s">
        <v>663</v>
      </c>
      <c r="B68" s="1699"/>
      <c r="C68" s="764">
        <f>C53+C61+C64</f>
        <v>0</v>
      </c>
      <c r="D68" s="764">
        <f>D53+D61+D64</f>
        <v>0</v>
      </c>
      <c r="E68" s="764">
        <f>E53+E61+E64</f>
        <v>0</v>
      </c>
      <c r="F68" s="485"/>
      <c r="G68" s="570"/>
      <c r="I68" s="485"/>
      <c r="J68" s="485"/>
      <c r="K68" s="485"/>
      <c r="L68" s="485"/>
      <c r="M68" s="485"/>
      <c r="N68" s="485"/>
      <c r="O68" s="485"/>
      <c r="P68" s="485"/>
      <c r="Q68" s="485"/>
      <c r="R68" s="485"/>
      <c r="S68" s="485"/>
      <c r="T68" s="485"/>
      <c r="U68" s="485"/>
      <c r="V68" s="485"/>
      <c r="W68" s="485"/>
      <c r="X68" s="485"/>
      <c r="Y68" s="485"/>
      <c r="Z68" s="485"/>
      <c r="AA68" s="485"/>
      <c r="AB68" s="485"/>
      <c r="AC68" s="485"/>
      <c r="AD68" s="485"/>
      <c r="AE68" s="485"/>
      <c r="AF68" s="485"/>
      <c r="AG68" s="485"/>
      <c r="AH68" s="485"/>
      <c r="AI68" s="485"/>
      <c r="AJ68" s="485"/>
      <c r="AK68" s="485"/>
      <c r="AL68" s="485"/>
      <c r="AM68" s="485"/>
      <c r="AN68" s="485"/>
      <c r="AO68" s="485"/>
      <c r="AP68" s="485"/>
      <c r="AQ68" s="485"/>
      <c r="AR68" s="485"/>
      <c r="AS68" s="485"/>
      <c r="AT68" s="485"/>
      <c r="AU68" s="485"/>
      <c r="AV68" s="485"/>
      <c r="AW68" s="485"/>
      <c r="AX68" s="485"/>
      <c r="AY68" s="485"/>
      <c r="AZ68" s="485"/>
      <c r="BA68" s="485"/>
      <c r="BB68" s="485"/>
      <c r="BC68" s="485"/>
      <c r="BD68" s="485"/>
      <c r="BE68" s="485"/>
      <c r="BF68" s="485"/>
      <c r="BG68" s="485"/>
      <c r="BH68" s="485"/>
      <c r="BI68" s="485"/>
      <c r="BJ68" s="485"/>
      <c r="BK68" s="485"/>
      <c r="BL68" s="485"/>
      <c r="BM68" s="485"/>
      <c r="BN68" s="485"/>
      <c r="BO68" s="485"/>
      <c r="BP68" s="485"/>
      <c r="BQ68" s="485"/>
      <c r="BR68" s="485"/>
      <c r="BS68" s="485"/>
      <c r="BT68" s="485"/>
      <c r="BU68" s="485"/>
      <c r="BV68" s="485"/>
      <c r="BW68" s="485"/>
      <c r="BX68" s="485"/>
      <c r="BY68" s="485"/>
      <c r="BZ68" s="485"/>
      <c r="CA68" s="485"/>
      <c r="CB68" s="485"/>
      <c r="CC68" s="485"/>
      <c r="CD68" s="485"/>
      <c r="CE68" s="485"/>
      <c r="CF68" s="485"/>
      <c r="CG68" s="485"/>
      <c r="CH68" s="485"/>
      <c r="CI68" s="485"/>
      <c r="CJ68" s="485"/>
      <c r="CK68" s="485"/>
      <c r="CL68" s="485"/>
      <c r="CM68" s="485"/>
      <c r="CN68" s="485"/>
      <c r="CO68" s="485"/>
      <c r="CP68" s="485"/>
      <c r="CQ68" s="485"/>
      <c r="CR68" s="485"/>
      <c r="CS68" s="485"/>
      <c r="CT68" s="485"/>
      <c r="CU68" s="485"/>
      <c r="CV68" s="485"/>
      <c r="CW68" s="485"/>
      <c r="CX68" s="485"/>
      <c r="CY68" s="485"/>
      <c r="CZ68" s="485"/>
      <c r="DA68" s="485"/>
      <c r="DB68" s="485"/>
      <c r="DC68" s="485"/>
      <c r="DD68" s="485"/>
      <c r="DE68" s="485"/>
      <c r="DF68" s="485"/>
      <c r="DG68" s="485"/>
      <c r="DH68" s="485"/>
      <c r="DI68" s="485"/>
      <c r="DJ68" s="485"/>
      <c r="DK68" s="485"/>
      <c r="DL68" s="485"/>
      <c r="DM68" s="485"/>
      <c r="DN68" s="485"/>
      <c r="DO68" s="485"/>
      <c r="DP68" s="485"/>
      <c r="DQ68" s="485"/>
      <c r="DR68" s="485"/>
      <c r="DS68" s="485"/>
      <c r="DT68" s="485"/>
      <c r="DU68" s="485"/>
      <c r="DV68" s="485"/>
      <c r="DW68" s="485"/>
      <c r="DX68" s="485"/>
      <c r="DY68" s="485"/>
      <c r="DZ68" s="485"/>
      <c r="EA68" s="485"/>
      <c r="EB68" s="485"/>
      <c r="EC68" s="485"/>
      <c r="ED68" s="485"/>
      <c r="EE68" s="485"/>
      <c r="EF68" s="485"/>
      <c r="EG68" s="485"/>
      <c r="EH68" s="485"/>
      <c r="EI68" s="485"/>
      <c r="EJ68" s="485"/>
      <c r="EK68" s="485"/>
      <c r="EL68" s="485"/>
      <c r="EM68" s="485"/>
      <c r="EN68" s="485"/>
      <c r="EO68" s="485"/>
      <c r="EP68" s="485"/>
      <c r="EQ68" s="485"/>
      <c r="ER68" s="485"/>
      <c r="ES68" s="485"/>
      <c r="ET68" s="485"/>
      <c r="EU68" s="485"/>
      <c r="EV68" s="485"/>
      <c r="EW68" s="485"/>
      <c r="EX68" s="485"/>
      <c r="EY68" s="485"/>
      <c r="EZ68" s="485"/>
      <c r="FA68" s="485"/>
      <c r="FB68" s="485"/>
      <c r="FC68" s="485"/>
      <c r="FD68" s="485"/>
      <c r="FE68" s="485"/>
      <c r="FF68" s="485"/>
      <c r="FG68" s="485"/>
      <c r="FH68" s="485"/>
      <c r="FI68" s="485"/>
      <c r="FJ68" s="485"/>
      <c r="FK68" s="485"/>
      <c r="FL68" s="485"/>
      <c r="FM68" s="485"/>
      <c r="FN68" s="485"/>
      <c r="FO68" s="485"/>
      <c r="FP68" s="485"/>
      <c r="FQ68" s="485"/>
      <c r="FR68" s="485"/>
      <c r="FS68" s="485"/>
      <c r="FT68" s="485"/>
      <c r="FU68" s="485"/>
      <c r="FV68" s="485"/>
      <c r="FW68" s="485"/>
      <c r="FX68" s="485"/>
      <c r="FY68" s="485"/>
      <c r="FZ68" s="485"/>
      <c r="GA68" s="485"/>
      <c r="GB68" s="485"/>
      <c r="GC68" s="485"/>
      <c r="GD68" s="485"/>
      <c r="GE68" s="485"/>
      <c r="GF68" s="485"/>
      <c r="GG68" s="485"/>
      <c r="GH68" s="485"/>
      <c r="GI68" s="485"/>
      <c r="GJ68" s="485"/>
      <c r="GK68" s="485"/>
      <c r="GL68" s="485"/>
      <c r="GM68" s="485"/>
      <c r="GN68" s="485"/>
      <c r="GO68" s="485"/>
      <c r="GP68" s="485"/>
      <c r="GQ68" s="485"/>
      <c r="GR68" s="485"/>
      <c r="GS68" s="485"/>
      <c r="GT68" s="485"/>
      <c r="GU68" s="485"/>
      <c r="GV68" s="485"/>
      <c r="GW68" s="485"/>
      <c r="GX68" s="485"/>
      <c r="GY68" s="485"/>
      <c r="GZ68" s="485"/>
      <c r="HA68" s="485"/>
      <c r="HB68" s="485"/>
      <c r="HC68" s="485"/>
      <c r="HD68" s="485"/>
      <c r="HE68" s="485"/>
      <c r="HF68" s="485"/>
      <c r="HG68" s="485"/>
      <c r="HH68" s="485"/>
      <c r="HI68" s="485"/>
      <c r="HJ68" s="485"/>
      <c r="HK68" s="485"/>
      <c r="HL68" s="485"/>
      <c r="HM68" s="485"/>
      <c r="HN68" s="485"/>
      <c r="HO68" s="485"/>
      <c r="HP68" s="485"/>
      <c r="HQ68" s="485"/>
      <c r="HR68" s="485"/>
      <c r="HS68" s="485"/>
      <c r="HT68" s="485"/>
      <c r="HU68" s="485"/>
      <c r="HV68" s="485"/>
      <c r="HW68" s="485"/>
      <c r="HX68" s="485"/>
      <c r="HY68" s="485"/>
      <c r="HZ68" s="485"/>
      <c r="IA68" s="485"/>
      <c r="IB68" s="485"/>
      <c r="IC68" s="485"/>
      <c r="ID68" s="485"/>
      <c r="IE68" s="485"/>
      <c r="IF68" s="485"/>
    </row>
    <row r="69" spans="1:242" ht="17.649999999999999" customHeight="1" thickBot="1" x14ac:dyDescent="0.3">
      <c r="A69" s="1667" t="s">
        <v>146</v>
      </c>
      <c r="B69" s="1668"/>
      <c r="C69" s="764">
        <f>C64+C60+C58+C52+C50+C48+C46</f>
        <v>0</v>
      </c>
      <c r="D69" s="764">
        <f>D64+D60+D58+D52+D50+D48+D46</f>
        <v>0</v>
      </c>
      <c r="E69" s="764">
        <f>E64+E60+E58+E52+E50+E48+E46</f>
        <v>0</v>
      </c>
      <c r="F69" s="536"/>
      <c r="I69" s="485"/>
      <c r="J69" s="485"/>
      <c r="K69" s="485"/>
      <c r="L69" s="485"/>
      <c r="M69" s="485"/>
      <c r="N69" s="485"/>
      <c r="O69" s="485"/>
      <c r="P69" s="485"/>
      <c r="Q69" s="485"/>
      <c r="R69" s="485"/>
      <c r="S69" s="485"/>
      <c r="T69" s="485"/>
      <c r="U69" s="485"/>
      <c r="V69" s="485"/>
      <c r="W69" s="485"/>
      <c r="X69" s="485"/>
      <c r="Y69" s="485"/>
      <c r="Z69" s="485"/>
      <c r="AA69" s="485"/>
      <c r="AB69" s="485"/>
      <c r="AC69" s="485"/>
      <c r="AD69" s="485"/>
      <c r="AE69" s="485"/>
      <c r="AF69" s="485"/>
      <c r="AG69" s="485"/>
      <c r="AH69" s="485"/>
      <c r="AI69" s="485"/>
      <c r="AJ69" s="485"/>
      <c r="AK69" s="485"/>
      <c r="AL69" s="485"/>
      <c r="AM69" s="485"/>
      <c r="AN69" s="485"/>
      <c r="AO69" s="485"/>
      <c r="AP69" s="485"/>
      <c r="AQ69" s="485"/>
      <c r="AR69" s="485"/>
      <c r="AS69" s="485"/>
      <c r="AT69" s="485"/>
      <c r="AU69" s="485"/>
      <c r="AV69" s="485"/>
      <c r="AW69" s="485"/>
      <c r="AX69" s="485"/>
      <c r="AY69" s="485"/>
      <c r="AZ69" s="485"/>
      <c r="BA69" s="485"/>
      <c r="BB69" s="485"/>
      <c r="BC69" s="485"/>
      <c r="BD69" s="485"/>
      <c r="BE69" s="485"/>
      <c r="BF69" s="485"/>
      <c r="BG69" s="485"/>
      <c r="BH69" s="485"/>
      <c r="BI69" s="485"/>
      <c r="BJ69" s="485"/>
      <c r="BK69" s="485"/>
      <c r="BL69" s="485"/>
      <c r="BM69" s="485"/>
      <c r="BN69" s="485"/>
      <c r="BO69" s="485"/>
      <c r="BP69" s="485"/>
      <c r="BQ69" s="485"/>
      <c r="BR69" s="485"/>
      <c r="BS69" s="485"/>
      <c r="BT69" s="485"/>
      <c r="BU69" s="485"/>
      <c r="BV69" s="485"/>
      <c r="BW69" s="485"/>
      <c r="BX69" s="485"/>
      <c r="BY69" s="485"/>
      <c r="BZ69" s="485"/>
      <c r="CA69" s="485"/>
      <c r="CB69" s="485"/>
      <c r="CC69" s="485"/>
      <c r="CD69" s="485"/>
      <c r="CE69" s="485"/>
      <c r="CF69" s="485"/>
      <c r="CG69" s="485"/>
      <c r="CH69" s="485"/>
      <c r="CI69" s="485"/>
      <c r="CJ69" s="485"/>
      <c r="CK69" s="485"/>
      <c r="CL69" s="485"/>
      <c r="CM69" s="485"/>
      <c r="CN69" s="485"/>
      <c r="CO69" s="485"/>
      <c r="CP69" s="485"/>
      <c r="CQ69" s="485"/>
      <c r="CR69" s="485"/>
      <c r="CS69" s="485"/>
      <c r="CT69" s="485"/>
      <c r="CU69" s="485"/>
      <c r="CV69" s="485"/>
      <c r="CW69" s="485"/>
      <c r="CX69" s="485"/>
      <c r="CY69" s="485"/>
      <c r="CZ69" s="485"/>
      <c r="DA69" s="485"/>
      <c r="DB69" s="485"/>
      <c r="DC69" s="485"/>
      <c r="DD69" s="485"/>
      <c r="DE69" s="485"/>
      <c r="DF69" s="485"/>
      <c r="DG69" s="485"/>
      <c r="DH69" s="485"/>
      <c r="DI69" s="485"/>
      <c r="DJ69" s="485"/>
      <c r="DK69" s="485"/>
      <c r="DL69" s="485"/>
      <c r="DM69" s="485"/>
      <c r="DN69" s="485"/>
      <c r="DO69" s="485"/>
      <c r="DP69" s="485"/>
      <c r="DQ69" s="485"/>
      <c r="DR69" s="485"/>
      <c r="DS69" s="485"/>
      <c r="DT69" s="485"/>
      <c r="DU69" s="485"/>
      <c r="DV69" s="485"/>
      <c r="DW69" s="485"/>
      <c r="DX69" s="485"/>
      <c r="DY69" s="485"/>
      <c r="DZ69" s="485"/>
      <c r="EA69" s="485"/>
      <c r="EB69" s="485"/>
      <c r="EC69" s="485"/>
      <c r="ED69" s="485"/>
      <c r="EE69" s="485"/>
      <c r="EF69" s="485"/>
      <c r="EG69" s="485"/>
      <c r="EH69" s="485"/>
      <c r="EI69" s="485"/>
      <c r="EJ69" s="485"/>
      <c r="EK69" s="485"/>
      <c r="EL69" s="485"/>
      <c r="EM69" s="485"/>
      <c r="EN69" s="485"/>
      <c r="EO69" s="485"/>
      <c r="EP69" s="485"/>
      <c r="EQ69" s="485"/>
      <c r="ER69" s="485"/>
      <c r="ES69" s="485"/>
      <c r="ET69" s="485"/>
      <c r="EU69" s="485"/>
      <c r="EV69" s="485"/>
      <c r="EW69" s="485"/>
      <c r="EX69" s="485"/>
      <c r="EY69" s="485"/>
      <c r="EZ69" s="485"/>
      <c r="FA69" s="485"/>
      <c r="FB69" s="485"/>
      <c r="FC69" s="485"/>
      <c r="FD69" s="485"/>
      <c r="FE69" s="485"/>
      <c r="FF69" s="485"/>
      <c r="FG69" s="485"/>
      <c r="FH69" s="485"/>
      <c r="FI69" s="485"/>
      <c r="FJ69" s="485"/>
      <c r="FK69" s="485"/>
      <c r="FL69" s="485"/>
      <c r="FM69" s="485"/>
      <c r="FN69" s="485"/>
      <c r="FO69" s="485"/>
      <c r="FP69" s="485"/>
      <c r="FQ69" s="485"/>
      <c r="FR69" s="485"/>
      <c r="FS69" s="485"/>
      <c r="FT69" s="485"/>
      <c r="FU69" s="485"/>
      <c r="FV69" s="485"/>
      <c r="FW69" s="485"/>
      <c r="FX69" s="485"/>
      <c r="FY69" s="485"/>
      <c r="FZ69" s="485"/>
      <c r="GA69" s="485"/>
      <c r="GB69" s="485"/>
      <c r="GC69" s="485"/>
      <c r="GD69" s="485"/>
      <c r="GE69" s="485"/>
      <c r="GF69" s="485"/>
      <c r="GG69" s="485"/>
      <c r="GH69" s="485"/>
      <c r="GI69" s="485"/>
      <c r="GJ69" s="485"/>
      <c r="GK69" s="485"/>
      <c r="GL69" s="485"/>
      <c r="GM69" s="485"/>
      <c r="GN69" s="485"/>
      <c r="GO69" s="485"/>
      <c r="GP69" s="485"/>
      <c r="GQ69" s="485"/>
      <c r="GR69" s="485"/>
      <c r="GS69" s="485"/>
      <c r="GT69" s="485"/>
      <c r="GU69" s="485"/>
      <c r="GV69" s="485"/>
      <c r="GW69" s="485"/>
      <c r="GX69" s="485"/>
      <c r="GY69" s="485"/>
      <c r="GZ69" s="485"/>
      <c r="HA69" s="485"/>
      <c r="HB69" s="485"/>
      <c r="HC69" s="485"/>
      <c r="HD69" s="485"/>
      <c r="HE69" s="485"/>
      <c r="HF69" s="485"/>
      <c r="HG69" s="485"/>
      <c r="HH69" s="485"/>
      <c r="HI69" s="485"/>
      <c r="HJ69" s="485"/>
      <c r="HK69" s="485"/>
      <c r="HL69" s="485"/>
      <c r="HM69" s="485"/>
      <c r="HN69" s="485"/>
      <c r="HO69" s="485"/>
      <c r="HP69" s="485"/>
      <c r="HQ69" s="485"/>
      <c r="HR69" s="485"/>
      <c r="HS69" s="485"/>
      <c r="HT69" s="485"/>
      <c r="HU69" s="485"/>
      <c r="HV69" s="485"/>
      <c r="HW69" s="485"/>
      <c r="HX69" s="485"/>
      <c r="HY69" s="485"/>
      <c r="HZ69" s="485"/>
      <c r="IA69" s="485"/>
      <c r="IB69" s="485"/>
      <c r="IC69" s="485"/>
      <c r="ID69" s="485"/>
      <c r="IE69" s="485"/>
      <c r="IF69" s="485"/>
    </row>
    <row r="70" spans="1:242" ht="15.75" x14ac:dyDescent="0.25">
      <c r="D70" s="528"/>
      <c r="E70" s="536"/>
      <c r="F70" s="536"/>
      <c r="G70" s="484"/>
      <c r="H70" s="850"/>
      <c r="I70" s="485"/>
      <c r="J70" s="485"/>
      <c r="K70" s="485"/>
      <c r="L70" s="485"/>
      <c r="M70" s="485"/>
      <c r="N70" s="485"/>
      <c r="O70" s="485"/>
      <c r="P70" s="485"/>
      <c r="Q70" s="485"/>
      <c r="R70" s="485"/>
      <c r="S70" s="485"/>
      <c r="T70" s="485"/>
      <c r="U70" s="485"/>
      <c r="V70" s="485"/>
      <c r="W70" s="485"/>
      <c r="X70" s="485"/>
      <c r="Y70" s="485"/>
      <c r="Z70" s="485"/>
      <c r="AA70" s="485"/>
      <c r="AB70" s="485"/>
      <c r="AC70" s="485"/>
      <c r="AD70" s="485"/>
      <c r="AE70" s="485"/>
      <c r="AF70" s="485"/>
      <c r="AG70" s="485"/>
      <c r="AH70" s="485"/>
      <c r="AI70" s="485"/>
      <c r="AJ70" s="485"/>
      <c r="AK70" s="485"/>
      <c r="AL70" s="485"/>
      <c r="AM70" s="485"/>
      <c r="AN70" s="485"/>
      <c r="AO70" s="485"/>
      <c r="AP70" s="485"/>
      <c r="AQ70" s="485"/>
      <c r="AR70" s="485"/>
      <c r="AS70" s="485"/>
      <c r="AT70" s="485"/>
      <c r="AU70" s="485"/>
      <c r="AV70" s="485"/>
      <c r="AW70" s="485"/>
      <c r="AX70" s="485"/>
      <c r="AY70" s="485"/>
      <c r="AZ70" s="485"/>
      <c r="BA70" s="485"/>
      <c r="BB70" s="485"/>
      <c r="BC70" s="485"/>
      <c r="BD70" s="485"/>
      <c r="BE70" s="485"/>
      <c r="BF70" s="485"/>
      <c r="BG70" s="485"/>
      <c r="BH70" s="485"/>
      <c r="BI70" s="485"/>
      <c r="BJ70" s="485"/>
      <c r="BK70" s="485"/>
      <c r="BL70" s="485"/>
      <c r="BM70" s="485"/>
      <c r="BN70" s="485"/>
      <c r="BO70" s="485"/>
      <c r="BP70" s="485"/>
      <c r="BQ70" s="485"/>
      <c r="BR70" s="485"/>
      <c r="BS70" s="485"/>
      <c r="BT70" s="485"/>
      <c r="BU70" s="485"/>
      <c r="BV70" s="485"/>
      <c r="BW70" s="485"/>
      <c r="BX70" s="485"/>
      <c r="BY70" s="485"/>
      <c r="BZ70" s="485"/>
      <c r="CA70" s="485"/>
      <c r="CB70" s="485"/>
      <c r="CC70" s="485"/>
      <c r="CD70" s="485"/>
      <c r="CE70" s="485"/>
      <c r="CF70" s="485"/>
      <c r="CG70" s="485"/>
      <c r="CH70" s="485"/>
      <c r="CI70" s="485"/>
      <c r="CJ70" s="485"/>
      <c r="CK70" s="485"/>
      <c r="CL70" s="485"/>
      <c r="CM70" s="485"/>
      <c r="CN70" s="485"/>
      <c r="CO70" s="485"/>
      <c r="CP70" s="485"/>
      <c r="CQ70" s="485"/>
      <c r="CR70" s="485"/>
      <c r="CS70" s="485"/>
      <c r="CT70" s="485"/>
      <c r="CU70" s="485"/>
      <c r="CV70" s="485"/>
      <c r="CW70" s="485"/>
      <c r="CX70" s="485"/>
      <c r="CY70" s="485"/>
      <c r="CZ70" s="485"/>
      <c r="DA70" s="485"/>
      <c r="DB70" s="485"/>
      <c r="DC70" s="485"/>
      <c r="DD70" s="485"/>
      <c r="DE70" s="485"/>
      <c r="DF70" s="485"/>
      <c r="DG70" s="485"/>
      <c r="DH70" s="485"/>
      <c r="DI70" s="485"/>
      <c r="DJ70" s="485"/>
      <c r="DK70" s="485"/>
      <c r="DL70" s="485"/>
      <c r="DM70" s="485"/>
      <c r="DN70" s="485"/>
      <c r="DO70" s="485"/>
      <c r="DP70" s="485"/>
      <c r="DQ70" s="485"/>
      <c r="DR70" s="485"/>
      <c r="DS70" s="485"/>
      <c r="DT70" s="485"/>
      <c r="DU70" s="485"/>
      <c r="DV70" s="485"/>
      <c r="DW70" s="485"/>
      <c r="DX70" s="485"/>
      <c r="DY70" s="485"/>
      <c r="DZ70" s="485"/>
      <c r="EA70" s="485"/>
      <c r="EB70" s="485"/>
      <c r="EC70" s="485"/>
      <c r="ED70" s="485"/>
      <c r="EE70" s="485"/>
      <c r="EF70" s="485"/>
      <c r="EG70" s="485"/>
      <c r="EH70" s="485"/>
      <c r="EI70" s="485"/>
      <c r="EJ70" s="485"/>
      <c r="EK70" s="485"/>
      <c r="EL70" s="485"/>
      <c r="EM70" s="485"/>
      <c r="EN70" s="485"/>
      <c r="EO70" s="485"/>
      <c r="EP70" s="485"/>
      <c r="EQ70" s="485"/>
      <c r="ER70" s="485"/>
      <c r="ES70" s="485"/>
      <c r="ET70" s="485"/>
      <c r="EU70" s="485"/>
      <c r="EV70" s="485"/>
      <c r="EW70" s="485"/>
      <c r="EX70" s="485"/>
      <c r="EY70" s="485"/>
      <c r="EZ70" s="485"/>
      <c r="FA70" s="485"/>
      <c r="FB70" s="485"/>
      <c r="FC70" s="485"/>
      <c r="FD70" s="485"/>
      <c r="FE70" s="485"/>
      <c r="FF70" s="485"/>
      <c r="FG70" s="485"/>
      <c r="FH70" s="485"/>
      <c r="FI70" s="485"/>
      <c r="FJ70" s="485"/>
      <c r="FK70" s="485"/>
      <c r="FL70" s="485"/>
      <c r="FM70" s="485"/>
      <c r="FN70" s="485"/>
      <c r="FO70" s="485"/>
      <c r="FP70" s="485"/>
      <c r="FQ70" s="485"/>
      <c r="FR70" s="485"/>
      <c r="FS70" s="485"/>
      <c r="FT70" s="485"/>
      <c r="FU70" s="485"/>
      <c r="FV70" s="485"/>
      <c r="FW70" s="485"/>
      <c r="FX70" s="485"/>
      <c r="FY70" s="485"/>
      <c r="FZ70" s="485"/>
      <c r="GA70" s="485"/>
      <c r="GB70" s="485"/>
      <c r="GC70" s="485"/>
      <c r="GD70" s="485"/>
      <c r="GE70" s="485"/>
      <c r="GF70" s="485"/>
      <c r="GG70" s="485"/>
      <c r="GH70" s="485"/>
      <c r="GI70" s="485"/>
      <c r="GJ70" s="485"/>
      <c r="GK70" s="485"/>
      <c r="GL70" s="485"/>
      <c r="GM70" s="485"/>
      <c r="GN70" s="485"/>
      <c r="GO70" s="485"/>
      <c r="GP70" s="485"/>
      <c r="GQ70" s="485"/>
      <c r="GR70" s="485"/>
      <c r="GS70" s="485"/>
      <c r="GT70" s="485"/>
      <c r="GU70" s="485"/>
      <c r="GV70" s="485"/>
      <c r="GW70" s="485"/>
      <c r="GX70" s="485"/>
      <c r="GY70" s="485"/>
      <c r="GZ70" s="485"/>
      <c r="HA70" s="485"/>
      <c r="HB70" s="485"/>
      <c r="HC70" s="485"/>
      <c r="HD70" s="485"/>
      <c r="HE70" s="485"/>
      <c r="HF70" s="485"/>
      <c r="HG70" s="485"/>
      <c r="HH70" s="485"/>
      <c r="HI70" s="485"/>
      <c r="HJ70" s="485"/>
      <c r="HK70" s="485"/>
      <c r="HL70" s="485"/>
      <c r="HM70" s="485"/>
      <c r="HN70" s="485"/>
      <c r="HO70" s="485"/>
      <c r="HP70" s="485"/>
      <c r="HQ70" s="485"/>
      <c r="HR70" s="485"/>
      <c r="HS70" s="485"/>
      <c r="HT70" s="485"/>
      <c r="HU70" s="485"/>
      <c r="HV70" s="485"/>
      <c r="HW70" s="485"/>
      <c r="HX70" s="485"/>
      <c r="HY70" s="485"/>
      <c r="HZ70" s="485"/>
      <c r="IA70" s="485"/>
      <c r="IB70" s="485"/>
      <c r="IC70" s="485"/>
      <c r="ID70" s="485"/>
      <c r="IE70" s="485"/>
      <c r="IF70" s="485"/>
    </row>
    <row r="71" spans="1:242" ht="15.75" x14ac:dyDescent="0.25">
      <c r="A71" s="532"/>
      <c r="B71" s="532"/>
      <c r="C71" s="532"/>
      <c r="D71" s="532"/>
      <c r="E71" s="484"/>
      <c r="F71" s="484"/>
      <c r="G71" s="495"/>
      <c r="H71" s="533"/>
      <c r="I71" s="462"/>
    </row>
    <row r="72" spans="1:242" ht="15" x14ac:dyDescent="0.2">
      <c r="B72" s="532"/>
      <c r="C72" s="532"/>
      <c r="D72" s="532"/>
      <c r="E72" s="478"/>
      <c r="F72" s="478"/>
      <c r="G72" s="532"/>
    </row>
    <row r="73" spans="1:242" ht="12.75" customHeight="1" x14ac:dyDescent="0.2">
      <c r="A73" s="849"/>
      <c r="B73" s="849"/>
      <c r="C73" s="532"/>
      <c r="D73" s="532"/>
    </row>
    <row r="74" spans="1:242" ht="15.75" x14ac:dyDescent="0.25">
      <c r="A74" s="532" t="s">
        <v>154</v>
      </c>
      <c r="B74" s="531"/>
      <c r="C74" s="531"/>
      <c r="D74" s="478"/>
    </row>
    <row r="75" spans="1:242" x14ac:dyDescent="0.2">
      <c r="A75" s="471"/>
      <c r="B75" s="530" t="s">
        <v>617</v>
      </c>
    </row>
    <row r="76" spans="1:242" x14ac:dyDescent="0.2">
      <c r="A76" s="471"/>
      <c r="B76" s="530" t="s">
        <v>617</v>
      </c>
    </row>
    <row r="77" spans="1:242" x14ac:dyDescent="0.2">
      <c r="A77" s="471"/>
      <c r="B77" s="530" t="s">
        <v>617</v>
      </c>
    </row>
    <row r="78" spans="1:242" x14ac:dyDescent="0.2">
      <c r="A78" s="471"/>
      <c r="B78" s="530" t="s">
        <v>617</v>
      </c>
      <c r="E78" s="529"/>
      <c r="G78" s="462"/>
      <c r="H78" s="462"/>
      <c r="I78" s="462"/>
    </row>
    <row r="79" spans="1:242" x14ac:dyDescent="0.2">
      <c r="A79" s="471"/>
      <c r="B79" s="530" t="s">
        <v>617</v>
      </c>
      <c r="E79" s="529"/>
      <c r="G79" s="462"/>
      <c r="H79" s="462"/>
      <c r="I79" s="462"/>
    </row>
    <row r="80" spans="1:242" x14ac:dyDescent="0.2">
      <c r="A80" s="529"/>
      <c r="B80" s="529"/>
      <c r="C80" s="529"/>
      <c r="D80" s="529"/>
      <c r="E80" s="529"/>
      <c r="G80" s="462"/>
      <c r="H80" s="462"/>
      <c r="I80" s="462"/>
    </row>
    <row r="81" spans="1:9" x14ac:dyDescent="0.2">
      <c r="A81" s="529"/>
      <c r="B81" s="529"/>
      <c r="C81" s="529"/>
      <c r="D81" s="529"/>
      <c r="E81" s="529"/>
      <c r="G81" s="462"/>
      <c r="H81" s="462"/>
      <c r="I81" s="462"/>
    </row>
    <row r="82" spans="1:9" x14ac:dyDescent="0.2">
      <c r="A82" s="529"/>
      <c r="B82" s="529"/>
      <c r="C82" s="529"/>
      <c r="D82" s="529"/>
      <c r="E82" s="529"/>
    </row>
    <row r="83" spans="1:9" x14ac:dyDescent="0.2">
      <c r="A83" s="529"/>
      <c r="B83" s="529"/>
      <c r="C83" s="529"/>
      <c r="D83" s="529"/>
      <c r="E83" s="529"/>
    </row>
    <row r="84" spans="1:9" x14ac:dyDescent="0.2">
      <c r="A84" s="529"/>
      <c r="B84" s="529"/>
      <c r="C84" s="529"/>
      <c r="D84" s="529"/>
      <c r="E84" s="529"/>
    </row>
    <row r="85" spans="1:9" x14ac:dyDescent="0.2">
      <c r="A85" s="529"/>
      <c r="B85" s="529"/>
      <c r="C85" s="529"/>
      <c r="D85" s="529"/>
      <c r="E85" s="529"/>
    </row>
    <row r="86" spans="1:9" x14ac:dyDescent="0.2">
      <c r="A86" s="529"/>
      <c r="B86" s="529"/>
      <c r="C86" s="529"/>
      <c r="D86" s="529"/>
      <c r="E86" s="529"/>
    </row>
    <row r="87" spans="1:9" x14ac:dyDescent="0.2">
      <c r="A87" s="529"/>
      <c r="B87" s="529"/>
      <c r="C87" s="529"/>
      <c r="D87" s="529"/>
      <c r="E87" s="529"/>
    </row>
    <row r="88" spans="1:9" x14ac:dyDescent="0.2">
      <c r="A88" s="529"/>
      <c r="B88" s="529"/>
      <c r="C88" s="529"/>
      <c r="D88" s="529"/>
      <c r="E88" s="529"/>
    </row>
    <row r="89" spans="1:9" x14ac:dyDescent="0.2">
      <c r="A89" s="529"/>
      <c r="B89" s="529"/>
      <c r="C89" s="529"/>
      <c r="D89" s="529"/>
      <c r="E89" s="529"/>
    </row>
    <row r="90" spans="1:9" x14ac:dyDescent="0.2">
      <c r="A90" s="529"/>
      <c r="B90" s="529"/>
      <c r="C90" s="529"/>
      <c r="D90" s="529"/>
      <c r="E90" s="529"/>
    </row>
    <row r="91" spans="1:9" x14ac:dyDescent="0.2">
      <c r="A91" s="529"/>
      <c r="B91" s="529"/>
      <c r="C91" s="529"/>
      <c r="D91" s="529"/>
      <c r="E91" s="529"/>
    </row>
    <row r="92" spans="1:9" x14ac:dyDescent="0.2">
      <c r="A92" s="529"/>
      <c r="B92" s="529"/>
      <c r="C92" s="529"/>
      <c r="D92" s="529"/>
      <c r="E92" s="529"/>
    </row>
    <row r="93" spans="1:9" x14ac:dyDescent="0.2">
      <c r="A93" s="529"/>
      <c r="B93" s="529"/>
      <c r="C93" s="529"/>
      <c r="D93" s="529"/>
      <c r="E93" s="529"/>
    </row>
    <row r="94" spans="1:9" x14ac:dyDescent="0.2">
      <c r="A94" s="529"/>
      <c r="B94" s="529"/>
      <c r="C94" s="529"/>
      <c r="D94" s="529"/>
      <c r="E94" s="529"/>
    </row>
    <row r="95" spans="1:9" x14ac:dyDescent="0.2">
      <c r="A95" s="529"/>
      <c r="B95" s="529"/>
      <c r="C95" s="529"/>
      <c r="D95" s="529"/>
      <c r="E95" s="529"/>
    </row>
    <row r="96" spans="1:9" x14ac:dyDescent="0.2">
      <c r="A96" s="529"/>
      <c r="B96" s="529"/>
      <c r="C96" s="529"/>
      <c r="D96" s="529"/>
      <c r="E96" s="529"/>
    </row>
    <row r="97" spans="1:5" x14ac:dyDescent="0.2">
      <c r="A97" s="529"/>
      <c r="B97" s="529"/>
      <c r="C97" s="529"/>
      <c r="D97" s="529"/>
      <c r="E97" s="529"/>
    </row>
    <row r="98" spans="1:5" x14ac:dyDescent="0.2">
      <c r="A98" s="529"/>
      <c r="B98" s="529"/>
      <c r="C98" s="529"/>
      <c r="D98" s="529"/>
    </row>
    <row r="99" spans="1:5" x14ac:dyDescent="0.2">
      <c r="A99" s="529"/>
      <c r="B99" s="529"/>
      <c r="C99" s="529"/>
      <c r="D99" s="529"/>
    </row>
    <row r="100" spans="1:5" x14ac:dyDescent="0.2">
      <c r="A100" s="462"/>
      <c r="B100" s="462"/>
      <c r="C100" s="462"/>
    </row>
    <row r="101" spans="1:5" x14ac:dyDescent="0.2">
      <c r="A101" s="462"/>
      <c r="B101" s="462"/>
      <c r="C101" s="462"/>
    </row>
    <row r="102" spans="1:5" x14ac:dyDescent="0.2">
      <c r="A102" s="462"/>
      <c r="B102" s="462"/>
      <c r="C102" s="462"/>
    </row>
    <row r="103" spans="1:5" x14ac:dyDescent="0.2">
      <c r="A103" s="462"/>
      <c r="B103" s="462"/>
      <c r="C103" s="462"/>
    </row>
    <row r="104" spans="1:5" x14ac:dyDescent="0.2">
      <c r="A104" s="462"/>
      <c r="B104" s="462"/>
      <c r="C104" s="462"/>
    </row>
    <row r="105" spans="1:5" x14ac:dyDescent="0.2">
      <c r="A105" s="462"/>
      <c r="B105" s="462"/>
      <c r="C105" s="462"/>
    </row>
    <row r="106" spans="1:5" x14ac:dyDescent="0.2">
      <c r="A106" s="462"/>
      <c r="B106" s="462"/>
      <c r="C106" s="462"/>
    </row>
    <row r="107" spans="1:5" x14ac:dyDescent="0.2">
      <c r="A107" s="462"/>
      <c r="B107" s="462"/>
      <c r="C107" s="462"/>
    </row>
    <row r="108" spans="1:5" x14ac:dyDescent="0.2">
      <c r="A108" s="462"/>
      <c r="B108" s="462"/>
      <c r="C108" s="462"/>
    </row>
    <row r="109" spans="1:5" x14ac:dyDescent="0.2">
      <c r="A109" s="462"/>
      <c r="B109" s="462"/>
      <c r="C109" s="462"/>
    </row>
    <row r="110" spans="1:5" x14ac:dyDescent="0.2">
      <c r="A110" s="462"/>
      <c r="B110" s="462"/>
      <c r="C110" s="462"/>
    </row>
    <row r="111" spans="1:5" x14ac:dyDescent="0.2">
      <c r="A111" s="462"/>
      <c r="B111" s="462"/>
      <c r="C111" s="462"/>
    </row>
    <row r="112" spans="1:5" x14ac:dyDescent="0.2">
      <c r="A112" s="462"/>
      <c r="B112" s="462"/>
      <c r="C112" s="462"/>
    </row>
    <row r="113" spans="1:3" x14ac:dyDescent="0.2">
      <c r="A113" s="462"/>
      <c r="B113" s="462"/>
      <c r="C113" s="462"/>
    </row>
    <row r="114" spans="1:3" x14ac:dyDescent="0.2">
      <c r="A114" s="462"/>
      <c r="B114" s="462"/>
      <c r="C114" s="462"/>
    </row>
    <row r="115" spans="1:3" x14ac:dyDescent="0.2">
      <c r="A115" s="462"/>
      <c r="B115" s="462"/>
      <c r="C115" s="462"/>
    </row>
    <row r="116" spans="1:3" x14ac:dyDescent="0.2">
      <c r="A116" s="462"/>
      <c r="B116" s="462"/>
      <c r="C116" s="462"/>
    </row>
    <row r="117" spans="1:3" x14ac:dyDescent="0.2">
      <c r="A117" s="462"/>
      <c r="B117" s="462"/>
      <c r="C117" s="462"/>
    </row>
    <row r="118" spans="1:3" x14ac:dyDescent="0.2">
      <c r="A118" s="462"/>
      <c r="B118" s="462"/>
      <c r="C118" s="462"/>
    </row>
    <row r="119" spans="1:3" x14ac:dyDescent="0.2">
      <c r="A119" s="462"/>
      <c r="B119" s="462"/>
      <c r="C119" s="462"/>
    </row>
    <row r="120" spans="1:3" x14ac:dyDescent="0.2">
      <c r="A120" s="462"/>
      <c r="B120" s="462"/>
      <c r="C120" s="462"/>
    </row>
    <row r="121" spans="1:3" x14ac:dyDescent="0.2">
      <c r="A121" s="462"/>
      <c r="B121" s="462"/>
      <c r="C121" s="462"/>
    </row>
    <row r="122" spans="1:3" x14ac:dyDescent="0.2">
      <c r="A122" s="462"/>
      <c r="B122" s="462"/>
      <c r="C122" s="462"/>
    </row>
    <row r="123" spans="1:3" x14ac:dyDescent="0.2">
      <c r="A123" s="462"/>
      <c r="B123" s="462"/>
      <c r="C123" s="462"/>
    </row>
    <row r="124" spans="1:3" x14ac:dyDescent="0.2">
      <c r="A124" s="462"/>
      <c r="B124" s="462"/>
      <c r="C124" s="462"/>
    </row>
    <row r="125" spans="1:3" x14ac:dyDescent="0.2">
      <c r="A125" s="462"/>
      <c r="B125" s="462"/>
      <c r="C125" s="462"/>
    </row>
    <row r="126" spans="1:3" x14ac:dyDescent="0.2">
      <c r="A126" s="462"/>
      <c r="B126" s="462"/>
      <c r="C126" s="462"/>
    </row>
    <row r="127" spans="1:3" x14ac:dyDescent="0.2">
      <c r="A127" s="462"/>
      <c r="B127" s="462"/>
      <c r="C127" s="462"/>
    </row>
    <row r="128" spans="1:3" x14ac:dyDescent="0.2">
      <c r="A128" s="462"/>
      <c r="B128" s="462"/>
      <c r="C128" s="462"/>
    </row>
    <row r="129" spans="1:3" x14ac:dyDescent="0.2">
      <c r="A129" s="462"/>
      <c r="B129" s="462"/>
      <c r="C129" s="462"/>
    </row>
    <row r="130" spans="1:3" x14ac:dyDescent="0.2">
      <c r="A130" s="462"/>
      <c r="B130" s="462"/>
      <c r="C130" s="462"/>
    </row>
    <row r="131" spans="1:3" x14ac:dyDescent="0.2">
      <c r="A131" s="462"/>
      <c r="B131" s="462"/>
      <c r="C131" s="462"/>
    </row>
    <row r="132" spans="1:3" x14ac:dyDescent="0.2">
      <c r="A132" s="462"/>
      <c r="B132" s="462"/>
      <c r="C132" s="462"/>
    </row>
    <row r="133" spans="1:3" x14ac:dyDescent="0.2">
      <c r="A133" s="462"/>
      <c r="B133" s="462"/>
      <c r="C133" s="462"/>
    </row>
    <row r="134" spans="1:3" x14ac:dyDescent="0.2">
      <c r="A134" s="462"/>
      <c r="B134" s="462"/>
      <c r="C134" s="462"/>
    </row>
    <row r="135" spans="1:3" x14ac:dyDescent="0.2">
      <c r="A135" s="462"/>
      <c r="B135" s="462"/>
      <c r="C135" s="462"/>
    </row>
    <row r="136" spans="1:3" x14ac:dyDescent="0.2">
      <c r="A136" s="462"/>
      <c r="B136" s="462"/>
      <c r="C136" s="462"/>
    </row>
    <row r="137" spans="1:3" x14ac:dyDescent="0.2">
      <c r="A137" s="462"/>
      <c r="B137" s="462"/>
      <c r="C137" s="462"/>
    </row>
    <row r="138" spans="1:3" x14ac:dyDescent="0.2">
      <c r="A138" s="462"/>
      <c r="B138" s="462"/>
      <c r="C138" s="462"/>
    </row>
    <row r="139" spans="1:3" x14ac:dyDescent="0.2">
      <c r="A139" s="462"/>
      <c r="B139" s="462"/>
      <c r="C139" s="462"/>
    </row>
    <row r="140" spans="1:3" x14ac:dyDescent="0.2">
      <c r="A140" s="462"/>
      <c r="B140" s="462"/>
      <c r="C140" s="462"/>
    </row>
    <row r="141" spans="1:3" x14ac:dyDescent="0.2">
      <c r="A141" s="462"/>
      <c r="B141" s="462"/>
      <c r="C141" s="462"/>
    </row>
    <row r="142" spans="1:3" x14ac:dyDescent="0.2">
      <c r="A142" s="462"/>
      <c r="B142" s="462"/>
      <c r="C142" s="462"/>
    </row>
    <row r="143" spans="1:3" x14ac:dyDescent="0.2">
      <c r="A143" s="462"/>
      <c r="B143" s="462"/>
      <c r="C143" s="462"/>
    </row>
    <row r="144" spans="1:3" x14ac:dyDescent="0.2">
      <c r="A144" s="462"/>
      <c r="B144" s="462"/>
      <c r="C144" s="462"/>
    </row>
    <row r="145" spans="1:3" x14ac:dyDescent="0.2">
      <c r="A145" s="462"/>
      <c r="B145" s="462"/>
      <c r="C145" s="462"/>
    </row>
    <row r="146" spans="1:3" x14ac:dyDescent="0.2">
      <c r="A146" s="462"/>
      <c r="B146" s="462"/>
      <c r="C146" s="462"/>
    </row>
    <row r="147" spans="1:3" x14ac:dyDescent="0.2">
      <c r="A147" s="462"/>
      <c r="B147" s="462"/>
      <c r="C147" s="462"/>
    </row>
    <row r="148" spans="1:3" x14ac:dyDescent="0.2">
      <c r="A148" s="462"/>
      <c r="B148" s="462"/>
      <c r="C148" s="462"/>
    </row>
    <row r="149" spans="1:3" x14ac:dyDescent="0.2">
      <c r="A149" s="462"/>
      <c r="B149" s="462"/>
      <c r="C149" s="462"/>
    </row>
    <row r="150" spans="1:3" x14ac:dyDescent="0.2">
      <c r="A150" s="462"/>
      <c r="B150" s="462"/>
      <c r="C150" s="462"/>
    </row>
    <row r="151" spans="1:3" x14ac:dyDescent="0.2">
      <c r="A151" s="462"/>
      <c r="B151" s="462"/>
      <c r="C151" s="462"/>
    </row>
    <row r="152" spans="1:3" x14ac:dyDescent="0.2">
      <c r="A152" s="462"/>
      <c r="B152" s="462"/>
      <c r="C152" s="462"/>
    </row>
    <row r="153" spans="1:3" x14ac:dyDescent="0.2">
      <c r="A153" s="462"/>
      <c r="B153" s="462"/>
      <c r="C153" s="462"/>
    </row>
    <row r="154" spans="1:3" x14ac:dyDescent="0.2">
      <c r="A154" s="462"/>
      <c r="B154" s="462"/>
      <c r="C154" s="462"/>
    </row>
    <row r="155" spans="1:3" x14ac:dyDescent="0.2">
      <c r="A155" s="462"/>
      <c r="B155" s="462"/>
      <c r="C155" s="462"/>
    </row>
    <row r="156" spans="1:3" x14ac:dyDescent="0.2">
      <c r="A156" s="462"/>
      <c r="B156" s="462"/>
      <c r="C156" s="462"/>
    </row>
    <row r="157" spans="1:3" x14ac:dyDescent="0.2">
      <c r="A157" s="462"/>
      <c r="B157" s="462"/>
      <c r="C157" s="462"/>
    </row>
    <row r="158" spans="1:3" x14ac:dyDescent="0.2">
      <c r="A158" s="462"/>
      <c r="B158" s="462"/>
      <c r="C158" s="462"/>
    </row>
    <row r="159" spans="1:3" x14ac:dyDescent="0.2">
      <c r="A159" s="462"/>
      <c r="B159" s="462"/>
      <c r="C159" s="462"/>
    </row>
    <row r="160" spans="1:3" x14ac:dyDescent="0.2">
      <c r="A160" s="462"/>
      <c r="B160" s="462"/>
      <c r="C160" s="462"/>
    </row>
    <row r="161" spans="1:3" x14ac:dyDescent="0.2">
      <c r="A161" s="462"/>
      <c r="B161" s="462"/>
      <c r="C161" s="462"/>
    </row>
    <row r="162" spans="1:3" x14ac:dyDescent="0.2">
      <c r="A162" s="462"/>
      <c r="B162" s="462"/>
      <c r="C162" s="462"/>
    </row>
    <row r="163" spans="1:3" x14ac:dyDescent="0.2">
      <c r="A163" s="462"/>
      <c r="B163" s="462"/>
      <c r="C163" s="462"/>
    </row>
    <row r="164" spans="1:3" x14ac:dyDescent="0.2">
      <c r="A164" s="462"/>
      <c r="B164" s="462"/>
      <c r="C164" s="462"/>
    </row>
    <row r="165" spans="1:3" x14ac:dyDescent="0.2">
      <c r="A165" s="462"/>
      <c r="B165" s="462"/>
      <c r="C165" s="462"/>
    </row>
    <row r="166" spans="1:3" x14ac:dyDescent="0.2">
      <c r="A166" s="462"/>
      <c r="B166" s="462"/>
      <c r="C166" s="462"/>
    </row>
    <row r="167" spans="1:3" x14ac:dyDescent="0.2">
      <c r="A167" s="462"/>
      <c r="B167" s="462"/>
      <c r="C167" s="462"/>
    </row>
    <row r="168" spans="1:3" x14ac:dyDescent="0.2">
      <c r="A168" s="462"/>
      <c r="B168" s="462"/>
      <c r="C168" s="462"/>
    </row>
    <row r="169" spans="1:3" x14ac:dyDescent="0.2">
      <c r="A169" s="462"/>
      <c r="B169" s="462"/>
      <c r="C169" s="462"/>
    </row>
    <row r="170" spans="1:3" x14ac:dyDescent="0.2">
      <c r="A170" s="462"/>
      <c r="B170" s="462"/>
      <c r="C170" s="462"/>
    </row>
    <row r="171" spans="1:3" x14ac:dyDescent="0.2">
      <c r="A171" s="462"/>
      <c r="B171" s="462"/>
      <c r="C171" s="462"/>
    </row>
    <row r="172" spans="1:3" x14ac:dyDescent="0.2">
      <c r="A172" s="462"/>
      <c r="B172" s="462"/>
      <c r="C172" s="462"/>
    </row>
    <row r="173" spans="1:3" x14ac:dyDescent="0.2">
      <c r="A173" s="462"/>
      <c r="B173" s="462"/>
      <c r="C173" s="462"/>
    </row>
    <row r="174" spans="1:3" x14ac:dyDescent="0.2">
      <c r="A174" s="462"/>
      <c r="B174" s="462"/>
      <c r="C174" s="462"/>
    </row>
    <row r="175" spans="1:3" x14ac:dyDescent="0.2">
      <c r="A175" s="462"/>
      <c r="B175" s="462"/>
      <c r="C175" s="462"/>
    </row>
    <row r="176" spans="1:3" x14ac:dyDescent="0.2">
      <c r="A176" s="462"/>
      <c r="B176" s="462"/>
      <c r="C176" s="462"/>
    </row>
    <row r="177" spans="1:3" x14ac:dyDescent="0.2">
      <c r="A177" s="462"/>
      <c r="B177" s="462"/>
      <c r="C177" s="462"/>
    </row>
    <row r="178" spans="1:3" x14ac:dyDescent="0.2">
      <c r="A178" s="462"/>
      <c r="B178" s="462"/>
      <c r="C178" s="462"/>
    </row>
    <row r="179" spans="1:3" x14ac:dyDescent="0.2">
      <c r="A179" s="462"/>
      <c r="B179" s="462"/>
      <c r="C179" s="462"/>
    </row>
    <row r="180" spans="1:3" x14ac:dyDescent="0.2">
      <c r="A180" s="462"/>
      <c r="B180" s="462"/>
      <c r="C180" s="462"/>
    </row>
    <row r="181" spans="1:3" x14ac:dyDescent="0.2">
      <c r="A181" s="462"/>
      <c r="B181" s="462"/>
      <c r="C181" s="462"/>
    </row>
    <row r="182" spans="1:3" x14ac:dyDescent="0.2">
      <c r="A182" s="462"/>
      <c r="B182" s="462"/>
      <c r="C182" s="462"/>
    </row>
    <row r="183" spans="1:3" x14ac:dyDescent="0.2">
      <c r="A183" s="462"/>
      <c r="B183" s="462"/>
      <c r="C183" s="462"/>
    </row>
    <row r="184" spans="1:3" x14ac:dyDescent="0.2">
      <c r="A184" s="462"/>
      <c r="B184" s="462"/>
      <c r="C184" s="462"/>
    </row>
    <row r="185" spans="1:3" x14ac:dyDescent="0.2">
      <c r="A185" s="462"/>
      <c r="B185" s="462"/>
      <c r="C185" s="462"/>
    </row>
    <row r="186" spans="1:3" x14ac:dyDescent="0.2">
      <c r="A186" s="462"/>
      <c r="B186" s="462"/>
      <c r="C186" s="462"/>
    </row>
    <row r="187" spans="1:3" x14ac:dyDescent="0.2">
      <c r="A187" s="462"/>
      <c r="B187" s="462"/>
      <c r="C187" s="462"/>
    </row>
    <row r="188" spans="1:3" x14ac:dyDescent="0.2">
      <c r="A188" s="462"/>
      <c r="B188" s="462"/>
      <c r="C188" s="462"/>
    </row>
    <row r="189" spans="1:3" x14ac:dyDescent="0.2">
      <c r="A189" s="462"/>
      <c r="B189" s="462"/>
      <c r="C189" s="462"/>
    </row>
    <row r="190" spans="1:3" x14ac:dyDescent="0.2">
      <c r="A190" s="462"/>
      <c r="B190" s="462"/>
      <c r="C190" s="462"/>
    </row>
    <row r="191" spans="1:3" x14ac:dyDescent="0.2">
      <c r="A191" s="462"/>
      <c r="B191" s="462"/>
      <c r="C191" s="462"/>
    </row>
    <row r="192" spans="1:3" x14ac:dyDescent="0.2">
      <c r="A192" s="462"/>
      <c r="B192" s="462"/>
      <c r="C192" s="462"/>
    </row>
    <row r="193" spans="1:3" x14ac:dyDescent="0.2">
      <c r="A193" s="462"/>
      <c r="B193" s="462"/>
      <c r="C193" s="462"/>
    </row>
    <row r="194" spans="1:3" x14ac:dyDescent="0.2">
      <c r="A194" s="462"/>
      <c r="B194" s="462"/>
      <c r="C194" s="462"/>
    </row>
    <row r="195" spans="1:3" x14ac:dyDescent="0.2">
      <c r="A195" s="462"/>
      <c r="B195" s="462"/>
      <c r="C195" s="462"/>
    </row>
    <row r="196" spans="1:3" x14ac:dyDescent="0.2">
      <c r="A196" s="462"/>
      <c r="B196" s="462"/>
      <c r="C196" s="462"/>
    </row>
    <row r="197" spans="1:3" x14ac:dyDescent="0.2">
      <c r="A197" s="462"/>
      <c r="B197" s="462"/>
      <c r="C197" s="462"/>
    </row>
    <row r="198" spans="1:3" x14ac:dyDescent="0.2">
      <c r="A198" s="462"/>
      <c r="B198" s="462"/>
      <c r="C198" s="462"/>
    </row>
    <row r="199" spans="1:3" x14ac:dyDescent="0.2">
      <c r="A199" s="462"/>
      <c r="B199" s="462"/>
      <c r="C199" s="462"/>
    </row>
    <row r="200" spans="1:3" x14ac:dyDescent="0.2">
      <c r="A200" s="462"/>
      <c r="B200" s="462"/>
      <c r="C200" s="462"/>
    </row>
    <row r="201" spans="1:3" x14ac:dyDescent="0.2">
      <c r="A201" s="462"/>
      <c r="B201" s="462"/>
      <c r="C201" s="462"/>
    </row>
    <row r="202" spans="1:3" x14ac:dyDescent="0.2">
      <c r="A202" s="462"/>
      <c r="B202" s="462"/>
      <c r="C202" s="462"/>
    </row>
    <row r="203" spans="1:3" x14ac:dyDescent="0.2">
      <c r="A203" s="462"/>
      <c r="B203" s="462"/>
      <c r="C203" s="462"/>
    </row>
    <row r="204" spans="1:3" x14ac:dyDescent="0.2">
      <c r="A204" s="462"/>
      <c r="B204" s="462"/>
      <c r="C204" s="462"/>
    </row>
    <row r="205" spans="1:3" x14ac:dyDescent="0.2">
      <c r="A205" s="462"/>
      <c r="B205" s="462"/>
      <c r="C205" s="462"/>
    </row>
    <row r="206" spans="1:3" x14ac:dyDescent="0.2">
      <c r="A206" s="462"/>
      <c r="B206" s="462"/>
      <c r="C206" s="462"/>
    </row>
    <row r="207" spans="1:3" x14ac:dyDescent="0.2">
      <c r="A207" s="462"/>
      <c r="B207" s="462"/>
      <c r="C207" s="462"/>
    </row>
    <row r="208" spans="1:3" x14ac:dyDescent="0.2">
      <c r="A208" s="462"/>
      <c r="B208" s="462"/>
      <c r="C208" s="462"/>
    </row>
    <row r="209" spans="1:3" x14ac:dyDescent="0.2">
      <c r="A209" s="462"/>
      <c r="B209" s="462"/>
      <c r="C209" s="462"/>
    </row>
    <row r="210" spans="1:3" x14ac:dyDescent="0.2">
      <c r="A210" s="462"/>
      <c r="B210" s="462"/>
      <c r="C210" s="462"/>
    </row>
    <row r="211" spans="1:3" x14ac:dyDescent="0.2">
      <c r="A211" s="462"/>
      <c r="B211" s="462"/>
      <c r="C211" s="462"/>
    </row>
    <row r="212" spans="1:3" x14ac:dyDescent="0.2">
      <c r="A212" s="462"/>
      <c r="B212" s="462"/>
      <c r="C212" s="462"/>
    </row>
    <row r="213" spans="1:3" x14ac:dyDescent="0.2">
      <c r="A213" s="462"/>
      <c r="B213" s="462"/>
      <c r="C213" s="462"/>
    </row>
    <row r="214" spans="1:3" x14ac:dyDescent="0.2">
      <c r="A214" s="462"/>
      <c r="B214" s="462"/>
      <c r="C214" s="462"/>
    </row>
    <row r="215" spans="1:3" x14ac:dyDescent="0.2">
      <c r="A215" s="462"/>
      <c r="B215" s="462"/>
      <c r="C215" s="462"/>
    </row>
    <row r="216" spans="1:3" x14ac:dyDescent="0.2">
      <c r="A216" s="462"/>
      <c r="B216" s="462"/>
      <c r="C216" s="462"/>
    </row>
    <row r="217" spans="1:3" x14ac:dyDescent="0.2">
      <c r="A217" s="462"/>
      <c r="B217" s="462"/>
      <c r="C217" s="462"/>
    </row>
    <row r="218" spans="1:3" x14ac:dyDescent="0.2">
      <c r="A218" s="462"/>
      <c r="B218" s="462"/>
      <c r="C218" s="462"/>
    </row>
    <row r="219" spans="1:3" x14ac:dyDescent="0.2">
      <c r="A219" s="462"/>
      <c r="B219" s="462"/>
      <c r="C219" s="462"/>
    </row>
    <row r="220" spans="1:3" x14ac:dyDescent="0.2">
      <c r="A220" s="462"/>
      <c r="B220" s="462"/>
      <c r="C220" s="462"/>
    </row>
    <row r="221" spans="1:3" x14ac:dyDescent="0.2">
      <c r="A221" s="462"/>
      <c r="B221" s="462"/>
      <c r="C221" s="462"/>
    </row>
    <row r="222" spans="1:3" x14ac:dyDescent="0.2">
      <c r="A222" s="462"/>
      <c r="B222" s="462"/>
      <c r="C222" s="462"/>
    </row>
    <row r="223" spans="1:3" x14ac:dyDescent="0.2">
      <c r="A223" s="462"/>
      <c r="B223" s="462"/>
      <c r="C223" s="462"/>
    </row>
    <row r="224" spans="1:3" x14ac:dyDescent="0.2">
      <c r="A224" s="462"/>
      <c r="B224" s="462"/>
      <c r="C224" s="462"/>
    </row>
    <row r="225" spans="1:3" x14ac:dyDescent="0.2">
      <c r="A225" s="462"/>
      <c r="B225" s="462"/>
      <c r="C225" s="462"/>
    </row>
    <row r="226" spans="1:3" x14ac:dyDescent="0.2">
      <c r="A226" s="462"/>
      <c r="B226" s="462"/>
      <c r="C226" s="462"/>
    </row>
    <row r="227" spans="1:3" x14ac:dyDescent="0.2">
      <c r="A227" s="462"/>
      <c r="B227" s="462"/>
      <c r="C227" s="462"/>
    </row>
    <row r="228" spans="1:3" x14ac:dyDescent="0.2">
      <c r="A228" s="462"/>
      <c r="B228" s="462"/>
      <c r="C228" s="462"/>
    </row>
    <row r="229" spans="1:3" x14ac:dyDescent="0.2">
      <c r="A229" s="462"/>
      <c r="B229" s="462"/>
      <c r="C229" s="462"/>
    </row>
    <row r="230" spans="1:3" x14ac:dyDescent="0.2">
      <c r="A230" s="462"/>
      <c r="B230" s="462"/>
      <c r="C230" s="462"/>
    </row>
    <row r="231" spans="1:3" x14ac:dyDescent="0.2">
      <c r="A231" s="462"/>
      <c r="B231" s="462"/>
      <c r="C231" s="462"/>
    </row>
    <row r="232" spans="1:3" x14ac:dyDescent="0.2">
      <c r="A232" s="462"/>
      <c r="B232" s="462"/>
      <c r="C232" s="462"/>
    </row>
    <row r="233" spans="1:3" x14ac:dyDescent="0.2">
      <c r="A233" s="462"/>
      <c r="B233" s="462"/>
      <c r="C233" s="462"/>
    </row>
    <row r="234" spans="1:3" x14ac:dyDescent="0.2">
      <c r="A234" s="462"/>
      <c r="B234" s="462"/>
      <c r="C234" s="462"/>
    </row>
    <row r="235" spans="1:3" x14ac:dyDescent="0.2">
      <c r="A235" s="462"/>
    </row>
    <row r="236" spans="1:3" x14ac:dyDescent="0.2">
      <c r="A236" s="462"/>
    </row>
    <row r="237" spans="1:3" x14ac:dyDescent="0.2">
      <c r="A237" s="462"/>
    </row>
    <row r="238" spans="1:3" x14ac:dyDescent="0.2">
      <c r="A238" s="462"/>
    </row>
    <row r="239" spans="1:3" x14ac:dyDescent="0.2">
      <c r="A239" s="462"/>
    </row>
    <row r="240" spans="1:3" x14ac:dyDescent="0.2">
      <c r="A240" s="462"/>
    </row>
    <row r="241" spans="1:1" x14ac:dyDescent="0.2">
      <c r="A241" s="462"/>
    </row>
    <row r="242" spans="1:1" x14ac:dyDescent="0.2">
      <c r="A242" s="462"/>
    </row>
    <row r="243" spans="1:1" x14ac:dyDescent="0.2">
      <c r="A243" s="462"/>
    </row>
    <row r="244" spans="1:1" x14ac:dyDescent="0.2">
      <c r="A244" s="462"/>
    </row>
    <row r="245" spans="1:1" x14ac:dyDescent="0.2">
      <c r="A245" s="462"/>
    </row>
    <row r="246" spans="1:1" x14ac:dyDescent="0.2">
      <c r="A246" s="462"/>
    </row>
    <row r="247" spans="1:1" x14ac:dyDescent="0.2">
      <c r="A247" s="462"/>
    </row>
    <row r="248" spans="1:1" x14ac:dyDescent="0.2">
      <c r="A248" s="462"/>
    </row>
    <row r="249" spans="1:1" x14ac:dyDescent="0.2">
      <c r="A249" s="462"/>
    </row>
    <row r="250" spans="1:1" x14ac:dyDescent="0.2">
      <c r="A250" s="462"/>
    </row>
  </sheetData>
  <sheetProtection selectLockedCells="1"/>
  <mergeCells count="31">
    <mergeCell ref="A69:B69"/>
    <mergeCell ref="A61:B61"/>
    <mergeCell ref="B56:E56"/>
    <mergeCell ref="C54:E54"/>
    <mergeCell ref="A68:B68"/>
    <mergeCell ref="C66:E66"/>
    <mergeCell ref="A66:B66"/>
    <mergeCell ref="C65:E65"/>
    <mergeCell ref="A65:B65"/>
    <mergeCell ref="A53:B53"/>
    <mergeCell ref="B63:E63"/>
    <mergeCell ref="A30:B30"/>
    <mergeCell ref="A41:B41"/>
    <mergeCell ref="C37:E37"/>
    <mergeCell ref="A38:B38"/>
    <mergeCell ref="A54:B54"/>
    <mergeCell ref="A35:B35"/>
    <mergeCell ref="A39:B39"/>
    <mergeCell ref="B32:E32"/>
    <mergeCell ref="A37:B37"/>
    <mergeCell ref="B44:E44"/>
    <mergeCell ref="C38:E38"/>
    <mergeCell ref="B22:E22"/>
    <mergeCell ref="B18:E18"/>
    <mergeCell ref="A24:B24"/>
    <mergeCell ref="B26:E26"/>
    <mergeCell ref="A5:B5"/>
    <mergeCell ref="A6:B6"/>
    <mergeCell ref="B12:E12"/>
    <mergeCell ref="A16:B16"/>
    <mergeCell ref="C10:E10"/>
  </mergeCells>
  <conditionalFormatting sqref="C68">
    <cfRule type="cellIs" dxfId="27" priority="1" stopIfTrue="1" operator="notEqual">
      <formula>$C$39</formula>
    </cfRule>
  </conditionalFormatting>
  <conditionalFormatting sqref="C69">
    <cfRule type="cellIs" dxfId="26" priority="2" stopIfTrue="1" operator="notEqual">
      <formula>$C$41</formula>
    </cfRule>
  </conditionalFormatting>
  <conditionalFormatting sqref="D68">
    <cfRule type="cellIs" dxfId="25" priority="3" stopIfTrue="1" operator="notEqual">
      <formula>$D$39</formula>
    </cfRule>
  </conditionalFormatting>
  <conditionalFormatting sqref="D69">
    <cfRule type="cellIs" dxfId="24" priority="4" stopIfTrue="1" operator="notEqual">
      <formula>$D$41</formula>
    </cfRule>
  </conditionalFormatting>
  <conditionalFormatting sqref="E68">
    <cfRule type="cellIs" dxfId="23" priority="5" stopIfTrue="1" operator="notEqual">
      <formula>$E$39</formula>
    </cfRule>
  </conditionalFormatting>
  <conditionalFormatting sqref="E69">
    <cfRule type="cellIs" dxfId="22" priority="6" stopIfTrue="1" operator="notEqual">
      <formula>$E$41</formula>
    </cfRule>
  </conditionalFormatting>
  <conditionalFormatting sqref="C39">
    <cfRule type="cellIs" dxfId="21" priority="7" stopIfTrue="1" operator="notEqual">
      <formula>$C$68</formula>
    </cfRule>
  </conditionalFormatting>
  <conditionalFormatting sqref="C41">
    <cfRule type="cellIs" dxfId="20" priority="8" stopIfTrue="1" operator="notEqual">
      <formula>$C$69</formula>
    </cfRule>
  </conditionalFormatting>
  <conditionalFormatting sqref="D39">
    <cfRule type="cellIs" dxfId="19" priority="9" stopIfTrue="1" operator="notEqual">
      <formula>$D$68</formula>
    </cfRule>
  </conditionalFormatting>
  <conditionalFormatting sqref="D41">
    <cfRule type="cellIs" dxfId="18" priority="10" stopIfTrue="1" operator="notEqual">
      <formula>$D$69</formula>
    </cfRule>
  </conditionalFormatting>
  <conditionalFormatting sqref="E39">
    <cfRule type="cellIs" dxfId="17" priority="11" stopIfTrue="1" operator="notEqual">
      <formula>$E$68</formula>
    </cfRule>
  </conditionalFormatting>
  <conditionalFormatting sqref="E41">
    <cfRule type="cellIs" dxfId="16" priority="12" stopIfTrue="1" operator="notEqual">
      <formula>$E$69</formula>
    </cfRule>
  </conditionalFormatting>
  <dataValidations count="2">
    <dataValidation type="list" allowBlank="1" showInputMessage="1" showErrorMessage="1" sqref="C38:E38">
      <formula1>"2013/2014,2014/2015,2015/2016,2016/2017"</formula1>
    </dataValidation>
    <dataValidation type="list" allowBlank="1" showInputMessage="1" showErrorMessage="1" sqref="C6">
      <formula1>"2017/2018,2018/2019,2019/2020"</formula1>
    </dataValidation>
  </dataValidations>
  <printOptions horizontalCentered="1" verticalCentered="1"/>
  <pageMargins left="0.98425196850393704" right="0.39370078740157483" top="0.19685039370078741" bottom="0.19685039370078741" header="0.11811023622047245" footer="0.11811023622047245"/>
  <pageSetup paperSize="9" scale="65"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6740" r:id="rId4" name="Check Box 4">
              <controlPr defaultSize="0" autoFill="0" autoLine="0" autoPict="0">
                <anchor moveWithCells="1">
                  <from>
                    <xdr:col>5</xdr:col>
                    <xdr:colOff>0</xdr:colOff>
                    <xdr:row>1</xdr:row>
                    <xdr:rowOff>161925</xdr:rowOff>
                  </from>
                  <to>
                    <xdr:col>7</xdr:col>
                    <xdr:colOff>57150</xdr:colOff>
                    <xdr:row>3</xdr:row>
                    <xdr:rowOff>57150</xdr:rowOff>
                  </to>
                </anchor>
              </controlPr>
            </control>
          </mc:Choice>
        </mc:AlternateContent>
        <mc:AlternateContent xmlns:mc="http://schemas.openxmlformats.org/markup-compatibility/2006">
          <mc:Choice Requires="x14">
            <control shapeId="116741" r:id="rId5" name="Check Box 5">
              <controlPr defaultSize="0" autoFill="0" autoLine="0" autoPict="0">
                <anchor moveWithCells="1">
                  <from>
                    <xdr:col>5</xdr:col>
                    <xdr:colOff>0</xdr:colOff>
                    <xdr:row>2</xdr:row>
                    <xdr:rowOff>180975</xdr:rowOff>
                  </from>
                  <to>
                    <xdr:col>7</xdr:col>
                    <xdr:colOff>47625</xdr:colOff>
                    <xdr:row>4</xdr:row>
                    <xdr:rowOff>19050</xdr:rowOff>
                  </to>
                </anchor>
              </controlPr>
            </control>
          </mc:Choice>
        </mc:AlternateContent>
        <mc:AlternateContent xmlns:mc="http://schemas.openxmlformats.org/markup-compatibility/2006">
          <mc:Choice Requires="x14">
            <control shapeId="116742" r:id="rId6" name="Check Box 6">
              <controlPr defaultSize="0" autoFill="0" autoLine="0" autoPict="0">
                <anchor moveWithCells="1">
                  <from>
                    <xdr:col>5</xdr:col>
                    <xdr:colOff>0</xdr:colOff>
                    <xdr:row>3</xdr:row>
                    <xdr:rowOff>180975</xdr:rowOff>
                  </from>
                  <to>
                    <xdr:col>7</xdr:col>
                    <xdr:colOff>47625</xdr:colOff>
                    <xdr:row>4</xdr:row>
                    <xdr:rowOff>200025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5">
    <pageSetUpPr fitToPage="1"/>
  </sheetPr>
  <dimension ref="A1:M60"/>
  <sheetViews>
    <sheetView showGridLines="0" view="pageBreakPreview" zoomScale="90" zoomScaleNormal="100" zoomScaleSheetLayoutView="90" workbookViewId="0"/>
  </sheetViews>
  <sheetFormatPr baseColWidth="10" defaultColWidth="11.42578125" defaultRowHeight="12.75" x14ac:dyDescent="0.2"/>
  <cols>
    <col min="1" max="2" width="2.7109375" style="456" customWidth="1"/>
    <col min="3" max="3" width="15.7109375" style="456" customWidth="1"/>
    <col min="4" max="4" width="11.42578125" style="456"/>
    <col min="5" max="5" width="2.7109375" style="456" customWidth="1"/>
    <col min="6" max="6" width="12.5703125" style="456" customWidth="1"/>
    <col min="7" max="7" width="11.42578125" style="456"/>
    <col min="8" max="8" width="3.7109375" style="456" customWidth="1"/>
    <col min="9" max="9" width="33.28515625" style="456" customWidth="1"/>
    <col min="10" max="10" width="3.7109375" style="456" customWidth="1"/>
    <col min="11" max="11" width="14.85546875" style="456" customWidth="1"/>
    <col min="12" max="12" width="15.42578125" style="456" customWidth="1"/>
    <col min="13" max="13" width="16.7109375" style="456" customWidth="1"/>
    <col min="14" max="16384" width="11.42578125" style="456"/>
  </cols>
  <sheetData>
    <row r="1" spans="1:13" ht="20.25" x14ac:dyDescent="0.3">
      <c r="A1" s="610" t="s">
        <v>82</v>
      </c>
      <c r="B1" s="607"/>
      <c r="C1" s="606"/>
      <c r="D1" s="606"/>
      <c r="E1" s="606"/>
      <c r="F1" s="606"/>
      <c r="J1" s="604"/>
      <c r="K1" s="603"/>
      <c r="L1" s="609" t="s">
        <v>392</v>
      </c>
      <c r="M1" s="601"/>
    </row>
    <row r="2" spans="1:13" ht="15" customHeight="1" x14ac:dyDescent="0.3">
      <c r="A2" s="608" t="s">
        <v>577</v>
      </c>
      <c r="B2" s="607"/>
      <c r="C2" s="606"/>
      <c r="D2" s="606"/>
      <c r="E2" s="606"/>
      <c r="F2" s="606"/>
      <c r="H2" s="608"/>
      <c r="J2" s="604"/>
      <c r="K2" s="603"/>
      <c r="L2" s="602"/>
      <c r="M2" s="601"/>
    </row>
    <row r="3" spans="1:13" ht="15" customHeight="1" x14ac:dyDescent="0.3">
      <c r="A3" s="608" t="s">
        <v>576</v>
      </c>
      <c r="B3" s="607"/>
      <c r="C3" s="606"/>
      <c r="D3" s="606"/>
      <c r="E3" s="606"/>
      <c r="F3" s="606"/>
      <c r="H3" s="605"/>
      <c r="J3" s="604"/>
      <c r="K3" s="603"/>
      <c r="L3" s="602"/>
      <c r="M3" s="601"/>
    </row>
    <row r="4" spans="1:13" ht="21" customHeight="1" thickBot="1" x14ac:dyDescent="0.35">
      <c r="A4" s="600"/>
      <c r="B4" s="600"/>
      <c r="C4" s="536"/>
      <c r="H4" s="462"/>
      <c r="I4" s="457"/>
      <c r="J4" s="457"/>
      <c r="K4" s="457"/>
      <c r="L4" s="457"/>
      <c r="M4" s="457"/>
    </row>
    <row r="5" spans="1:13" ht="11.25" customHeight="1" x14ac:dyDescent="0.3">
      <c r="A5" s="599"/>
      <c r="B5" s="598"/>
      <c r="C5" s="597"/>
      <c r="D5" s="595"/>
      <c r="E5" s="595"/>
      <c r="F5" s="595"/>
      <c r="G5" s="595"/>
      <c r="H5" s="596"/>
      <c r="I5" s="595"/>
      <c r="J5" s="595"/>
      <c r="K5" s="595"/>
      <c r="L5" s="511"/>
      <c r="M5" s="457"/>
    </row>
    <row r="6" spans="1:13" ht="15" x14ac:dyDescent="0.2">
      <c r="A6" s="477" t="s">
        <v>394</v>
      </c>
      <c r="B6" s="459"/>
      <c r="C6" s="478" t="s">
        <v>395</v>
      </c>
      <c r="D6" s="457"/>
      <c r="E6" s="457"/>
      <c r="F6" s="457"/>
      <c r="G6" s="457"/>
      <c r="H6" s="457"/>
      <c r="I6" s="457"/>
      <c r="J6" s="457"/>
      <c r="K6" s="457"/>
      <c r="L6" s="476"/>
      <c r="M6" s="457"/>
    </row>
    <row r="7" spans="1:13" ht="15" customHeight="1" x14ac:dyDescent="0.2">
      <c r="A7" s="477"/>
      <c r="B7" s="459"/>
      <c r="C7" s="1716"/>
      <c r="D7" s="1717"/>
      <c r="E7" s="1717"/>
      <c r="F7" s="1717"/>
      <c r="G7" s="1717"/>
      <c r="H7" s="1717"/>
      <c r="I7" s="1718"/>
      <c r="J7" s="457"/>
      <c r="K7" s="457"/>
      <c r="L7" s="476"/>
      <c r="M7" s="457"/>
    </row>
    <row r="8" spans="1:13" ht="15" customHeight="1" x14ac:dyDescent="0.2">
      <c r="A8" s="477"/>
      <c r="B8" s="459"/>
      <c r="C8" s="1719"/>
      <c r="D8" s="1720"/>
      <c r="E8" s="1720"/>
      <c r="F8" s="1720"/>
      <c r="G8" s="1720"/>
      <c r="H8" s="1720"/>
      <c r="I8" s="1721"/>
      <c r="J8" s="457"/>
      <c r="K8" s="457"/>
      <c r="L8" s="476"/>
      <c r="M8" s="457"/>
    </row>
    <row r="9" spans="1:13" ht="15" customHeight="1" x14ac:dyDescent="0.2">
      <c r="A9" s="477"/>
      <c r="B9" s="459"/>
      <c r="C9" s="1719"/>
      <c r="D9" s="1720"/>
      <c r="E9" s="1720"/>
      <c r="F9" s="1720"/>
      <c r="G9" s="1720"/>
      <c r="H9" s="1720"/>
      <c r="I9" s="1721"/>
      <c r="J9" s="457"/>
      <c r="K9" s="457"/>
      <c r="L9" s="476"/>
      <c r="M9" s="457"/>
    </row>
    <row r="10" spans="1:13" ht="18" x14ac:dyDescent="0.25">
      <c r="A10" s="594"/>
      <c r="B10" s="585"/>
      <c r="C10" s="1719"/>
      <c r="D10" s="1720"/>
      <c r="E10" s="1720"/>
      <c r="F10" s="1720"/>
      <c r="G10" s="1720"/>
      <c r="H10" s="1720"/>
      <c r="I10" s="1721"/>
      <c r="J10" s="585"/>
      <c r="K10" s="585"/>
      <c r="L10" s="476"/>
      <c r="M10" s="457"/>
    </row>
    <row r="11" spans="1:13" ht="20.25" x14ac:dyDescent="0.3">
      <c r="A11" s="594"/>
      <c r="B11" s="585"/>
      <c r="C11" s="1722"/>
      <c r="D11" s="1723"/>
      <c r="E11" s="1723"/>
      <c r="F11" s="1723"/>
      <c r="G11" s="1723"/>
      <c r="H11" s="1723"/>
      <c r="I11" s="1724"/>
      <c r="J11" s="593"/>
      <c r="K11" s="593"/>
      <c r="L11" s="476"/>
      <c r="M11" s="457"/>
    </row>
    <row r="12" spans="1:13" ht="16.5" thickBot="1" x14ac:dyDescent="0.3">
      <c r="A12" s="592"/>
      <c r="B12" s="480"/>
      <c r="C12" s="480"/>
      <c r="D12" s="463"/>
      <c r="E12" s="463"/>
      <c r="F12" s="463"/>
      <c r="G12" s="463"/>
      <c r="H12" s="591"/>
      <c r="I12" s="591"/>
      <c r="J12" s="591"/>
      <c r="K12" s="591"/>
      <c r="L12" s="474"/>
      <c r="M12" s="457"/>
    </row>
    <row r="13" spans="1:13" x14ac:dyDescent="0.2">
      <c r="A13" s="587"/>
      <c r="B13" s="457"/>
      <c r="C13" s="457"/>
      <c r="D13" s="457"/>
      <c r="E13" s="457"/>
      <c r="F13" s="457"/>
      <c r="G13" s="457"/>
      <c r="H13" s="533"/>
      <c r="I13" s="533"/>
      <c r="J13" s="533"/>
      <c r="K13" s="533"/>
      <c r="L13" s="476"/>
    </row>
    <row r="14" spans="1:13" ht="15" x14ac:dyDescent="0.2">
      <c r="A14" s="477" t="s">
        <v>396</v>
      </c>
      <c r="B14" s="459"/>
      <c r="C14" s="478" t="s">
        <v>459</v>
      </c>
      <c r="D14" s="457"/>
      <c r="E14" s="457"/>
      <c r="F14" s="457"/>
      <c r="G14" s="457"/>
      <c r="H14" s="459"/>
      <c r="I14" s="533"/>
      <c r="J14" s="533"/>
      <c r="K14" s="533"/>
      <c r="L14" s="476"/>
      <c r="M14" s="457"/>
    </row>
    <row r="15" spans="1:13" x14ac:dyDescent="0.2">
      <c r="A15" s="477"/>
      <c r="B15" s="459"/>
      <c r="C15" s="457"/>
      <c r="D15" s="457"/>
      <c r="E15" s="457"/>
      <c r="F15" s="457"/>
      <c r="G15" s="457"/>
      <c r="H15" s="459"/>
      <c r="I15" s="533"/>
      <c r="J15" s="533"/>
      <c r="K15" s="533"/>
      <c r="L15" s="476"/>
      <c r="M15" s="457"/>
    </row>
    <row r="16" spans="1:13" ht="18" x14ac:dyDescent="0.25">
      <c r="A16" s="587"/>
      <c r="B16" s="457"/>
      <c r="C16" s="459" t="s">
        <v>578</v>
      </c>
      <c r="D16" s="585"/>
      <c r="E16" s="585"/>
      <c r="F16" s="585"/>
      <c r="G16" s="585"/>
      <c r="H16" s="533"/>
      <c r="I16" s="504" t="s">
        <v>579</v>
      </c>
      <c r="J16" s="533"/>
      <c r="K16" s="533"/>
      <c r="L16" s="503"/>
      <c r="M16" s="586"/>
    </row>
    <row r="17" spans="1:13" ht="8.25" customHeight="1" x14ac:dyDescent="0.25">
      <c r="A17" s="587"/>
      <c r="B17" s="457"/>
      <c r="C17" s="459"/>
      <c r="D17" s="585"/>
      <c r="E17" s="585"/>
      <c r="F17" s="585"/>
      <c r="G17" s="585"/>
      <c r="H17" s="533"/>
      <c r="I17" s="504"/>
      <c r="J17" s="533"/>
      <c r="K17" s="533"/>
      <c r="L17" s="503"/>
      <c r="M17" s="586"/>
    </row>
    <row r="18" spans="1:13" ht="18" x14ac:dyDescent="0.25">
      <c r="A18" s="587"/>
      <c r="B18" s="457"/>
      <c r="C18" s="459" t="s">
        <v>402</v>
      </c>
      <c r="D18" s="585"/>
      <c r="E18" s="585"/>
      <c r="F18" s="585"/>
      <c r="G18" s="585"/>
      <c r="H18" s="533"/>
      <c r="I18" s="504"/>
      <c r="J18" s="533"/>
      <c r="K18" s="533"/>
      <c r="L18" s="503"/>
      <c r="M18" s="586"/>
    </row>
    <row r="19" spans="1:13" ht="8.25" customHeight="1" x14ac:dyDescent="0.25">
      <c r="A19" s="587"/>
      <c r="B19" s="457"/>
      <c r="C19" s="457"/>
      <c r="D19" s="585"/>
      <c r="E19" s="585"/>
      <c r="F19" s="585"/>
      <c r="G19" s="585"/>
      <c r="H19" s="533"/>
      <c r="I19" s="504"/>
      <c r="J19" s="533"/>
      <c r="K19" s="533"/>
      <c r="L19" s="503"/>
      <c r="M19" s="586"/>
    </row>
    <row r="20" spans="1:13" ht="18" x14ac:dyDescent="0.25">
      <c r="A20" s="587"/>
      <c r="B20" s="457"/>
      <c r="C20" s="459" t="s">
        <v>401</v>
      </c>
      <c r="D20" s="504"/>
      <c r="E20" s="585"/>
      <c r="F20" s="585"/>
      <c r="G20" s="585"/>
      <c r="H20" s="533"/>
      <c r="I20" s="533"/>
      <c r="J20" s="533"/>
      <c r="K20" s="504"/>
      <c r="L20" s="503"/>
      <c r="M20" s="586"/>
    </row>
    <row r="21" spans="1:13" ht="18" x14ac:dyDescent="0.25">
      <c r="A21" s="587"/>
      <c r="B21" s="457"/>
      <c r="C21" s="457"/>
      <c r="D21" s="585"/>
      <c r="E21" s="585"/>
      <c r="F21" s="585"/>
      <c r="G21" s="585"/>
      <c r="H21" s="533"/>
      <c r="I21" s="533"/>
      <c r="J21" s="533"/>
      <c r="K21" s="533"/>
      <c r="L21" s="503"/>
      <c r="M21" s="586"/>
    </row>
    <row r="22" spans="1:13" ht="15" customHeight="1" x14ac:dyDescent="0.25">
      <c r="A22" s="587"/>
      <c r="B22" s="457"/>
      <c r="C22" s="459" t="s">
        <v>393</v>
      </c>
      <c r="D22" s="533"/>
      <c r="E22" s="533"/>
      <c r="F22" s="585"/>
      <c r="G22" s="585"/>
      <c r="H22" s="533"/>
      <c r="I22" s="535"/>
      <c r="J22" s="535"/>
      <c r="K22" s="590"/>
      <c r="L22" s="589"/>
      <c r="M22" s="588"/>
    </row>
    <row r="23" spans="1:13" ht="15" customHeight="1" x14ac:dyDescent="0.25">
      <c r="A23" s="587"/>
      <c r="B23" s="457"/>
      <c r="C23" s="1707"/>
      <c r="D23" s="1708"/>
      <c r="E23" s="1708"/>
      <c r="F23" s="1708"/>
      <c r="G23" s="1708"/>
      <c r="H23" s="1708"/>
      <c r="I23" s="1709"/>
      <c r="J23" s="535"/>
      <c r="K23" s="590"/>
      <c r="L23" s="589"/>
      <c r="M23" s="588"/>
    </row>
    <row r="24" spans="1:13" ht="15" customHeight="1" x14ac:dyDescent="0.25">
      <c r="A24" s="587"/>
      <c r="B24" s="457"/>
      <c r="C24" s="1710"/>
      <c r="D24" s="1711"/>
      <c r="E24" s="1711"/>
      <c r="F24" s="1711"/>
      <c r="G24" s="1711"/>
      <c r="H24" s="1711"/>
      <c r="I24" s="1712"/>
      <c r="J24" s="535"/>
      <c r="K24" s="590"/>
      <c r="L24" s="589"/>
      <c r="M24" s="588"/>
    </row>
    <row r="25" spans="1:13" ht="15" customHeight="1" x14ac:dyDescent="0.25">
      <c r="A25" s="587"/>
      <c r="B25" s="457"/>
      <c r="C25" s="1710"/>
      <c r="D25" s="1711"/>
      <c r="E25" s="1711"/>
      <c r="F25" s="1711"/>
      <c r="G25" s="1711"/>
      <c r="H25" s="1711"/>
      <c r="I25" s="1712"/>
      <c r="J25" s="535"/>
      <c r="K25" s="590"/>
      <c r="L25" s="589"/>
      <c r="M25" s="588"/>
    </row>
    <row r="26" spans="1:13" ht="15" customHeight="1" x14ac:dyDescent="0.25">
      <c r="A26" s="587"/>
      <c r="B26" s="457"/>
      <c r="C26" s="1713"/>
      <c r="D26" s="1714"/>
      <c r="E26" s="1714"/>
      <c r="F26" s="1714"/>
      <c r="G26" s="1714"/>
      <c r="H26" s="1714"/>
      <c r="I26" s="1715"/>
      <c r="J26" s="535"/>
      <c r="K26" s="590"/>
      <c r="L26" s="589"/>
      <c r="M26" s="588"/>
    </row>
    <row r="27" spans="1:13" ht="18" x14ac:dyDescent="0.25">
      <c r="A27" s="587"/>
      <c r="B27" s="457"/>
      <c r="C27" s="457"/>
      <c r="D27" s="585"/>
      <c r="E27" s="585"/>
      <c r="F27" s="585"/>
      <c r="G27" s="585"/>
      <c r="H27" s="533"/>
      <c r="I27" s="533"/>
      <c r="J27" s="533"/>
      <c r="K27" s="533"/>
      <c r="L27" s="503"/>
      <c r="M27" s="586"/>
    </row>
    <row r="28" spans="1:13" ht="18" customHeight="1" x14ac:dyDescent="0.25">
      <c r="A28" s="477" t="s">
        <v>397</v>
      </c>
      <c r="B28" s="459"/>
      <c r="C28" s="478" t="s">
        <v>18</v>
      </c>
      <c r="D28" s="585"/>
      <c r="E28" s="585"/>
      <c r="F28" s="585"/>
      <c r="G28" s="585"/>
      <c r="H28" s="533"/>
      <c r="I28" s="535"/>
      <c r="J28" s="535"/>
      <c r="K28" s="533"/>
      <c r="L28" s="583"/>
      <c r="M28" s="582"/>
    </row>
    <row r="29" spans="1:13" ht="18" customHeight="1" x14ac:dyDescent="0.2">
      <c r="A29" s="477"/>
      <c r="B29" s="459"/>
      <c r="C29" s="1707"/>
      <c r="D29" s="1708"/>
      <c r="E29" s="1708"/>
      <c r="F29" s="1708"/>
      <c r="G29" s="1708"/>
      <c r="H29" s="1708"/>
      <c r="I29" s="1709"/>
      <c r="J29" s="584"/>
      <c r="K29" s="533"/>
      <c r="L29" s="583"/>
      <c r="M29" s="582"/>
    </row>
    <row r="30" spans="1:13" ht="18" customHeight="1" x14ac:dyDescent="0.2">
      <c r="A30" s="477"/>
      <c r="B30" s="459"/>
      <c r="C30" s="1710"/>
      <c r="D30" s="1711"/>
      <c r="E30" s="1711"/>
      <c r="F30" s="1711"/>
      <c r="G30" s="1711"/>
      <c r="H30" s="1711"/>
      <c r="I30" s="1712"/>
      <c r="J30" s="584"/>
      <c r="K30" s="533"/>
      <c r="L30" s="583"/>
      <c r="M30" s="582"/>
    </row>
    <row r="31" spans="1:13" s="468" customFormat="1" x14ac:dyDescent="0.2">
      <c r="A31" s="477"/>
      <c r="B31" s="459"/>
      <c r="C31" s="1713"/>
      <c r="D31" s="1714"/>
      <c r="E31" s="1714"/>
      <c r="F31" s="1714"/>
      <c r="G31" s="1714"/>
      <c r="H31" s="1714"/>
      <c r="I31" s="1715"/>
      <c r="J31" s="485"/>
      <c r="K31" s="485"/>
      <c r="L31" s="581"/>
      <c r="M31" s="485"/>
    </row>
    <row r="32" spans="1:13" s="468" customFormat="1" ht="24.75" customHeight="1" x14ac:dyDescent="0.2">
      <c r="A32" s="477"/>
      <c r="B32" s="459"/>
      <c r="C32" s="509"/>
      <c r="D32" s="509"/>
      <c r="E32" s="509"/>
      <c r="F32" s="509"/>
      <c r="G32" s="509"/>
      <c r="H32" s="509"/>
      <c r="I32" s="509"/>
      <c r="J32" s="485"/>
      <c r="K32" s="485"/>
      <c r="L32" s="581"/>
      <c r="M32" s="485"/>
    </row>
    <row r="33" spans="1:13" s="468" customFormat="1" ht="15" x14ac:dyDescent="0.2">
      <c r="A33" s="477" t="s">
        <v>632</v>
      </c>
      <c r="B33" s="459"/>
      <c r="C33" s="478" t="s">
        <v>399</v>
      </c>
      <c r="D33" s="485"/>
      <c r="E33" s="485"/>
      <c r="F33" s="485"/>
      <c r="G33" s="485"/>
      <c r="H33" s="485"/>
      <c r="I33" s="485"/>
      <c r="J33" s="485"/>
      <c r="K33" s="485"/>
      <c r="L33" s="581"/>
      <c r="M33" s="485"/>
    </row>
    <row r="34" spans="1:13" s="468" customFormat="1" ht="18.95" customHeight="1" x14ac:dyDescent="0.2">
      <c r="A34" s="477"/>
      <c r="B34" s="459"/>
      <c r="C34" s="1725"/>
      <c r="D34" s="1726"/>
      <c r="E34" s="1726"/>
      <c r="F34" s="1727"/>
      <c r="G34" s="485"/>
      <c r="H34" s="485"/>
      <c r="I34" s="485"/>
      <c r="J34" s="485"/>
      <c r="K34" s="485"/>
      <c r="L34" s="581"/>
      <c r="M34" s="485"/>
    </row>
    <row r="35" spans="1:13" s="468" customFormat="1" ht="22.7" customHeight="1" x14ac:dyDescent="0.2">
      <c r="A35" s="477"/>
      <c r="B35" s="459"/>
      <c r="C35" s="485"/>
      <c r="D35" s="485"/>
      <c r="E35" s="485"/>
      <c r="F35" s="485"/>
      <c r="G35" s="485"/>
      <c r="H35" s="485"/>
      <c r="I35" s="485"/>
      <c r="J35" s="485"/>
      <c r="K35" s="485"/>
      <c r="L35" s="581"/>
      <c r="M35" s="485"/>
    </row>
    <row r="36" spans="1:13" s="468" customFormat="1" ht="15" x14ac:dyDescent="0.2">
      <c r="A36" s="477" t="s">
        <v>633</v>
      </c>
      <c r="B36" s="459"/>
      <c r="C36" s="478" t="s">
        <v>398</v>
      </c>
      <c r="D36" s="459"/>
      <c r="E36" s="459"/>
      <c r="F36" s="459"/>
      <c r="G36" s="459"/>
      <c r="H36" s="459"/>
      <c r="I36" s="459"/>
      <c r="J36" s="459"/>
      <c r="K36" s="580"/>
      <c r="L36" s="579"/>
      <c r="M36" s="578"/>
    </row>
    <row r="37" spans="1:13" s="468" customFormat="1" ht="19.5" customHeight="1" x14ac:dyDescent="0.2">
      <c r="A37" s="477"/>
      <c r="B37" s="459"/>
      <c r="C37" s="1660"/>
      <c r="D37" s="1661"/>
      <c r="E37" s="1661"/>
      <c r="F37" s="1661"/>
      <c r="G37" s="1661"/>
      <c r="H37" s="1661"/>
      <c r="I37" s="1662"/>
      <c r="J37" s="459"/>
      <c r="K37" s="580"/>
      <c r="L37" s="579"/>
      <c r="M37" s="578"/>
    </row>
    <row r="38" spans="1:13" s="468" customFormat="1" x14ac:dyDescent="0.2">
      <c r="A38" s="477"/>
      <c r="B38" s="459"/>
      <c r="C38" s="459"/>
      <c r="D38" s="459"/>
      <c r="E38" s="459"/>
      <c r="F38" s="459"/>
      <c r="G38" s="459"/>
      <c r="H38" s="459"/>
      <c r="I38" s="459"/>
      <c r="J38" s="459"/>
      <c r="K38" s="580"/>
      <c r="L38" s="579"/>
      <c r="M38" s="578"/>
    </row>
    <row r="39" spans="1:13" s="468" customFormat="1" ht="13.5" thickBot="1" x14ac:dyDescent="0.25">
      <c r="A39" s="481"/>
      <c r="B39" s="466"/>
      <c r="C39" s="466"/>
      <c r="D39" s="466"/>
      <c r="E39" s="466"/>
      <c r="F39" s="466"/>
      <c r="G39" s="466"/>
      <c r="H39" s="466"/>
      <c r="I39" s="466"/>
      <c r="J39" s="466"/>
      <c r="K39" s="466"/>
      <c r="L39" s="577"/>
      <c r="M39" s="459"/>
    </row>
    <row r="40" spans="1:13" s="468" customFormat="1" x14ac:dyDescent="0.2">
      <c r="A40" s="459"/>
      <c r="B40" s="459"/>
      <c r="G40" s="459"/>
      <c r="H40" s="459"/>
      <c r="L40" s="459"/>
      <c r="M40" s="459"/>
    </row>
    <row r="41" spans="1:13" s="468" customFormat="1" x14ac:dyDescent="0.2">
      <c r="A41" s="459"/>
      <c r="B41" s="459"/>
      <c r="G41" s="459"/>
      <c r="H41" s="459"/>
      <c r="L41" s="459"/>
      <c r="M41" s="459"/>
    </row>
    <row r="42" spans="1:13" s="468" customFormat="1" x14ac:dyDescent="0.2">
      <c r="A42" s="457" t="s">
        <v>10</v>
      </c>
      <c r="B42" s="457"/>
      <c r="C42" s="456"/>
      <c r="E42" s="462"/>
      <c r="G42" s="459"/>
      <c r="H42" s="459"/>
      <c r="L42" s="459"/>
      <c r="M42" s="459"/>
    </row>
    <row r="43" spans="1:13" s="468" customFormat="1" x14ac:dyDescent="0.2">
      <c r="A43" s="459"/>
      <c r="B43" s="459"/>
      <c r="C43" s="459"/>
      <c r="D43" s="459"/>
      <c r="E43" s="509"/>
      <c r="F43" s="576"/>
      <c r="G43" s="459"/>
      <c r="L43" s="459"/>
      <c r="M43" s="459"/>
    </row>
    <row r="44" spans="1:13" s="468" customFormat="1" x14ac:dyDescent="0.2">
      <c r="A44" s="575"/>
      <c r="B44" s="459"/>
      <c r="C44" s="574" t="s">
        <v>400</v>
      </c>
      <c r="G44" s="459"/>
      <c r="H44" s="459"/>
      <c r="L44" s="459"/>
      <c r="M44" s="459"/>
    </row>
    <row r="45" spans="1:13" x14ac:dyDescent="0.2">
      <c r="A45" s="457"/>
      <c r="C45" s="468"/>
      <c r="D45" s="468"/>
      <c r="E45" s="468"/>
      <c r="F45" s="468"/>
      <c r="G45" s="468"/>
      <c r="H45" s="468"/>
      <c r="I45" s="468"/>
    </row>
    <row r="46" spans="1:13" x14ac:dyDescent="0.2">
      <c r="A46" s="575"/>
      <c r="B46" s="459"/>
      <c r="C46" s="574" t="s">
        <v>405</v>
      </c>
      <c r="D46" s="468"/>
      <c r="E46" s="468"/>
      <c r="F46" s="468"/>
      <c r="G46" s="468"/>
      <c r="H46" s="468"/>
      <c r="I46" s="468"/>
    </row>
    <row r="47" spans="1:13" x14ac:dyDescent="0.2">
      <c r="A47" s="459"/>
      <c r="B47" s="459"/>
    </row>
    <row r="48" spans="1:13" x14ac:dyDescent="0.2">
      <c r="A48" s="457"/>
      <c r="C48" s="468" t="s">
        <v>251</v>
      </c>
    </row>
    <row r="49" spans="1:12" x14ac:dyDescent="0.2">
      <c r="A49" s="459"/>
      <c r="B49" s="459"/>
      <c r="C49" s="459" t="s">
        <v>580</v>
      </c>
      <c r="D49" s="457"/>
      <c r="E49" s="457"/>
      <c r="F49" s="457"/>
      <c r="G49" s="457"/>
      <c r="H49" s="457"/>
      <c r="I49" s="457"/>
      <c r="J49" s="457"/>
      <c r="K49" s="457"/>
      <c r="L49" s="457"/>
    </row>
    <row r="50" spans="1:12" x14ac:dyDescent="0.2">
      <c r="A50" s="457"/>
      <c r="C50" s="573"/>
      <c r="D50" s="572"/>
      <c r="E50" s="572"/>
      <c r="F50" s="572"/>
      <c r="G50" s="572"/>
      <c r="H50" s="572"/>
      <c r="I50" s="572"/>
      <c r="J50" s="572"/>
      <c r="K50" s="572"/>
      <c r="L50" s="572"/>
    </row>
    <row r="51" spans="1:12" x14ac:dyDescent="0.2">
      <c r="A51" s="459"/>
      <c r="B51" s="459"/>
      <c r="C51" s="1704"/>
      <c r="D51" s="1705"/>
      <c r="E51" s="1705"/>
      <c r="F51" s="1705"/>
      <c r="G51" s="1705"/>
      <c r="H51" s="1705"/>
      <c r="I51" s="1705"/>
      <c r="J51" s="1705"/>
      <c r="K51" s="1705"/>
      <c r="L51" s="1706"/>
    </row>
    <row r="52" spans="1:12" x14ac:dyDescent="0.2">
      <c r="A52" s="533"/>
      <c r="B52" s="462"/>
    </row>
    <row r="53" spans="1:12" x14ac:dyDescent="0.2">
      <c r="A53" s="459"/>
      <c r="B53" s="459"/>
      <c r="C53" s="1704"/>
      <c r="D53" s="1705"/>
      <c r="E53" s="1705"/>
      <c r="F53" s="1705"/>
      <c r="G53" s="1705"/>
      <c r="H53" s="1705"/>
      <c r="I53" s="1705"/>
      <c r="J53" s="1705"/>
      <c r="K53" s="1705"/>
      <c r="L53" s="1706"/>
    </row>
    <row r="54" spans="1:12" x14ac:dyDescent="0.2">
      <c r="A54" s="462"/>
      <c r="B54" s="462"/>
    </row>
    <row r="55" spans="1:12" x14ac:dyDescent="0.2">
      <c r="A55" s="462"/>
      <c r="B55" s="462"/>
    </row>
    <row r="58" spans="1:12" ht="13.5" thickBot="1" x14ac:dyDescent="0.25">
      <c r="A58" s="1703"/>
      <c r="B58" s="1703"/>
      <c r="C58" s="1703"/>
      <c r="D58" s="1703"/>
      <c r="E58" s="465"/>
      <c r="F58" s="464"/>
      <c r="G58" s="527"/>
      <c r="H58" s="611"/>
      <c r="I58" s="611"/>
      <c r="J58" s="611"/>
      <c r="K58" s="611"/>
      <c r="L58" s="611"/>
    </row>
    <row r="59" spans="1:12" x14ac:dyDescent="0.2">
      <c r="A59" s="460" t="s">
        <v>621</v>
      </c>
      <c r="B59" s="462"/>
      <c r="D59" s="459"/>
      <c r="E59" s="459"/>
      <c r="F59" s="461"/>
      <c r="G59" s="460" t="s">
        <v>304</v>
      </c>
      <c r="H59" s="457"/>
      <c r="I59" s="457"/>
      <c r="J59" s="457"/>
      <c r="K59" s="457"/>
    </row>
    <row r="60" spans="1:12" x14ac:dyDescent="0.2">
      <c r="A60" s="460"/>
      <c r="B60" s="460"/>
      <c r="D60" s="459"/>
      <c r="E60" s="459"/>
      <c r="F60" s="459"/>
      <c r="G60" s="458" t="s">
        <v>305</v>
      </c>
      <c r="H60" s="457"/>
      <c r="I60" s="457"/>
      <c r="J60" s="457"/>
      <c r="K60" s="457"/>
    </row>
  </sheetData>
  <sheetProtection selectLockedCells="1"/>
  <mergeCells count="8">
    <mergeCell ref="A58:D58"/>
    <mergeCell ref="C53:L53"/>
    <mergeCell ref="C23:I26"/>
    <mergeCell ref="C7:I11"/>
    <mergeCell ref="C29:I31"/>
    <mergeCell ref="C37:I37"/>
    <mergeCell ref="C34:F34"/>
    <mergeCell ref="C51:L51"/>
  </mergeCells>
  <phoneticPr fontId="49" type="noConversion"/>
  <pageMargins left="0.7" right="0.7" top="0.75" bottom="0.75" header="0.3" footer="0.3"/>
  <pageSetup paperSize="9" scale="6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9873" r:id="rId4" name="Check Box 1">
              <controlPr defaultSize="0" autoFill="0" autoLine="0" autoPict="0">
                <anchor moveWithCells="1">
                  <from>
                    <xdr:col>0</xdr:col>
                    <xdr:colOff>114300</xdr:colOff>
                    <xdr:row>14</xdr:row>
                    <xdr:rowOff>123825</xdr:rowOff>
                  </from>
                  <to>
                    <xdr:col>2</xdr:col>
                    <xdr:colOff>0</xdr:colOff>
                    <xdr:row>16</xdr:row>
                    <xdr:rowOff>38100</xdr:rowOff>
                  </to>
                </anchor>
              </controlPr>
            </control>
          </mc:Choice>
        </mc:AlternateContent>
        <mc:AlternateContent xmlns:mc="http://schemas.openxmlformats.org/markup-compatibility/2006">
          <mc:Choice Requires="x14">
            <control shapeId="79874" r:id="rId5" name="Check Box 2">
              <controlPr defaultSize="0" autoFill="0" autoLine="0" autoPict="0">
                <anchor moveWithCells="1">
                  <from>
                    <xdr:col>0</xdr:col>
                    <xdr:colOff>123825</xdr:colOff>
                    <xdr:row>19</xdr:row>
                    <xdr:rowOff>0</xdr:rowOff>
                  </from>
                  <to>
                    <xdr:col>2</xdr:col>
                    <xdr:colOff>9525</xdr:colOff>
                    <xdr:row>20</xdr:row>
                    <xdr:rowOff>76200</xdr:rowOff>
                  </to>
                </anchor>
              </controlPr>
            </control>
          </mc:Choice>
        </mc:AlternateContent>
        <mc:AlternateContent xmlns:mc="http://schemas.openxmlformats.org/markup-compatibility/2006">
          <mc:Choice Requires="x14">
            <control shapeId="79875" r:id="rId6" name="Check Box 3">
              <controlPr defaultSize="0" autoFill="0" autoLine="0" autoPict="0">
                <anchor moveWithCells="1">
                  <from>
                    <xdr:col>7</xdr:col>
                    <xdr:colOff>0</xdr:colOff>
                    <xdr:row>14</xdr:row>
                    <xdr:rowOff>142875</xdr:rowOff>
                  </from>
                  <to>
                    <xdr:col>7</xdr:col>
                    <xdr:colOff>238125</xdr:colOff>
                    <xdr:row>16</xdr:row>
                    <xdr:rowOff>47625</xdr:rowOff>
                  </to>
                </anchor>
              </controlPr>
            </control>
          </mc:Choice>
        </mc:AlternateContent>
        <mc:AlternateContent xmlns:mc="http://schemas.openxmlformats.org/markup-compatibility/2006">
          <mc:Choice Requires="x14">
            <control shapeId="79876" r:id="rId7" name="Check Box 4">
              <controlPr defaultSize="0" autoFill="0" autoLine="0" autoPict="0">
                <anchor moveWithCells="1">
                  <from>
                    <xdr:col>0</xdr:col>
                    <xdr:colOff>123825</xdr:colOff>
                    <xdr:row>20</xdr:row>
                    <xdr:rowOff>180975</xdr:rowOff>
                  </from>
                  <to>
                    <xdr:col>2</xdr:col>
                    <xdr:colOff>9525</xdr:colOff>
                    <xdr:row>22</xdr:row>
                    <xdr:rowOff>57150</xdr:rowOff>
                  </to>
                </anchor>
              </controlPr>
            </control>
          </mc:Choice>
        </mc:AlternateContent>
        <mc:AlternateContent xmlns:mc="http://schemas.openxmlformats.org/markup-compatibility/2006">
          <mc:Choice Requires="x14">
            <control shapeId="79877" r:id="rId8" name="Check Box 5">
              <controlPr defaultSize="0" autoFill="0" autoLine="0" autoPict="0">
                <anchor moveWithCells="1">
                  <from>
                    <xdr:col>0</xdr:col>
                    <xdr:colOff>114300</xdr:colOff>
                    <xdr:row>42</xdr:row>
                    <xdr:rowOff>85725</xdr:rowOff>
                  </from>
                  <to>
                    <xdr:col>2</xdr:col>
                    <xdr:colOff>0</xdr:colOff>
                    <xdr:row>44</xdr:row>
                    <xdr:rowOff>66675</xdr:rowOff>
                  </to>
                </anchor>
              </controlPr>
            </control>
          </mc:Choice>
        </mc:AlternateContent>
        <mc:AlternateContent xmlns:mc="http://schemas.openxmlformats.org/markup-compatibility/2006">
          <mc:Choice Requires="x14">
            <control shapeId="79878" r:id="rId9" name="Check Box 6">
              <controlPr defaultSize="0" autoFill="0" autoLine="0" autoPict="0">
                <anchor moveWithCells="1">
                  <from>
                    <xdr:col>0</xdr:col>
                    <xdr:colOff>114300</xdr:colOff>
                    <xdr:row>44</xdr:row>
                    <xdr:rowOff>57150</xdr:rowOff>
                  </from>
                  <to>
                    <xdr:col>2</xdr:col>
                    <xdr:colOff>0</xdr:colOff>
                    <xdr:row>46</xdr:row>
                    <xdr:rowOff>38100</xdr:rowOff>
                  </to>
                </anchor>
              </controlPr>
            </control>
          </mc:Choice>
        </mc:AlternateContent>
        <mc:AlternateContent xmlns:mc="http://schemas.openxmlformats.org/markup-compatibility/2006">
          <mc:Choice Requires="x14">
            <control shapeId="79879" r:id="rId10" name="Check Box 7">
              <controlPr defaultSize="0" autoFill="0" autoLine="0" autoPict="0">
                <anchor moveWithCells="1">
                  <from>
                    <xdr:col>0</xdr:col>
                    <xdr:colOff>114300</xdr:colOff>
                    <xdr:row>47</xdr:row>
                    <xdr:rowOff>57150</xdr:rowOff>
                  </from>
                  <to>
                    <xdr:col>2</xdr:col>
                    <xdr:colOff>0</xdr:colOff>
                    <xdr:row>49</xdr:row>
                    <xdr:rowOff>38100</xdr:rowOff>
                  </to>
                </anchor>
              </controlPr>
            </control>
          </mc:Choice>
        </mc:AlternateContent>
        <mc:AlternateContent xmlns:mc="http://schemas.openxmlformats.org/markup-compatibility/2006">
          <mc:Choice Requires="x14">
            <control shapeId="79880" r:id="rId11" name="Check Box 8">
              <controlPr defaultSize="0" autoFill="0" autoLine="0" autoPict="0">
                <anchor moveWithCells="1">
                  <from>
                    <xdr:col>0</xdr:col>
                    <xdr:colOff>104775</xdr:colOff>
                    <xdr:row>49</xdr:row>
                    <xdr:rowOff>66675</xdr:rowOff>
                  </from>
                  <to>
                    <xdr:col>1</xdr:col>
                    <xdr:colOff>171450</xdr:colOff>
                    <xdr:row>51</xdr:row>
                    <xdr:rowOff>47625</xdr:rowOff>
                  </to>
                </anchor>
              </controlPr>
            </control>
          </mc:Choice>
        </mc:AlternateContent>
        <mc:AlternateContent xmlns:mc="http://schemas.openxmlformats.org/markup-compatibility/2006">
          <mc:Choice Requires="x14">
            <control shapeId="79881" r:id="rId12" name="Check Box 9">
              <controlPr defaultSize="0" autoFill="0" autoLine="0" autoPict="0">
                <anchor moveWithCells="1">
                  <from>
                    <xdr:col>0</xdr:col>
                    <xdr:colOff>104775</xdr:colOff>
                    <xdr:row>51</xdr:row>
                    <xdr:rowOff>66675</xdr:rowOff>
                  </from>
                  <to>
                    <xdr:col>1</xdr:col>
                    <xdr:colOff>171450</xdr:colOff>
                    <xdr:row>53</xdr:row>
                    <xdr:rowOff>47625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6"/>
  <dimension ref="A1:O44"/>
  <sheetViews>
    <sheetView showGridLines="0" view="pageBreakPreview" zoomScaleNormal="100" zoomScaleSheetLayoutView="100" workbookViewId="0"/>
  </sheetViews>
  <sheetFormatPr baseColWidth="10" defaultColWidth="11.42578125" defaultRowHeight="12.75" x14ac:dyDescent="0.2"/>
  <cols>
    <col min="1" max="1" width="6" style="462" customWidth="1"/>
    <col min="2" max="2" width="2.85546875" style="462" customWidth="1"/>
    <col min="3" max="3" width="3.85546875" style="462" customWidth="1"/>
    <col min="4" max="4" width="5.7109375" style="462" customWidth="1"/>
    <col min="5" max="5" width="2.140625" style="462" customWidth="1"/>
    <col min="6" max="6" width="5.7109375" style="462" customWidth="1"/>
    <col min="7" max="7" width="14.42578125" style="462" customWidth="1"/>
    <col min="8" max="8" width="15.5703125" style="462" customWidth="1"/>
    <col min="9" max="9" width="12.7109375" style="462" customWidth="1"/>
    <col min="10" max="10" width="2.85546875" style="462" customWidth="1"/>
    <col min="11" max="11" width="7" style="462" customWidth="1"/>
    <col min="12" max="12" width="2" style="462" customWidth="1"/>
    <col min="13" max="13" width="3" style="462" customWidth="1"/>
    <col min="14" max="14" width="15.42578125" style="462" customWidth="1"/>
    <col min="15" max="15" width="3" style="462" customWidth="1"/>
    <col min="16" max="16384" width="11.42578125" style="462"/>
  </cols>
  <sheetData>
    <row r="1" spans="1:15" x14ac:dyDescent="0.2">
      <c r="A1" s="567" t="s">
        <v>124</v>
      </c>
      <c r="B1" s="562"/>
      <c r="C1" s="562"/>
      <c r="D1" s="562"/>
      <c r="E1" s="562"/>
      <c r="F1" s="562"/>
      <c r="G1" s="562"/>
      <c r="H1" s="562"/>
      <c r="I1" s="562"/>
      <c r="J1" s="562"/>
      <c r="K1" s="562"/>
      <c r="L1" s="562"/>
      <c r="M1" s="562"/>
      <c r="N1" s="562"/>
      <c r="O1" s="609" t="s">
        <v>515</v>
      </c>
    </row>
    <row r="2" spans="1:15" ht="18" customHeight="1" x14ac:dyDescent="0.25">
      <c r="A2" s="1731" t="s">
        <v>286</v>
      </c>
      <c r="B2" s="1732"/>
      <c r="C2" s="1732"/>
      <c r="D2" s="1732"/>
      <c r="E2" s="1732"/>
      <c r="F2" s="1732"/>
      <c r="G2" s="1732"/>
      <c r="H2" s="1733"/>
      <c r="I2" s="647"/>
      <c r="J2" s="647"/>
      <c r="K2" s="648"/>
      <c r="L2" s="647"/>
      <c r="M2" s="647"/>
      <c r="N2" s="649" t="s">
        <v>665</v>
      </c>
    </row>
    <row r="3" spans="1:15" ht="18" customHeight="1" x14ac:dyDescent="0.25">
      <c r="A3" s="650" t="s">
        <v>460</v>
      </c>
      <c r="B3" s="651"/>
      <c r="C3" s="651"/>
      <c r="D3" s="651"/>
      <c r="E3" s="651"/>
      <c r="F3" s="651"/>
      <c r="G3" s="651"/>
      <c r="H3" s="651"/>
      <c r="I3" s="651"/>
      <c r="J3" s="651"/>
      <c r="K3" s="651"/>
      <c r="L3" s="647"/>
      <c r="M3" s="647"/>
      <c r="N3" s="649" t="s">
        <v>429</v>
      </c>
    </row>
    <row r="4" spans="1:15" ht="15" x14ac:dyDescent="0.2">
      <c r="A4" s="652"/>
      <c r="B4" s="645"/>
      <c r="C4" s="645"/>
      <c r="D4" s="645"/>
      <c r="E4" s="645"/>
      <c r="F4" s="645"/>
      <c r="G4" s="645"/>
      <c r="H4" s="626"/>
      <c r="I4" s="653"/>
      <c r="J4" s="626"/>
      <c r="K4" s="626"/>
      <c r="L4" s="626"/>
      <c r="M4" s="626"/>
      <c r="N4" s="626"/>
    </row>
    <row r="5" spans="1:15" x14ac:dyDescent="0.2">
      <c r="A5" s="570"/>
      <c r="B5" s="654"/>
      <c r="C5" s="654"/>
      <c r="D5" s="654"/>
      <c r="E5" s="654"/>
      <c r="F5" s="654"/>
      <c r="G5" s="654"/>
      <c r="H5" s="652"/>
      <c r="I5" s="652"/>
      <c r="J5" s="626"/>
      <c r="K5" s="626"/>
      <c r="L5" s="626"/>
      <c r="M5" s="626"/>
      <c r="N5" s="626"/>
    </row>
    <row r="6" spans="1:15" x14ac:dyDescent="0.2">
      <c r="A6" s="570"/>
      <c r="B6" s="654"/>
      <c r="C6" s="654"/>
      <c r="D6" s="654"/>
      <c r="E6" s="654"/>
      <c r="F6" s="654"/>
      <c r="G6" s="654"/>
      <c r="H6" s="655"/>
      <c r="I6" s="626"/>
      <c r="J6" s="626"/>
      <c r="K6" s="626"/>
      <c r="L6" s="626"/>
      <c r="M6" s="626"/>
      <c r="N6" s="626"/>
    </row>
    <row r="7" spans="1:15" x14ac:dyDescent="0.2">
      <c r="A7" s="656" t="s">
        <v>17</v>
      </c>
      <c r="B7" s="640"/>
      <c r="C7" s="640"/>
      <c r="D7" s="640"/>
      <c r="E7" s="640"/>
      <c r="F7" s="640"/>
      <c r="G7" s="640"/>
      <c r="H7" s="626"/>
      <c r="I7" s="646" t="s">
        <v>18</v>
      </c>
      <c r="J7" s="562"/>
      <c r="K7" s="562"/>
      <c r="L7" s="562"/>
      <c r="M7" s="562"/>
      <c r="N7" s="657"/>
    </row>
    <row r="8" spans="1:15" x14ac:dyDescent="0.2">
      <c r="A8" s="1343"/>
      <c r="B8" s="1734"/>
      <c r="C8" s="1734"/>
      <c r="D8" s="1734"/>
      <c r="E8" s="1734"/>
      <c r="F8" s="1734"/>
      <c r="G8" s="1734"/>
      <c r="H8" s="1735"/>
      <c r="I8" s="1343"/>
      <c r="J8" s="1734"/>
      <c r="K8" s="1734"/>
      <c r="L8" s="1734"/>
      <c r="M8" s="1734"/>
      <c r="N8" s="1735"/>
    </row>
    <row r="9" spans="1:15" x14ac:dyDescent="0.2">
      <c r="A9" s="1736"/>
      <c r="B9" s="1737"/>
      <c r="C9" s="1737"/>
      <c r="D9" s="1737"/>
      <c r="E9" s="1737"/>
      <c r="F9" s="1737"/>
      <c r="G9" s="1737"/>
      <c r="H9" s="1738"/>
      <c r="I9" s="1736"/>
      <c r="J9" s="1737"/>
      <c r="K9" s="1737"/>
      <c r="L9" s="1737"/>
      <c r="M9" s="1737"/>
      <c r="N9" s="1738"/>
    </row>
    <row r="10" spans="1:15" x14ac:dyDescent="0.2">
      <c r="A10" s="1736"/>
      <c r="B10" s="1737"/>
      <c r="C10" s="1737"/>
      <c r="D10" s="1737"/>
      <c r="E10" s="1737"/>
      <c r="F10" s="1737"/>
      <c r="G10" s="1737"/>
      <c r="H10" s="1738"/>
      <c r="I10" s="1736"/>
      <c r="J10" s="1737"/>
      <c r="K10" s="1737"/>
      <c r="L10" s="1737"/>
      <c r="M10" s="1737"/>
      <c r="N10" s="1738"/>
    </row>
    <row r="11" spans="1:15" x14ac:dyDescent="0.2">
      <c r="A11" s="1739"/>
      <c r="B11" s="1740"/>
      <c r="C11" s="1740"/>
      <c r="D11" s="1740"/>
      <c r="E11" s="1740"/>
      <c r="F11" s="1740"/>
      <c r="G11" s="1740"/>
      <c r="H11" s="1741"/>
      <c r="I11" s="1739"/>
      <c r="J11" s="1740"/>
      <c r="K11" s="1740"/>
      <c r="L11" s="1740"/>
      <c r="M11" s="1740"/>
      <c r="N11" s="1741"/>
    </row>
    <row r="12" spans="1:15" x14ac:dyDescent="0.2">
      <c r="A12" s="626"/>
      <c r="B12" s="626"/>
      <c r="C12" s="626"/>
      <c r="D12" s="626"/>
      <c r="E12" s="626"/>
      <c r="F12" s="626"/>
      <c r="G12" s="626"/>
      <c r="H12" s="614"/>
      <c r="I12" s="626"/>
      <c r="J12" s="626"/>
      <c r="K12" s="626"/>
      <c r="L12" s="626"/>
      <c r="M12" s="626"/>
      <c r="N12" s="626"/>
    </row>
    <row r="13" spans="1:15" x14ac:dyDescent="0.2">
      <c r="A13" s="626" t="s">
        <v>19</v>
      </c>
      <c r="B13" s="626"/>
      <c r="C13" s="626"/>
      <c r="D13" s="626"/>
      <c r="E13" s="626"/>
      <c r="F13" s="626"/>
      <c r="G13" s="626"/>
      <c r="H13" s="615"/>
      <c r="I13" s="646"/>
      <c r="J13" s="626"/>
      <c r="K13" s="626"/>
      <c r="L13" s="626"/>
      <c r="M13" s="626"/>
      <c r="N13" s="626"/>
    </row>
    <row r="14" spans="1:15" x14ac:dyDescent="0.2">
      <c r="A14" s="646" t="s">
        <v>461</v>
      </c>
      <c r="B14" s="626"/>
      <c r="C14" s="626"/>
      <c r="D14" s="626"/>
      <c r="E14" s="626"/>
      <c r="F14" s="626"/>
      <c r="G14" s="626"/>
      <c r="H14" s="615"/>
      <c r="I14" s="646"/>
      <c r="J14" s="626"/>
      <c r="K14" s="626"/>
      <c r="L14" s="626"/>
      <c r="M14" s="626"/>
      <c r="N14" s="626"/>
    </row>
    <row r="15" spans="1:15" ht="13.5" thickBot="1" x14ac:dyDescent="0.25">
      <c r="A15" s="624"/>
      <c r="B15" s="624"/>
      <c r="C15" s="624"/>
      <c r="D15" s="624"/>
      <c r="E15" s="624"/>
      <c r="F15" s="624"/>
      <c r="G15" s="624"/>
      <c r="H15" s="624"/>
      <c r="I15" s="624"/>
      <c r="J15" s="624"/>
      <c r="K15" s="624"/>
      <c r="L15" s="624"/>
      <c r="M15" s="624"/>
      <c r="N15" s="612"/>
    </row>
    <row r="16" spans="1:15" ht="15" customHeight="1" x14ac:dyDescent="0.2">
      <c r="A16" s="628" t="s">
        <v>73</v>
      </c>
      <c r="B16" s="629"/>
      <c r="C16" s="630" t="s">
        <v>110</v>
      </c>
      <c r="D16" s="629"/>
      <c r="E16" s="629"/>
      <c r="F16" s="630"/>
      <c r="G16" s="630"/>
      <c r="H16" s="631"/>
      <c r="I16" s="621"/>
      <c r="J16" s="562"/>
      <c r="K16" s="562"/>
      <c r="L16" s="562"/>
      <c r="M16" s="562"/>
      <c r="N16" s="1251"/>
    </row>
    <row r="17" spans="1:14" ht="15" customHeight="1" x14ac:dyDescent="0.2">
      <c r="A17" s="632" t="s">
        <v>344</v>
      </c>
      <c r="B17" s="633"/>
      <c r="C17" s="631" t="s">
        <v>20</v>
      </c>
      <c r="D17" s="633"/>
      <c r="E17" s="633"/>
      <c r="F17" s="631"/>
      <c r="G17" s="631"/>
      <c r="H17" s="631"/>
      <c r="I17" s="627"/>
      <c r="J17" s="627"/>
      <c r="K17" s="627"/>
      <c r="L17" s="627"/>
      <c r="M17" s="627"/>
      <c r="N17" s="1248"/>
    </row>
    <row r="18" spans="1:14" ht="30" customHeight="1" x14ac:dyDescent="0.2">
      <c r="A18" s="632" t="s">
        <v>318</v>
      </c>
      <c r="B18" s="633"/>
      <c r="C18" s="1742" t="s">
        <v>129</v>
      </c>
      <c r="D18" s="1743"/>
      <c r="E18" s="1743"/>
      <c r="F18" s="1743"/>
      <c r="G18" s="1743"/>
      <c r="H18" s="1743"/>
      <c r="I18" s="627"/>
      <c r="J18" s="627"/>
      <c r="K18" s="627"/>
      <c r="L18" s="627"/>
      <c r="M18" s="627"/>
      <c r="N18" s="1248"/>
    </row>
    <row r="19" spans="1:14" ht="30" customHeight="1" x14ac:dyDescent="0.2">
      <c r="A19" s="632" t="s">
        <v>345</v>
      </c>
      <c r="B19" s="633"/>
      <c r="C19" s="1729" t="s">
        <v>75</v>
      </c>
      <c r="D19" s="1730"/>
      <c r="E19" s="1730"/>
      <c r="F19" s="1730"/>
      <c r="G19" s="1730"/>
      <c r="H19" s="1730"/>
      <c r="I19" s="634"/>
      <c r="J19" s="627"/>
      <c r="K19" s="627"/>
      <c r="L19" s="627"/>
      <c r="M19" s="627"/>
      <c r="N19" s="616"/>
    </row>
    <row r="20" spans="1:14" ht="30" customHeight="1" x14ac:dyDescent="0.2">
      <c r="A20" s="632" t="s">
        <v>667</v>
      </c>
      <c r="B20" s="633"/>
      <c r="C20" s="1729" t="s">
        <v>76</v>
      </c>
      <c r="D20" s="1730"/>
      <c r="E20" s="1730"/>
      <c r="F20" s="1730"/>
      <c r="G20" s="1730"/>
      <c r="H20" s="1730"/>
      <c r="I20" s="634"/>
      <c r="J20" s="627"/>
      <c r="K20" s="627"/>
      <c r="L20" s="627"/>
      <c r="M20" s="627"/>
      <c r="N20" s="616"/>
    </row>
    <row r="21" spans="1:14" ht="30" customHeight="1" x14ac:dyDescent="0.2">
      <c r="A21" s="632" t="s">
        <v>668</v>
      </c>
      <c r="B21" s="633"/>
      <c r="C21" s="1729" t="s">
        <v>236</v>
      </c>
      <c r="D21" s="1730"/>
      <c r="E21" s="1730"/>
      <c r="F21" s="1730"/>
      <c r="G21" s="1730"/>
      <c r="H21" s="1730"/>
      <c r="I21" s="634"/>
      <c r="J21" s="627"/>
      <c r="K21" s="627"/>
      <c r="L21" s="627"/>
      <c r="M21" s="627"/>
      <c r="N21" s="616"/>
    </row>
    <row r="22" spans="1:14" ht="30" customHeight="1" x14ac:dyDescent="0.2">
      <c r="A22" s="632" t="s">
        <v>670</v>
      </c>
      <c r="B22" s="633"/>
      <c r="C22" s="1729" t="s">
        <v>125</v>
      </c>
      <c r="D22" s="1730"/>
      <c r="E22" s="1730"/>
      <c r="F22" s="1730"/>
      <c r="G22" s="1730"/>
      <c r="H22" s="1730"/>
      <c r="I22" s="634"/>
      <c r="J22" s="627"/>
      <c r="K22" s="627"/>
      <c r="L22" s="627"/>
      <c r="M22" s="627"/>
      <c r="N22" s="616"/>
    </row>
    <row r="23" spans="1:14" ht="15" customHeight="1" x14ac:dyDescent="0.2">
      <c r="A23" s="632" t="s">
        <v>671</v>
      </c>
      <c r="B23" s="633"/>
      <c r="C23" s="1729" t="s">
        <v>126</v>
      </c>
      <c r="D23" s="1730"/>
      <c r="E23" s="1730"/>
      <c r="F23" s="1730"/>
      <c r="G23" s="1730"/>
      <c r="H23" s="1730"/>
      <c r="I23" s="627"/>
      <c r="J23" s="627"/>
      <c r="K23" s="627"/>
      <c r="L23" s="627"/>
      <c r="M23" s="627"/>
      <c r="N23" s="616"/>
    </row>
    <row r="24" spans="1:14" ht="15" customHeight="1" x14ac:dyDescent="0.2">
      <c r="A24" s="632" t="s">
        <v>655</v>
      </c>
      <c r="B24" s="633"/>
      <c r="C24" s="631" t="s">
        <v>21</v>
      </c>
      <c r="D24" s="633"/>
      <c r="E24" s="633"/>
      <c r="F24" s="631"/>
      <c r="G24" s="631"/>
      <c r="H24" s="631"/>
      <c r="I24" s="627"/>
      <c r="J24" s="627"/>
      <c r="K24" s="627"/>
      <c r="L24" s="627"/>
      <c r="M24" s="627"/>
      <c r="N24" s="1248"/>
    </row>
    <row r="25" spans="1:14" ht="15" customHeight="1" x14ac:dyDescent="0.2">
      <c r="A25" s="632" t="s">
        <v>657</v>
      </c>
      <c r="B25" s="633"/>
      <c r="C25" s="631" t="s">
        <v>22</v>
      </c>
      <c r="D25" s="633"/>
      <c r="E25" s="633"/>
      <c r="F25" s="631"/>
      <c r="G25" s="631"/>
      <c r="H25" s="631"/>
      <c r="I25" s="627"/>
      <c r="J25" s="627"/>
      <c r="K25" s="627"/>
      <c r="L25" s="627"/>
      <c r="M25" s="627"/>
      <c r="N25" s="1248"/>
    </row>
    <row r="26" spans="1:14" ht="15" customHeight="1" x14ac:dyDescent="0.2">
      <c r="A26" s="632" t="s">
        <v>23</v>
      </c>
      <c r="B26" s="633"/>
      <c r="C26" s="631" t="s">
        <v>24</v>
      </c>
      <c r="D26" s="633"/>
      <c r="E26" s="633"/>
      <c r="F26" s="631"/>
      <c r="G26" s="635"/>
      <c r="H26" s="631"/>
      <c r="I26" s="627"/>
      <c r="J26" s="627"/>
      <c r="K26" s="627"/>
      <c r="L26" s="627"/>
      <c r="M26" s="627"/>
      <c r="N26" s="1248"/>
    </row>
    <row r="27" spans="1:14" ht="15" customHeight="1" x14ac:dyDescent="0.2">
      <c r="A27" s="632" t="s">
        <v>25</v>
      </c>
      <c r="B27" s="633"/>
      <c r="C27" s="631" t="s">
        <v>26</v>
      </c>
      <c r="D27" s="633"/>
      <c r="E27" s="633"/>
      <c r="F27" s="631"/>
      <c r="G27" s="631"/>
      <c r="H27" s="631"/>
      <c r="I27" s="634"/>
      <c r="J27" s="627"/>
      <c r="K27" s="627"/>
      <c r="L27" s="627"/>
      <c r="M27" s="627"/>
      <c r="N27" s="616"/>
    </row>
    <row r="28" spans="1:14" ht="15" customHeight="1" x14ac:dyDescent="0.2">
      <c r="A28" s="632" t="s">
        <v>27</v>
      </c>
      <c r="B28" s="633"/>
      <c r="C28" s="631" t="s">
        <v>127</v>
      </c>
      <c r="D28" s="633"/>
      <c r="E28" s="633"/>
      <c r="F28" s="631"/>
      <c r="G28" s="631"/>
      <c r="H28" s="631"/>
      <c r="I28" s="634"/>
      <c r="J28" s="627"/>
      <c r="K28" s="627"/>
      <c r="L28" s="627"/>
      <c r="M28" s="627"/>
      <c r="N28" s="616"/>
    </row>
    <row r="29" spans="1:14" ht="15" customHeight="1" x14ac:dyDescent="0.2">
      <c r="A29" s="617"/>
      <c r="B29" s="618"/>
      <c r="C29" s="619"/>
      <c r="D29" s="618"/>
      <c r="E29" s="618"/>
      <c r="F29" s="619"/>
      <c r="G29" s="619"/>
      <c r="H29" s="619"/>
      <c r="I29" s="627"/>
      <c r="J29" s="627"/>
      <c r="K29" s="627"/>
      <c r="L29" s="627"/>
      <c r="M29" s="627"/>
      <c r="N29" s="613"/>
    </row>
    <row r="30" spans="1:14" ht="15" customHeight="1" thickBot="1" x14ac:dyDescent="0.25">
      <c r="A30" s="636"/>
      <c r="B30" s="619"/>
      <c r="C30" s="619"/>
      <c r="D30" s="619"/>
      <c r="E30" s="619"/>
      <c r="F30" s="619"/>
      <c r="G30" s="619"/>
      <c r="H30" s="562"/>
      <c r="I30" s="637" t="s">
        <v>128</v>
      </c>
      <c r="J30" s="622"/>
      <c r="K30" s="622"/>
      <c r="L30" s="622"/>
      <c r="M30" s="622"/>
      <c r="N30" s="1252">
        <f>SUM(N16:N28)</f>
        <v>0</v>
      </c>
    </row>
    <row r="31" spans="1:14" ht="15" customHeight="1" thickTop="1" x14ac:dyDescent="0.2">
      <c r="A31" s="638" t="s">
        <v>28</v>
      </c>
      <c r="B31" s="639"/>
      <c r="C31" s="567" t="s">
        <v>29</v>
      </c>
      <c r="D31" s="639"/>
      <c r="E31" s="639"/>
      <c r="F31" s="567"/>
      <c r="G31" s="567"/>
      <c r="H31" s="619"/>
      <c r="I31" s="640"/>
      <c r="J31" s="640"/>
      <c r="K31" s="640"/>
      <c r="L31" s="640"/>
      <c r="M31" s="640"/>
      <c r="N31" s="1253"/>
    </row>
    <row r="32" spans="1:14" ht="15" customHeight="1" x14ac:dyDescent="0.2">
      <c r="A32" s="641" t="s">
        <v>479</v>
      </c>
      <c r="B32" s="618"/>
      <c r="C32" s="619" t="s">
        <v>287</v>
      </c>
      <c r="D32" s="618"/>
      <c r="E32" s="618"/>
      <c r="F32" s="619"/>
      <c r="G32" s="619"/>
      <c r="H32" s="619"/>
      <c r="I32" s="627"/>
      <c r="J32" s="627"/>
      <c r="K32" s="627"/>
      <c r="L32" s="627"/>
      <c r="M32" s="627"/>
      <c r="N32" s="1248"/>
    </row>
    <row r="33" spans="1:14" ht="15" customHeight="1" x14ac:dyDescent="0.2">
      <c r="A33" s="641" t="s">
        <v>480</v>
      </c>
      <c r="B33" s="618"/>
      <c r="C33" s="619" t="s">
        <v>674</v>
      </c>
      <c r="D33" s="618"/>
      <c r="E33" s="618"/>
      <c r="F33" s="619"/>
      <c r="G33" s="619"/>
      <c r="H33" s="619"/>
      <c r="I33" s="627"/>
      <c r="J33" s="627"/>
      <c r="K33" s="627"/>
      <c r="L33" s="627"/>
      <c r="M33" s="627"/>
      <c r="N33" s="1248"/>
    </row>
    <row r="34" spans="1:14" ht="15" customHeight="1" x14ac:dyDescent="0.2">
      <c r="A34" s="641" t="s">
        <v>481</v>
      </c>
      <c r="B34" s="618"/>
      <c r="C34" s="619" t="s">
        <v>30</v>
      </c>
      <c r="D34" s="618"/>
      <c r="E34" s="618"/>
      <c r="F34" s="619"/>
      <c r="G34" s="619"/>
      <c r="H34" s="619"/>
      <c r="I34" s="627"/>
      <c r="J34" s="627"/>
      <c r="K34" s="627"/>
      <c r="L34" s="627"/>
      <c r="M34" s="627"/>
      <c r="N34" s="1248"/>
    </row>
    <row r="35" spans="1:14" ht="15" customHeight="1" x14ac:dyDescent="0.2">
      <c r="A35" s="641" t="s">
        <v>491</v>
      </c>
      <c r="B35" s="618"/>
      <c r="C35" s="619" t="s">
        <v>32</v>
      </c>
      <c r="D35" s="618"/>
      <c r="E35" s="618"/>
      <c r="F35" s="619"/>
      <c r="G35" s="619"/>
      <c r="H35" s="619"/>
      <c r="I35" s="640"/>
      <c r="J35" s="640"/>
      <c r="K35" s="640"/>
      <c r="L35" s="640"/>
      <c r="M35" s="640"/>
      <c r="N35" s="1249"/>
    </row>
    <row r="36" spans="1:14" ht="15" customHeight="1" x14ac:dyDescent="0.2">
      <c r="A36" s="642" t="s">
        <v>493</v>
      </c>
      <c r="B36" s="643"/>
      <c r="C36" s="644" t="s">
        <v>245</v>
      </c>
      <c r="D36" s="644"/>
      <c r="E36" s="644"/>
      <c r="F36" s="644"/>
      <c r="G36" s="644"/>
      <c r="H36" s="645"/>
      <c r="I36" s="645"/>
      <c r="J36" s="645"/>
      <c r="K36" s="645"/>
      <c r="L36" s="645"/>
      <c r="M36" s="645"/>
      <c r="N36" s="1250"/>
    </row>
    <row r="37" spans="1:14" ht="15" customHeight="1" x14ac:dyDescent="0.2">
      <c r="A37" s="617"/>
      <c r="B37" s="618"/>
      <c r="C37" s="619"/>
      <c r="D37" s="618"/>
      <c r="E37" s="618"/>
      <c r="F37" s="619"/>
      <c r="G37" s="619"/>
      <c r="H37" s="619"/>
      <c r="I37" s="562"/>
      <c r="J37" s="562"/>
      <c r="K37" s="562"/>
      <c r="L37" s="562"/>
      <c r="M37" s="562"/>
      <c r="N37" s="1254"/>
    </row>
    <row r="38" spans="1:14" ht="15" customHeight="1" thickBot="1" x14ac:dyDescent="0.25">
      <c r="A38" s="620"/>
      <c r="B38" s="619"/>
      <c r="C38" s="619"/>
      <c r="D38" s="619"/>
      <c r="E38" s="619"/>
      <c r="F38" s="619"/>
      <c r="G38" s="619"/>
      <c r="H38" s="562"/>
      <c r="I38" s="621" t="s">
        <v>33</v>
      </c>
      <c r="J38" s="622"/>
      <c r="K38" s="622"/>
      <c r="L38" s="622"/>
      <c r="M38" s="622"/>
      <c r="N38" s="1252">
        <f>SUM(N32:N36)</f>
        <v>0</v>
      </c>
    </row>
    <row r="39" spans="1:14" ht="15" customHeight="1" thickTop="1" thickBot="1" x14ac:dyDescent="0.25">
      <c r="A39" s="623"/>
      <c r="B39" s="624"/>
      <c r="C39" s="624"/>
      <c r="D39" s="624"/>
      <c r="E39" s="624"/>
      <c r="F39" s="624"/>
      <c r="G39" s="624"/>
      <c r="H39" s="624"/>
      <c r="I39" s="624"/>
      <c r="J39" s="624"/>
      <c r="K39" s="624"/>
      <c r="L39" s="624"/>
      <c r="M39" s="624"/>
      <c r="N39" s="625"/>
    </row>
    <row r="40" spans="1:14" ht="15" customHeight="1" x14ac:dyDescent="0.2">
      <c r="A40" s="626"/>
      <c r="B40" s="626"/>
      <c r="C40" s="626"/>
      <c r="D40" s="626"/>
      <c r="E40" s="626"/>
      <c r="F40" s="626"/>
      <c r="G40" s="626"/>
      <c r="H40" s="626"/>
      <c r="I40" s="626"/>
      <c r="J40" s="626"/>
      <c r="K40" s="626"/>
      <c r="L40" s="626"/>
      <c r="M40" s="626"/>
      <c r="N40" s="626"/>
    </row>
    <row r="41" spans="1:14" ht="15" customHeight="1" x14ac:dyDescent="0.2">
      <c r="A41" s="562"/>
      <c r="B41" s="562"/>
      <c r="C41" s="562"/>
      <c r="D41" s="562"/>
      <c r="E41" s="562"/>
      <c r="F41" s="562"/>
      <c r="G41" s="562"/>
      <c r="H41" s="562"/>
      <c r="I41" s="562"/>
      <c r="J41" s="562"/>
      <c r="K41" s="562"/>
      <c r="L41" s="562"/>
      <c r="M41" s="562"/>
      <c r="N41" s="627"/>
    </row>
    <row r="42" spans="1:14" ht="15" customHeight="1" x14ac:dyDescent="0.2">
      <c r="A42" s="1728"/>
      <c r="B42" s="1728"/>
      <c r="C42" s="1728"/>
      <c r="D42" s="1728"/>
      <c r="E42" s="1728"/>
      <c r="F42" s="1728"/>
      <c r="G42" s="533"/>
      <c r="H42" s="1728"/>
      <c r="I42" s="1728"/>
      <c r="J42" s="1728"/>
      <c r="K42" s="1728"/>
      <c r="L42" s="1728"/>
      <c r="M42" s="1728"/>
      <c r="N42" s="1728"/>
    </row>
    <row r="43" spans="1:14" ht="15" customHeight="1" x14ac:dyDescent="0.2">
      <c r="A43" s="462" t="s">
        <v>621</v>
      </c>
      <c r="G43" s="460"/>
      <c r="H43" s="460" t="s">
        <v>303</v>
      </c>
    </row>
    <row r="44" spans="1:14" ht="15" customHeight="1" x14ac:dyDescent="0.2">
      <c r="H44" s="460" t="s">
        <v>648</v>
      </c>
    </row>
  </sheetData>
  <sheetProtection selectLockedCells="1"/>
  <mergeCells count="11">
    <mergeCell ref="A42:F42"/>
    <mergeCell ref="H42:N42"/>
    <mergeCell ref="C22:H22"/>
    <mergeCell ref="A2:H2"/>
    <mergeCell ref="A8:H11"/>
    <mergeCell ref="I8:N11"/>
    <mergeCell ref="C23:H23"/>
    <mergeCell ref="C18:H18"/>
    <mergeCell ref="C19:H19"/>
    <mergeCell ref="C20:H20"/>
    <mergeCell ref="C21:H21"/>
  </mergeCells>
  <phoneticPr fontId="49" type="noConversion"/>
  <pageMargins left="0.78740157480314965" right="0.78740157480314965" top="0.98425196850393704" bottom="0.98425196850393704" header="0.51181102362204722" footer="0.51181102362204722"/>
  <pageSetup paperSize="9" scale="8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0897" r:id="rId4" name="Check Box 1">
              <controlPr defaultSize="0" autoFill="0" autoLine="0" autoPict="0">
                <anchor moveWithCells="1">
                  <from>
                    <xdr:col>13</xdr:col>
                    <xdr:colOff>1000125</xdr:colOff>
                    <xdr:row>0</xdr:row>
                    <xdr:rowOff>142875</xdr:rowOff>
                  </from>
                  <to>
                    <xdr:col>15</xdr:col>
                    <xdr:colOff>9525</xdr:colOff>
                    <xdr:row>2</xdr:row>
                    <xdr:rowOff>38100</xdr:rowOff>
                  </to>
                </anchor>
              </controlPr>
            </control>
          </mc:Choice>
        </mc:AlternateContent>
        <mc:AlternateContent xmlns:mc="http://schemas.openxmlformats.org/markup-compatibility/2006">
          <mc:Choice Requires="x14">
            <control shapeId="80898" r:id="rId5" name="Check Box 2">
              <controlPr defaultSize="0" autoFill="0" autoLine="0" autoPict="0">
                <anchor moveWithCells="1">
                  <from>
                    <xdr:col>13</xdr:col>
                    <xdr:colOff>1000125</xdr:colOff>
                    <xdr:row>1</xdr:row>
                    <xdr:rowOff>219075</xdr:rowOff>
                  </from>
                  <to>
                    <xdr:col>15</xdr:col>
                    <xdr:colOff>9525</xdr:colOff>
                    <xdr:row>3</xdr:row>
                    <xdr:rowOff>47625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3"/>
  <dimension ref="A1:M68"/>
  <sheetViews>
    <sheetView showGridLines="0" view="pageBreakPreview" zoomScaleNormal="100" zoomScaleSheetLayoutView="100" workbookViewId="0">
      <selection activeCell="B7" sqref="B7:F11"/>
    </sheetView>
  </sheetViews>
  <sheetFormatPr baseColWidth="10" defaultColWidth="11.42578125" defaultRowHeight="12.75" x14ac:dyDescent="0.2"/>
  <cols>
    <col min="1" max="1" width="3.7109375" style="1" customWidth="1"/>
    <col min="2" max="2" width="2.85546875" style="1" customWidth="1"/>
    <col min="3" max="3" width="4" style="1" customWidth="1"/>
    <col min="4" max="4" width="28.5703125" style="1" customWidth="1"/>
    <col min="5" max="5" width="12.85546875" style="1" customWidth="1"/>
    <col min="6" max="6" width="12.140625" style="1" customWidth="1"/>
    <col min="7" max="7" width="11.85546875" style="1" customWidth="1"/>
    <col min="8" max="8" width="9.85546875" style="1" customWidth="1"/>
    <col min="9" max="9" width="13.140625" style="1" customWidth="1"/>
    <col min="10" max="10" width="14.7109375" style="1" customWidth="1"/>
    <col min="11" max="11" width="16.42578125" style="1" customWidth="1"/>
    <col min="12" max="12" width="15.85546875" style="1" customWidth="1"/>
    <col min="13" max="13" width="17.5703125" style="1" customWidth="1"/>
    <col min="14" max="16384" width="11.42578125" style="1"/>
  </cols>
  <sheetData>
    <row r="1" spans="1:13" ht="15.75" x14ac:dyDescent="0.25">
      <c r="A1" s="22" t="s">
        <v>82</v>
      </c>
      <c r="B1" s="9"/>
      <c r="C1" s="9"/>
      <c r="D1" s="6"/>
      <c r="M1" s="209" t="s">
        <v>387</v>
      </c>
    </row>
    <row r="2" spans="1:13" ht="15.75" x14ac:dyDescent="0.25">
      <c r="A2" s="323" t="s">
        <v>226</v>
      </c>
      <c r="B2" s="10"/>
      <c r="C2" s="10"/>
      <c r="D2" s="10"/>
      <c r="E2" s="10"/>
      <c r="F2" s="10"/>
    </row>
    <row r="3" spans="1:13" ht="12.75" customHeight="1" x14ac:dyDescent="0.2">
      <c r="A3" s="11"/>
      <c r="B3" s="11"/>
      <c r="C3" s="11"/>
      <c r="D3" s="254"/>
      <c r="E3" s="71"/>
      <c r="F3" s="8"/>
    </row>
    <row r="4" spans="1:13" ht="12.75" customHeight="1" x14ac:dyDescent="0.2">
      <c r="A4" s="11"/>
      <c r="B4" s="11"/>
      <c r="C4" s="11"/>
      <c r="D4" s="254"/>
      <c r="E4" s="71"/>
      <c r="F4" s="8"/>
    </row>
    <row r="5" spans="1:13" ht="12.75" customHeight="1" x14ac:dyDescent="0.2">
      <c r="A5" s="11"/>
      <c r="B5" s="11"/>
      <c r="C5" s="11"/>
      <c r="D5" s="11"/>
      <c r="E5" s="71"/>
      <c r="F5" s="71"/>
    </row>
    <row r="6" spans="1:13" ht="12.75" customHeight="1" x14ac:dyDescent="0.2">
      <c r="A6" s="76">
        <v>1</v>
      </c>
      <c r="B6" s="78" t="s">
        <v>678</v>
      </c>
      <c r="C6" s="11"/>
      <c r="D6" s="19"/>
      <c r="E6" s="793"/>
      <c r="F6" s="70"/>
    </row>
    <row r="7" spans="1:13" ht="12.75" customHeight="1" x14ac:dyDescent="0.2">
      <c r="A7" s="16"/>
      <c r="B7" s="1751"/>
      <c r="C7" s="1752"/>
      <c r="D7" s="1752"/>
      <c r="E7" s="1752"/>
      <c r="F7" s="1753"/>
      <c r="G7" s="8"/>
      <c r="H7" s="8"/>
      <c r="I7" s="8"/>
      <c r="J7" s="8"/>
      <c r="K7" s="8"/>
      <c r="L7" s="8"/>
      <c r="M7" s="8"/>
    </row>
    <row r="8" spans="1:13" ht="12.75" customHeight="1" x14ac:dyDescent="0.2">
      <c r="A8" s="77"/>
      <c r="B8" s="1754"/>
      <c r="C8" s="1755"/>
      <c r="D8" s="1755"/>
      <c r="E8" s="1755"/>
      <c r="F8" s="1756"/>
      <c r="G8" s="8"/>
      <c r="H8" s="8"/>
      <c r="I8" s="8"/>
      <c r="J8" s="8"/>
      <c r="K8" s="8"/>
      <c r="L8" s="8"/>
      <c r="M8" s="8"/>
    </row>
    <row r="9" spans="1:13" ht="12.75" customHeight="1" x14ac:dyDescent="0.2">
      <c r="A9" s="77"/>
      <c r="B9" s="1754"/>
      <c r="C9" s="1755"/>
      <c r="D9" s="1755"/>
      <c r="E9" s="1755"/>
      <c r="F9" s="1756"/>
      <c r="G9" s="8"/>
      <c r="H9" s="8"/>
      <c r="I9" s="8"/>
      <c r="J9" s="8"/>
      <c r="K9" s="8"/>
      <c r="L9" s="8"/>
      <c r="M9" s="8"/>
    </row>
    <row r="10" spans="1:13" ht="12.75" customHeight="1" x14ac:dyDescent="0.2">
      <c r="A10" s="77"/>
      <c r="B10" s="1754"/>
      <c r="C10" s="1755"/>
      <c r="D10" s="1755"/>
      <c r="E10" s="1755"/>
      <c r="F10" s="1756"/>
      <c r="G10" s="8"/>
      <c r="H10" s="8"/>
      <c r="I10" s="8"/>
      <c r="J10" s="8"/>
      <c r="K10" s="8"/>
      <c r="L10" s="8"/>
      <c r="M10" s="8"/>
    </row>
    <row r="11" spans="1:13" ht="12.75" customHeight="1" x14ac:dyDescent="0.2">
      <c r="A11" s="16"/>
      <c r="B11" s="1757"/>
      <c r="C11" s="1758"/>
      <c r="D11" s="1758"/>
      <c r="E11" s="1758"/>
      <c r="F11" s="1759"/>
      <c r="G11" s="8"/>
      <c r="H11" s="8"/>
      <c r="I11" s="8"/>
      <c r="J11" s="8"/>
      <c r="K11" s="8"/>
      <c r="L11" s="8"/>
      <c r="M11" s="8"/>
    </row>
    <row r="12" spans="1:13" ht="12.75" customHeight="1" x14ac:dyDescent="0.2">
      <c r="A12" s="11"/>
      <c r="B12" s="245"/>
      <c r="C12" s="245"/>
      <c r="D12" s="245"/>
      <c r="E12" s="245"/>
      <c r="F12" s="245"/>
      <c r="J12" s="1766" t="s">
        <v>706</v>
      </c>
      <c r="K12" s="1767"/>
      <c r="L12" s="1015"/>
    </row>
    <row r="13" spans="1:13" ht="12.75" customHeight="1" x14ac:dyDescent="0.2">
      <c r="A13" s="2"/>
      <c r="B13" s="2"/>
      <c r="C13" s="2"/>
      <c r="D13" s="2"/>
      <c r="E13" s="2"/>
      <c r="F13" s="2"/>
      <c r="G13" s="2"/>
      <c r="H13" s="2"/>
      <c r="I13" s="2"/>
      <c r="J13" s="1768" t="s">
        <v>703</v>
      </c>
      <c r="K13" s="1769"/>
      <c r="L13" s="1014"/>
      <c r="M13" s="2"/>
    </row>
    <row r="14" spans="1:13" ht="12.75" customHeight="1" x14ac:dyDescent="0.2">
      <c r="A14" s="22">
        <v>2</v>
      </c>
      <c r="B14" s="22" t="s">
        <v>11</v>
      </c>
      <c r="C14" s="22"/>
      <c r="D14"/>
      <c r="E14"/>
      <c r="F14" s="2"/>
      <c r="G14" s="2"/>
      <c r="H14" s="2"/>
      <c r="I14" s="2"/>
      <c r="J14" s="2"/>
      <c r="K14" s="2"/>
      <c r="L14" s="2"/>
      <c r="M14" s="2"/>
    </row>
    <row r="15" spans="1:13" ht="12.75" customHeight="1" x14ac:dyDescent="0.2">
      <c r="A15" s="792" t="s">
        <v>12</v>
      </c>
      <c r="B15" s="208" t="s">
        <v>13</v>
      </c>
      <c r="C15" s="208"/>
      <c r="D15" s="208"/>
      <c r="E15" s="1266" t="s">
        <v>14</v>
      </c>
      <c r="F15" s="1760" t="s">
        <v>699</v>
      </c>
      <c r="G15" s="1760" t="s">
        <v>705</v>
      </c>
      <c r="H15" s="1760" t="s">
        <v>707</v>
      </c>
      <c r="I15" s="1760" t="s">
        <v>700</v>
      </c>
      <c r="J15" s="1760" t="s">
        <v>701</v>
      </c>
      <c r="K15" s="1760" t="s">
        <v>704</v>
      </c>
      <c r="L15" s="1760" t="s">
        <v>702</v>
      </c>
      <c r="M15" s="1760" t="s">
        <v>598</v>
      </c>
    </row>
    <row r="16" spans="1:13" ht="12.75" customHeight="1" x14ac:dyDescent="0.2">
      <c r="A16" s="791" t="s">
        <v>15</v>
      </c>
      <c r="B16" s="791" t="s">
        <v>343</v>
      </c>
      <c r="C16" s="90"/>
      <c r="D16" s="90"/>
      <c r="E16" s="1267" t="s">
        <v>16</v>
      </c>
      <c r="F16" s="1761"/>
      <c r="G16" s="1773"/>
      <c r="H16" s="1761"/>
      <c r="I16" s="1761"/>
      <c r="J16" s="1761"/>
      <c r="K16" s="1773"/>
      <c r="L16" s="1773"/>
      <c r="M16" s="1761"/>
    </row>
    <row r="17" spans="1:13" ht="28.5" customHeight="1" x14ac:dyDescent="0.2">
      <c r="A17" s="789"/>
      <c r="B17" s="810" t="s">
        <v>233</v>
      </c>
      <c r="C17" s="790"/>
      <c r="D17" s="790"/>
      <c r="E17" s="1268"/>
      <c r="F17" s="1762"/>
      <c r="G17" s="1774"/>
      <c r="H17" s="1762"/>
      <c r="I17" s="1762"/>
      <c r="J17" s="1762"/>
      <c r="K17" s="1774"/>
      <c r="L17" s="1774"/>
      <c r="M17" s="1762"/>
    </row>
    <row r="18" spans="1:13" s="451" customFormat="1" ht="35.25" customHeight="1" x14ac:dyDescent="0.2">
      <c r="A18" s="787" t="s">
        <v>344</v>
      </c>
      <c r="B18" s="1763"/>
      <c r="C18" s="1744"/>
      <c r="D18" s="1764"/>
      <c r="E18" s="1264"/>
      <c r="F18" s="736"/>
      <c r="G18" s="731"/>
      <c r="H18" s="731"/>
      <c r="I18" s="1265"/>
      <c r="J18" s="1265"/>
      <c r="K18" s="732">
        <f t="shared" ref="K18:K26" si="0">I18*($L$12/100)</f>
        <v>0</v>
      </c>
      <c r="L18" s="788">
        <f t="shared" ref="L18:L26" si="1">$L$13*(G18/100*H18/12)</f>
        <v>0</v>
      </c>
      <c r="M18" s="733">
        <f t="shared" ref="M18:M26" si="2">I18+J18+K18+L18</f>
        <v>0</v>
      </c>
    </row>
    <row r="19" spans="1:13" s="451" customFormat="1" ht="35.25" customHeight="1" x14ac:dyDescent="0.2">
      <c r="A19" s="787" t="s">
        <v>318</v>
      </c>
      <c r="B19" s="1501"/>
      <c r="C19" s="1744"/>
      <c r="D19" s="1744"/>
      <c r="E19" s="1264"/>
      <c r="F19" s="736"/>
      <c r="G19" s="731"/>
      <c r="H19" s="731"/>
      <c r="I19" s="1265"/>
      <c r="J19" s="1265"/>
      <c r="K19" s="732">
        <f t="shared" si="0"/>
        <v>0</v>
      </c>
      <c r="L19" s="788">
        <f t="shared" si="1"/>
        <v>0</v>
      </c>
      <c r="M19" s="733">
        <f t="shared" si="2"/>
        <v>0</v>
      </c>
    </row>
    <row r="20" spans="1:13" s="451" customFormat="1" ht="35.25" customHeight="1" x14ac:dyDescent="0.2">
      <c r="A20" s="787" t="s">
        <v>345</v>
      </c>
      <c r="B20" s="1501"/>
      <c r="C20" s="1744"/>
      <c r="D20" s="1744"/>
      <c r="E20" s="1264"/>
      <c r="F20" s="736"/>
      <c r="G20" s="731"/>
      <c r="H20" s="731"/>
      <c r="I20" s="1265"/>
      <c r="J20" s="1265"/>
      <c r="K20" s="732">
        <f t="shared" si="0"/>
        <v>0</v>
      </c>
      <c r="L20" s="788">
        <f t="shared" si="1"/>
        <v>0</v>
      </c>
      <c r="M20" s="733">
        <f t="shared" si="2"/>
        <v>0</v>
      </c>
    </row>
    <row r="21" spans="1:13" s="451" customFormat="1" ht="35.25" customHeight="1" x14ac:dyDescent="0.2">
      <c r="A21" s="787" t="s">
        <v>346</v>
      </c>
      <c r="B21" s="1501"/>
      <c r="C21" s="1744"/>
      <c r="D21" s="1744"/>
      <c r="E21" s="1264"/>
      <c r="F21" s="736"/>
      <c r="G21" s="731"/>
      <c r="H21" s="731"/>
      <c r="I21" s="1265"/>
      <c r="J21" s="1265"/>
      <c r="K21" s="732">
        <f t="shared" si="0"/>
        <v>0</v>
      </c>
      <c r="L21" s="788">
        <f t="shared" si="1"/>
        <v>0</v>
      </c>
      <c r="M21" s="733">
        <f t="shared" si="2"/>
        <v>0</v>
      </c>
    </row>
    <row r="22" spans="1:13" s="451" customFormat="1" ht="35.25" customHeight="1" x14ac:dyDescent="0.2">
      <c r="A22" s="787" t="s">
        <v>347</v>
      </c>
      <c r="B22" s="1501"/>
      <c r="C22" s="1744"/>
      <c r="D22" s="1744"/>
      <c r="E22" s="1264"/>
      <c r="F22" s="736"/>
      <c r="G22" s="731"/>
      <c r="H22" s="731"/>
      <c r="I22" s="1265"/>
      <c r="J22" s="1265"/>
      <c r="K22" s="732">
        <f t="shared" si="0"/>
        <v>0</v>
      </c>
      <c r="L22" s="788">
        <f t="shared" si="1"/>
        <v>0</v>
      </c>
      <c r="M22" s="733">
        <f t="shared" si="2"/>
        <v>0</v>
      </c>
    </row>
    <row r="23" spans="1:13" s="440" customFormat="1" ht="35.25" customHeight="1" x14ac:dyDescent="0.2">
      <c r="A23" s="787" t="s">
        <v>348</v>
      </c>
      <c r="B23" s="1501"/>
      <c r="C23" s="1744"/>
      <c r="D23" s="1744"/>
      <c r="E23" s="1264"/>
      <c r="F23" s="736"/>
      <c r="G23" s="731"/>
      <c r="H23" s="731"/>
      <c r="I23" s="1265"/>
      <c r="J23" s="1265"/>
      <c r="K23" s="732">
        <f t="shared" si="0"/>
        <v>0</v>
      </c>
      <c r="L23" s="788">
        <f t="shared" si="1"/>
        <v>0</v>
      </c>
      <c r="M23" s="733">
        <f t="shared" si="2"/>
        <v>0</v>
      </c>
    </row>
    <row r="24" spans="1:13" s="451" customFormat="1" ht="35.25" customHeight="1" x14ac:dyDescent="0.2">
      <c r="A24" s="787" t="s">
        <v>349</v>
      </c>
      <c r="B24" s="1501"/>
      <c r="C24" s="1744"/>
      <c r="D24" s="1744"/>
      <c r="E24" s="1264"/>
      <c r="F24" s="736"/>
      <c r="G24" s="731"/>
      <c r="H24" s="731"/>
      <c r="I24" s="1265"/>
      <c r="J24" s="1265"/>
      <c r="K24" s="732">
        <f t="shared" si="0"/>
        <v>0</v>
      </c>
      <c r="L24" s="788">
        <f t="shared" si="1"/>
        <v>0</v>
      </c>
      <c r="M24" s="733">
        <f t="shared" si="2"/>
        <v>0</v>
      </c>
    </row>
    <row r="25" spans="1:13" s="451" customFormat="1" ht="35.25" customHeight="1" x14ac:dyDescent="0.2">
      <c r="A25" s="787" t="s">
        <v>350</v>
      </c>
      <c r="B25" s="1501"/>
      <c r="C25" s="1744"/>
      <c r="D25" s="1744"/>
      <c r="E25" s="1264"/>
      <c r="F25" s="736"/>
      <c r="G25" s="731"/>
      <c r="H25" s="731"/>
      <c r="I25" s="1265"/>
      <c r="J25" s="1265"/>
      <c r="K25" s="732">
        <f t="shared" si="0"/>
        <v>0</v>
      </c>
      <c r="L25" s="788">
        <f t="shared" si="1"/>
        <v>0</v>
      </c>
      <c r="M25" s="733">
        <f t="shared" si="2"/>
        <v>0</v>
      </c>
    </row>
    <row r="26" spans="1:13" s="451" customFormat="1" ht="35.25" customHeight="1" x14ac:dyDescent="0.2">
      <c r="A26" s="787" t="s">
        <v>804</v>
      </c>
      <c r="B26" s="1501"/>
      <c r="C26" s="1744"/>
      <c r="D26" s="1744"/>
      <c r="E26" s="1264"/>
      <c r="F26" s="736"/>
      <c r="G26" s="731"/>
      <c r="H26" s="731"/>
      <c r="I26" s="1265"/>
      <c r="J26" s="1265"/>
      <c r="K26" s="732">
        <f t="shared" si="0"/>
        <v>0</v>
      </c>
      <c r="L26" s="788">
        <f t="shared" si="1"/>
        <v>0</v>
      </c>
      <c r="M26" s="733">
        <f t="shared" si="2"/>
        <v>0</v>
      </c>
    </row>
    <row r="27" spans="1:13" ht="12.75" customHeight="1" x14ac:dyDescent="0.2">
      <c r="A27" s="24"/>
      <c r="B27" s="24"/>
      <c r="C27" s="24"/>
      <c r="D27" s="24"/>
      <c r="E27" s="24"/>
      <c r="F27" s="24"/>
      <c r="G27" s="24"/>
      <c r="H27" s="24"/>
      <c r="I27" s="42"/>
      <c r="J27" s="1011"/>
      <c r="K27" s="1011"/>
      <c r="L27" s="1011"/>
      <c r="M27" s="1011"/>
    </row>
    <row r="28" spans="1:13" ht="12.75" customHeight="1" x14ac:dyDescent="0.2">
      <c r="A28" s="24"/>
      <c r="B28" s="24"/>
      <c r="C28" s="24"/>
      <c r="D28" s="24"/>
      <c r="E28" s="24"/>
      <c r="F28" s="24"/>
      <c r="G28" s="24"/>
      <c r="H28" s="24"/>
      <c r="I28" s="22"/>
      <c r="J28" s="255"/>
      <c r="K28" s="255"/>
      <c r="L28" s="255"/>
      <c r="M28" s="255"/>
    </row>
    <row r="29" spans="1:13" ht="12.75" customHeight="1" x14ac:dyDescent="0.2">
      <c r="A29" s="24"/>
      <c r="B29" s="24"/>
      <c r="C29" s="24"/>
      <c r="D29" s="24"/>
      <c r="E29" s="24"/>
      <c r="F29" s="1770"/>
      <c r="G29" s="1770"/>
      <c r="H29" s="1770"/>
      <c r="I29" s="1771"/>
      <c r="J29" s="786"/>
      <c r="K29" s="786"/>
      <c r="L29" s="1772"/>
      <c r="M29" s="1772"/>
    </row>
    <row r="30" spans="1:13" ht="12.75" customHeight="1" x14ac:dyDescent="0.2">
      <c r="A30"/>
      <c r="B30"/>
      <c r="C30"/>
      <c r="D30"/>
      <c r="E30"/>
      <c r="F30"/>
      <c r="G30"/>
      <c r="H30"/>
      <c r="I30"/>
      <c r="J30"/>
      <c r="K30"/>
      <c r="L30" s="256"/>
      <c r="M30"/>
    </row>
    <row r="31" spans="1:13" x14ac:dyDescent="0.2">
      <c r="A31" s="16" t="s">
        <v>234</v>
      </c>
      <c r="B31" s="70"/>
      <c r="C31" s="70"/>
      <c r="D31" s="72"/>
      <c r="E31" s="70"/>
      <c r="F31" s="72"/>
    </row>
    <row r="32" spans="1:13" x14ac:dyDescent="0.2">
      <c r="A32" s="77"/>
      <c r="B32" s="71"/>
      <c r="C32" s="71"/>
      <c r="D32" s="19"/>
      <c r="E32" s="11"/>
      <c r="F32" s="19"/>
    </row>
    <row r="33" spans="1:13" x14ac:dyDescent="0.2">
      <c r="A33" s="16"/>
      <c r="B33" s="78"/>
      <c r="C33" s="86"/>
      <c r="D33" s="24" t="s">
        <v>342</v>
      </c>
      <c r="E33" s="11"/>
      <c r="F33" s="19"/>
    </row>
    <row r="34" spans="1:13" x14ac:dyDescent="0.2">
      <c r="A34" s="77"/>
      <c r="B34" s="71"/>
      <c r="C34" s="86"/>
      <c r="D34" s="72"/>
      <c r="E34" s="11"/>
      <c r="F34" s="19"/>
    </row>
    <row r="35" spans="1:13" x14ac:dyDescent="0.2">
      <c r="A35" s="77"/>
      <c r="B35" s="11"/>
      <c r="C35" s="86"/>
      <c r="D35" s="24" t="s">
        <v>341</v>
      </c>
      <c r="E35" s="11"/>
      <c r="F35" s="19"/>
    </row>
    <row r="36" spans="1:13" x14ac:dyDescent="0.2">
      <c r="A36" s="77"/>
      <c r="B36" s="51"/>
      <c r="C36" s="51"/>
      <c r="D36" s="19"/>
      <c r="E36" s="72"/>
      <c r="F36" s="19"/>
    </row>
    <row r="37" spans="1:13" x14ac:dyDescent="0.2">
      <c r="A37" s="77"/>
      <c r="B37" s="51" t="s">
        <v>5</v>
      </c>
      <c r="C37" s="51"/>
      <c r="D37" s="109"/>
      <c r="E37" s="87" t="s">
        <v>6</v>
      </c>
      <c r="F37" s="1016"/>
      <c r="G37" s="1012" t="s">
        <v>9</v>
      </c>
      <c r="H37" s="1013"/>
      <c r="I37" s="8"/>
      <c r="J37" s="8"/>
      <c r="K37" s="8"/>
      <c r="L37" s="8"/>
    </row>
    <row r="38" spans="1:13" x14ac:dyDescent="0.2">
      <c r="A38" s="77"/>
      <c r="B38" s="103"/>
      <c r="C38" s="103"/>
      <c r="D38" s="110"/>
      <c r="E38" s="1017" t="s">
        <v>7</v>
      </c>
      <c r="F38" s="1019" t="s">
        <v>8</v>
      </c>
      <c r="G38" s="1020"/>
      <c r="H38" s="1021"/>
      <c r="I38" s="145"/>
      <c r="J38" s="145"/>
      <c r="K38" s="145"/>
      <c r="L38" s="145"/>
    </row>
    <row r="39" spans="1:13" s="451" customFormat="1" ht="29.1" customHeight="1" x14ac:dyDescent="0.2">
      <c r="A39" s="452"/>
      <c r="B39" s="1765" t="s">
        <v>617</v>
      </c>
      <c r="C39" s="1750"/>
      <c r="D39" s="1750"/>
      <c r="E39" s="1257"/>
      <c r="F39" s="1018"/>
      <c r="G39" s="1745"/>
      <c r="H39" s="1746"/>
      <c r="I39" s="1746"/>
      <c r="J39" s="1746"/>
      <c r="K39" s="1746"/>
      <c r="L39" s="1746"/>
    </row>
    <row r="40" spans="1:13" s="451" customFormat="1" ht="29.1" customHeight="1" x14ac:dyDescent="0.2">
      <c r="A40" s="452"/>
      <c r="B40" s="1749"/>
      <c r="C40" s="1750"/>
      <c r="D40" s="1750"/>
      <c r="E40" s="1258"/>
      <c r="F40" s="1018"/>
      <c r="G40" s="1745"/>
      <c r="H40" s="1746"/>
      <c r="I40" s="1746"/>
      <c r="J40" s="1746"/>
      <c r="K40" s="1746"/>
      <c r="L40" s="1746"/>
    </row>
    <row r="41" spans="1:13" s="451" customFormat="1" ht="29.1" customHeight="1" x14ac:dyDescent="0.2">
      <c r="A41" s="452"/>
      <c r="B41" s="1749"/>
      <c r="C41" s="1750"/>
      <c r="D41" s="1750"/>
      <c r="E41" s="1258"/>
      <c r="F41" s="1018"/>
      <c r="G41" s="1745"/>
      <c r="H41" s="1746"/>
      <c r="I41" s="1746"/>
      <c r="J41" s="1746"/>
      <c r="K41" s="1746"/>
      <c r="L41" s="1746"/>
      <c r="M41" s="453"/>
    </row>
    <row r="42" spans="1:13" x14ac:dyDescent="0.2">
      <c r="A42" s="71"/>
      <c r="B42" s="71"/>
      <c r="C42" s="71"/>
      <c r="D42" s="11"/>
      <c r="E42" s="11"/>
      <c r="F42" s="257"/>
      <c r="G42" s="257"/>
      <c r="H42" s="257"/>
      <c r="I42" s="8"/>
      <c r="J42" s="8"/>
      <c r="K42" s="8"/>
      <c r="L42" s="8"/>
      <c r="M42" s="8"/>
    </row>
    <row r="43" spans="1:13" x14ac:dyDescent="0.2">
      <c r="A43" s="71"/>
      <c r="B43" s="88"/>
      <c r="C43" s="71"/>
      <c r="D43" s="19"/>
      <c r="E43" s="11"/>
      <c r="F43" s="19"/>
    </row>
    <row r="44" spans="1:13" x14ac:dyDescent="0.2">
      <c r="A44" s="76">
        <v>3</v>
      </c>
      <c r="B44" s="78" t="s">
        <v>74</v>
      </c>
      <c r="C44" s="78"/>
      <c r="D44" s="70"/>
      <c r="E44" s="71"/>
      <c r="F44" s="71"/>
    </row>
    <row r="45" spans="1:13" x14ac:dyDescent="0.2">
      <c r="A45" s="76"/>
      <c r="B45" s="78"/>
      <c r="C45" s="78"/>
      <c r="D45" s="70"/>
      <c r="E45" s="71"/>
      <c r="F45" s="71"/>
    </row>
    <row r="46" spans="1:13" x14ac:dyDescent="0.2">
      <c r="A46" s="89"/>
      <c r="B46" s="78"/>
      <c r="C46" s="19" t="s">
        <v>235</v>
      </c>
      <c r="D46" s="72"/>
      <c r="E46" s="71"/>
      <c r="F46" s="71"/>
    </row>
    <row r="47" spans="1:13" x14ac:dyDescent="0.2">
      <c r="A47" s="89"/>
      <c r="B47" s="78"/>
      <c r="C47" s="78"/>
      <c r="D47" s="70"/>
      <c r="E47" s="71"/>
      <c r="F47" s="71"/>
    </row>
    <row r="48" spans="1:13" ht="18.95" customHeight="1" x14ac:dyDescent="0.2">
      <c r="A48" s="89"/>
      <c r="B48" s="78"/>
      <c r="C48" s="19" t="s">
        <v>463</v>
      </c>
      <c r="D48" s="72"/>
      <c r="E48" s="71"/>
      <c r="F48" s="71"/>
    </row>
    <row r="49" spans="1:13" ht="18.95" customHeight="1" x14ac:dyDescent="0.2">
      <c r="A49" s="89"/>
      <c r="B49" s="78"/>
      <c r="C49" s="19"/>
      <c r="D49" s="72"/>
      <c r="E49" s="71"/>
      <c r="F49" s="71"/>
    </row>
    <row r="50" spans="1:13" ht="18.95" customHeight="1" x14ac:dyDescent="0.2">
      <c r="A50" s="89"/>
      <c r="B50" s="78" t="s">
        <v>2</v>
      </c>
      <c r="C50" s="19"/>
      <c r="D50" s="72"/>
      <c r="E50" s="71"/>
      <c r="F50" s="1260"/>
      <c r="G50" s="111" t="s">
        <v>351</v>
      </c>
    </row>
    <row r="51" spans="1:13" s="451" customFormat="1" ht="30" customHeight="1" x14ac:dyDescent="0.2">
      <c r="A51" s="454"/>
      <c r="B51" s="1747"/>
      <c r="C51" s="1747"/>
      <c r="D51" s="1747"/>
      <c r="E51" s="1748"/>
      <c r="F51" s="1293"/>
      <c r="G51" s="1292"/>
    </row>
    <row r="52" spans="1:13" s="451" customFormat="1" ht="30" customHeight="1" x14ac:dyDescent="0.2">
      <c r="A52" s="454"/>
      <c r="B52" s="1747"/>
      <c r="C52" s="1747"/>
      <c r="D52" s="1747"/>
      <c r="E52" s="1748"/>
      <c r="F52" s="1259"/>
      <c r="G52" s="734"/>
    </row>
    <row r="53" spans="1:13" s="451" customFormat="1" ht="30" customHeight="1" x14ac:dyDescent="0.2">
      <c r="A53" s="454"/>
      <c r="B53" s="1747"/>
      <c r="C53" s="1747"/>
      <c r="D53" s="1747"/>
      <c r="E53" s="1748"/>
      <c r="F53" s="1261"/>
      <c r="G53" s="735"/>
    </row>
    <row r="54" spans="1:13" x14ac:dyDescent="0.2">
      <c r="A54" s="76"/>
      <c r="B54" s="78"/>
      <c r="C54" s="19"/>
      <c r="D54" s="72"/>
      <c r="E54" s="71"/>
      <c r="F54" s="71"/>
    </row>
    <row r="55" spans="1:13" x14ac:dyDescent="0.2">
      <c r="A55" s="76"/>
      <c r="B55" s="78"/>
      <c r="C55" s="11"/>
      <c r="D55" s="81"/>
      <c r="E55" s="71"/>
      <c r="F55" s="71"/>
      <c r="G55" s="8"/>
      <c r="H55" s="8"/>
      <c r="I55" s="8"/>
      <c r="J55" s="8"/>
      <c r="K55" s="8"/>
      <c r="L55" s="8"/>
      <c r="M55" s="8"/>
    </row>
    <row r="56" spans="1:13" x14ac:dyDescent="0.2">
      <c r="A56" s="78"/>
      <c r="B56" s="78"/>
      <c r="C56" s="11"/>
      <c r="D56" s="81"/>
      <c r="E56" s="71"/>
      <c r="F56" s="71"/>
      <c r="G56" s="8"/>
      <c r="H56" s="8"/>
      <c r="I56" s="8"/>
      <c r="J56" s="8"/>
      <c r="K56" s="8"/>
      <c r="L56" s="8"/>
      <c r="M56" s="8"/>
    </row>
    <row r="57" spans="1:13" x14ac:dyDescent="0.2">
      <c r="A57" s="78" t="s">
        <v>332</v>
      </c>
      <c r="B57" s="71"/>
      <c r="C57" s="71"/>
      <c r="D57" s="70"/>
      <c r="E57" s="70"/>
      <c r="F57" s="70"/>
    </row>
    <row r="58" spans="1:13" x14ac:dyDescent="0.2">
      <c r="A58" s="71"/>
      <c r="B58" s="70"/>
      <c r="C58" s="70"/>
      <c r="D58" s="70"/>
      <c r="E58" s="70"/>
      <c r="F58" s="70"/>
    </row>
    <row r="59" spans="1:13" x14ac:dyDescent="0.2">
      <c r="A59" s="231"/>
      <c r="B59" s="72"/>
      <c r="C59" s="24" t="s">
        <v>462</v>
      </c>
      <c r="D59" s="72"/>
      <c r="E59" s="72"/>
      <c r="F59" s="72"/>
      <c r="G59"/>
      <c r="H59"/>
      <c r="I59"/>
      <c r="J59"/>
      <c r="K59"/>
      <c r="L59"/>
      <c r="M59"/>
    </row>
    <row r="60" spans="1:13" x14ac:dyDescent="0.2">
      <c r="A60" s="72"/>
      <c r="B60" s="72"/>
      <c r="C60" s="72"/>
      <c r="D60" s="72"/>
      <c r="E60" s="72"/>
      <c r="F60" s="72"/>
      <c r="G60"/>
      <c r="H60"/>
      <c r="I60"/>
      <c r="J60"/>
      <c r="K60"/>
      <c r="L60"/>
      <c r="M60"/>
    </row>
    <row r="61" spans="1:13" x14ac:dyDescent="0.2">
      <c r="A61" s="70"/>
      <c r="B61" s="70"/>
      <c r="C61" s="70"/>
      <c r="D61" s="70"/>
      <c r="E61" s="70"/>
      <c r="F61" s="72"/>
    </row>
    <row r="62" spans="1:13" x14ac:dyDescent="0.2">
      <c r="A62" s="71"/>
      <c r="B62" s="71"/>
      <c r="C62" s="71"/>
      <c r="D62" s="71"/>
      <c r="E62" s="71"/>
      <c r="F62" s="71"/>
    </row>
    <row r="63" spans="1:13" x14ac:dyDescent="0.2">
      <c r="A63" s="71"/>
      <c r="B63" s="71"/>
      <c r="C63" s="71"/>
      <c r="D63" s="71"/>
      <c r="E63" s="71"/>
      <c r="F63" s="71"/>
    </row>
    <row r="64" spans="1:13" x14ac:dyDescent="0.2">
      <c r="A64" s="71"/>
      <c r="B64" s="71"/>
      <c r="C64" s="71"/>
      <c r="D64" s="71"/>
      <c r="E64" s="71"/>
      <c r="F64" s="71"/>
    </row>
    <row r="65" spans="1:6" x14ac:dyDescent="0.2">
      <c r="A65" s="71"/>
      <c r="B65" s="71"/>
      <c r="C65" s="71"/>
      <c r="D65" s="71"/>
      <c r="E65" s="71"/>
      <c r="F65" s="71"/>
    </row>
    <row r="66" spans="1:6" x14ac:dyDescent="0.2">
      <c r="A66" s="70"/>
      <c r="B66" s="70"/>
      <c r="C66" s="70"/>
      <c r="D66" s="70"/>
      <c r="E66" s="70"/>
      <c r="F66" s="70"/>
    </row>
    <row r="67" spans="1:6" x14ac:dyDescent="0.2">
      <c r="A67" s="70"/>
      <c r="B67" s="70"/>
      <c r="C67" s="70"/>
      <c r="D67" s="70"/>
      <c r="E67" s="70"/>
      <c r="F67" s="70"/>
    </row>
    <row r="68" spans="1:6" x14ac:dyDescent="0.2">
      <c r="A68" s="70"/>
      <c r="B68" s="70"/>
      <c r="C68" s="70"/>
      <c r="D68" s="70"/>
      <c r="E68" s="70"/>
      <c r="F68" s="70"/>
    </row>
  </sheetData>
  <sheetProtection insertRows="0" selectLockedCells="1"/>
  <mergeCells count="31">
    <mergeCell ref="M15:M17"/>
    <mergeCell ref="F29:I29"/>
    <mergeCell ref="L29:M29"/>
    <mergeCell ref="G15:G17"/>
    <mergeCell ref="F15:F17"/>
    <mergeCell ref="L15:L17"/>
    <mergeCell ref="K15:K17"/>
    <mergeCell ref="H15:H17"/>
    <mergeCell ref="B7:F11"/>
    <mergeCell ref="G39:L39"/>
    <mergeCell ref="G40:L40"/>
    <mergeCell ref="I15:I17"/>
    <mergeCell ref="J15:J17"/>
    <mergeCell ref="B23:D23"/>
    <mergeCell ref="B18:D18"/>
    <mergeCell ref="B19:D19"/>
    <mergeCell ref="B21:D21"/>
    <mergeCell ref="B39:D39"/>
    <mergeCell ref="J12:K12"/>
    <mergeCell ref="J13:K13"/>
    <mergeCell ref="B20:D20"/>
    <mergeCell ref="B22:D22"/>
    <mergeCell ref="B26:D26"/>
    <mergeCell ref="B25:D25"/>
    <mergeCell ref="B24:D24"/>
    <mergeCell ref="G41:L41"/>
    <mergeCell ref="B52:E52"/>
    <mergeCell ref="B53:E53"/>
    <mergeCell ref="B40:D40"/>
    <mergeCell ref="B41:D41"/>
    <mergeCell ref="B51:E51"/>
  </mergeCells>
  <phoneticPr fontId="49" type="noConversion"/>
  <printOptions horizontalCentered="1"/>
  <pageMargins left="0.51181102362204722" right="0.51181102362204722" top="0.74803149606299213" bottom="0.74803149606299213" header="0.31496062992125984" footer="0.31496062992125984"/>
  <pageSetup paperSize="9" scale="80" orientation="landscape" r:id="rId1"/>
  <headerFooter alignWithMargins="0"/>
  <rowBreaks count="1" manualBreakCount="1">
    <brk id="30"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95233" r:id="rId4" name="Check Box 1">
              <controlPr defaultSize="0" autoFill="0" autoLine="0" autoPict="0">
                <anchor moveWithCells="1">
                  <from>
                    <xdr:col>1</xdr:col>
                    <xdr:colOff>9525</xdr:colOff>
                    <xdr:row>44</xdr:row>
                    <xdr:rowOff>95250</xdr:rowOff>
                  </from>
                  <to>
                    <xdr:col>2</xdr:col>
                    <xdr:colOff>66675</xdr:colOff>
                    <xdr:row>46</xdr:row>
                    <xdr:rowOff>66675</xdr:rowOff>
                  </to>
                </anchor>
              </controlPr>
            </control>
          </mc:Choice>
        </mc:AlternateContent>
        <mc:AlternateContent xmlns:mc="http://schemas.openxmlformats.org/markup-compatibility/2006">
          <mc:Choice Requires="x14">
            <control shapeId="95234" r:id="rId5" name="Check Box 2">
              <controlPr defaultSize="0" autoFill="0" autoLine="0" autoPict="0">
                <anchor moveWithCells="1">
                  <from>
                    <xdr:col>1</xdr:col>
                    <xdr:colOff>9525</xdr:colOff>
                    <xdr:row>47</xdr:row>
                    <xdr:rowOff>0</xdr:rowOff>
                  </from>
                  <to>
                    <xdr:col>2</xdr:col>
                    <xdr:colOff>47625</xdr:colOff>
                    <xdr:row>48</xdr:row>
                    <xdr:rowOff>66675</xdr:rowOff>
                  </to>
                </anchor>
              </controlPr>
            </control>
          </mc:Choice>
        </mc:AlternateContent>
        <mc:AlternateContent xmlns:mc="http://schemas.openxmlformats.org/markup-compatibility/2006">
          <mc:Choice Requires="x14">
            <control shapeId="95235" r:id="rId6" name="Check Box 3">
              <controlPr defaultSize="0" autoFill="0" autoLine="0" autoPict="0">
                <anchor moveWithCells="1">
                  <from>
                    <xdr:col>0</xdr:col>
                    <xdr:colOff>238125</xdr:colOff>
                    <xdr:row>57</xdr:row>
                    <xdr:rowOff>95250</xdr:rowOff>
                  </from>
                  <to>
                    <xdr:col>2</xdr:col>
                    <xdr:colOff>47625</xdr:colOff>
                    <xdr:row>59</xdr:row>
                    <xdr:rowOff>66675</xdr:rowOff>
                  </to>
                </anchor>
              </controlPr>
            </control>
          </mc:Choice>
        </mc:AlternateContent>
        <mc:AlternateContent xmlns:mc="http://schemas.openxmlformats.org/markup-compatibility/2006">
          <mc:Choice Requires="x14">
            <control shapeId="95236" r:id="rId7" name="Check Box 4">
              <controlPr defaultSize="0" autoFill="0" autoLine="0" autoPict="0">
                <anchor moveWithCells="1">
                  <from>
                    <xdr:col>2</xdr:col>
                    <xdr:colOff>28575</xdr:colOff>
                    <xdr:row>31</xdr:row>
                    <xdr:rowOff>95250</xdr:rowOff>
                  </from>
                  <to>
                    <xdr:col>3</xdr:col>
                    <xdr:colOff>9525</xdr:colOff>
                    <xdr:row>33</xdr:row>
                    <xdr:rowOff>66675</xdr:rowOff>
                  </to>
                </anchor>
              </controlPr>
            </control>
          </mc:Choice>
        </mc:AlternateContent>
        <mc:AlternateContent xmlns:mc="http://schemas.openxmlformats.org/markup-compatibility/2006">
          <mc:Choice Requires="x14">
            <control shapeId="95237" r:id="rId8" name="Check Box 5">
              <controlPr defaultSize="0" autoFill="0" autoLine="0" autoPict="0">
                <anchor moveWithCells="1">
                  <from>
                    <xdr:col>2</xdr:col>
                    <xdr:colOff>28575</xdr:colOff>
                    <xdr:row>33</xdr:row>
                    <xdr:rowOff>95250</xdr:rowOff>
                  </from>
                  <to>
                    <xdr:col>3</xdr:col>
                    <xdr:colOff>9525</xdr:colOff>
                    <xdr:row>35</xdr:row>
                    <xdr:rowOff>66675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
  <dimension ref="A1:N46"/>
  <sheetViews>
    <sheetView showGridLines="0" view="pageBreakPreview" zoomScaleNormal="100" zoomScaleSheetLayoutView="100" workbookViewId="0"/>
  </sheetViews>
  <sheetFormatPr baseColWidth="10" defaultColWidth="11.42578125" defaultRowHeight="12.75" x14ac:dyDescent="0.2"/>
  <cols>
    <col min="1" max="1" width="9.28515625" style="456" customWidth="1"/>
    <col min="2" max="2" width="2.85546875" style="456" customWidth="1"/>
    <col min="3" max="3" width="5.5703125" style="456" customWidth="1"/>
    <col min="4" max="4" width="14.140625" style="456" customWidth="1"/>
    <col min="5" max="6" width="8.7109375" style="456" customWidth="1"/>
    <col min="7" max="7" width="14.5703125" style="456" customWidth="1"/>
    <col min="8" max="9" width="18.28515625" style="456" customWidth="1"/>
    <col min="10" max="10" width="17" style="456" customWidth="1"/>
    <col min="11" max="11" width="15" style="456" customWidth="1"/>
    <col min="12" max="12" width="15.140625" style="456" customWidth="1"/>
    <col min="13" max="13" width="36.7109375" style="456" customWidth="1"/>
    <col min="14" max="14" width="9.85546875" style="456" customWidth="1"/>
    <col min="15" max="16384" width="11.42578125" style="456"/>
  </cols>
  <sheetData>
    <row r="1" spans="1:14" ht="15.75" x14ac:dyDescent="0.25">
      <c r="A1" s="610" t="s">
        <v>82</v>
      </c>
      <c r="B1" s="608"/>
      <c r="C1" s="608"/>
      <c r="D1" s="536"/>
      <c r="E1" s="536"/>
      <c r="F1" s="536"/>
      <c r="G1" s="468"/>
      <c r="H1" s="468"/>
      <c r="I1" s="468"/>
      <c r="J1" s="468"/>
      <c r="K1" s="468"/>
      <c r="L1" s="468"/>
      <c r="M1" s="523" t="s">
        <v>225</v>
      </c>
      <c r="N1" s="739"/>
    </row>
    <row r="2" spans="1:14" ht="15.75" x14ac:dyDescent="0.25">
      <c r="A2" s="936" t="s">
        <v>224</v>
      </c>
      <c r="B2" s="478"/>
      <c r="C2" s="478"/>
      <c r="D2" s="478"/>
      <c r="E2" s="478"/>
      <c r="F2" s="478"/>
      <c r="G2" s="478"/>
      <c r="H2" s="468"/>
      <c r="I2" s="468"/>
      <c r="J2" s="468"/>
      <c r="K2" s="468"/>
      <c r="L2" s="468"/>
      <c r="M2" s="468"/>
    </row>
    <row r="3" spans="1:14" ht="12.75" customHeight="1" x14ac:dyDescent="0.2">
      <c r="A3" s="459"/>
      <c r="B3" s="459"/>
      <c r="C3" s="459"/>
      <c r="D3" s="459"/>
      <c r="E3" s="459"/>
      <c r="F3" s="459"/>
      <c r="G3" s="459"/>
      <c r="H3" s="468"/>
      <c r="I3" s="468"/>
      <c r="J3" s="468"/>
      <c r="K3" s="468"/>
      <c r="L3" s="933" t="s">
        <v>223</v>
      </c>
      <c r="M3" s="885"/>
    </row>
    <row r="4" spans="1:14" ht="12.75" customHeight="1" x14ac:dyDescent="0.2">
      <c r="A4" s="523"/>
      <c r="B4" s="934"/>
      <c r="C4" s="459" t="s">
        <v>665</v>
      </c>
      <c r="D4" s="459"/>
      <c r="E4" s="459"/>
      <c r="F4" s="459"/>
      <c r="G4" s="485"/>
      <c r="H4" s="468"/>
      <c r="I4" s="468"/>
      <c r="J4" s="468"/>
      <c r="K4" s="468"/>
      <c r="L4" s="468"/>
      <c r="M4" s="519"/>
    </row>
    <row r="5" spans="1:14" ht="12.75" customHeight="1" x14ac:dyDescent="0.2">
      <c r="A5" s="523"/>
      <c r="B5" s="934"/>
      <c r="C5" s="459" t="s">
        <v>222</v>
      </c>
      <c r="D5" s="459"/>
      <c r="E5" s="459"/>
      <c r="F5" s="459"/>
      <c r="G5" s="485"/>
      <c r="H5" s="468"/>
      <c r="I5" s="468"/>
      <c r="J5" s="468"/>
      <c r="K5" s="468"/>
      <c r="L5" s="933" t="s">
        <v>221</v>
      </c>
      <c r="M5" s="935"/>
    </row>
    <row r="6" spans="1:14" ht="12.75" customHeight="1" x14ac:dyDescent="0.2">
      <c r="A6" s="523"/>
      <c r="B6" s="934"/>
      <c r="C6" s="459" t="s">
        <v>429</v>
      </c>
      <c r="D6" s="459"/>
      <c r="E6" s="459"/>
      <c r="F6" s="459"/>
      <c r="G6" s="485"/>
      <c r="H6" s="468"/>
      <c r="I6" s="468"/>
      <c r="J6" s="468"/>
      <c r="K6" s="468"/>
      <c r="L6" s="933"/>
      <c r="M6" s="932"/>
    </row>
    <row r="7" spans="1:14" ht="12.75" customHeight="1" x14ac:dyDescent="0.2">
      <c r="A7" s="459"/>
      <c r="B7" s="459"/>
      <c r="C7" s="459"/>
      <c r="D7" s="459"/>
      <c r="E7" s="459"/>
      <c r="F7" s="459"/>
      <c r="G7" s="459"/>
      <c r="H7" s="468"/>
      <c r="I7" s="468"/>
      <c r="J7" s="468"/>
      <c r="K7" s="468"/>
      <c r="L7" s="468"/>
      <c r="M7" s="468"/>
    </row>
    <row r="8" spans="1:14" ht="12.75" customHeight="1" x14ac:dyDescent="0.2">
      <c r="A8" s="580"/>
      <c r="B8" s="459" t="s">
        <v>220</v>
      </c>
      <c r="C8" s="459"/>
      <c r="D8" s="459"/>
      <c r="E8" s="459"/>
      <c r="F8" s="459"/>
      <c r="G8" s="1794"/>
      <c r="H8" s="1792"/>
      <c r="I8" s="509"/>
      <c r="J8" s="468"/>
      <c r="K8" s="468"/>
      <c r="L8" s="1784" t="s">
        <v>219</v>
      </c>
      <c r="M8" s="1784"/>
    </row>
    <row r="9" spans="1:14" ht="12.75" customHeight="1" x14ac:dyDescent="0.2">
      <c r="A9" s="580"/>
      <c r="B9" s="459" t="s">
        <v>218</v>
      </c>
      <c r="C9" s="459"/>
      <c r="D9" s="459"/>
      <c r="E9" s="459"/>
      <c r="F9" s="459"/>
      <c r="G9" s="1795"/>
      <c r="H9" s="1792"/>
      <c r="I9" s="509"/>
      <c r="J9" s="468"/>
      <c r="K9" s="468"/>
      <c r="L9" s="1784" t="s">
        <v>217</v>
      </c>
      <c r="M9" s="1784"/>
    </row>
    <row r="10" spans="1:14" ht="12.75" customHeight="1" x14ac:dyDescent="0.2">
      <c r="A10" s="580"/>
      <c r="B10" s="459" t="s">
        <v>216</v>
      </c>
      <c r="C10" s="459"/>
      <c r="D10" s="459"/>
      <c r="E10" s="459"/>
      <c r="F10" s="459"/>
      <c r="G10" s="1795"/>
      <c r="H10" s="1792"/>
      <c r="I10" s="509"/>
      <c r="J10" s="468"/>
      <c r="K10" s="468"/>
      <c r="L10" s="468" t="s">
        <v>215</v>
      </c>
      <c r="M10" s="468"/>
    </row>
    <row r="11" spans="1:14" ht="12.75" customHeight="1" x14ac:dyDescent="0.2">
      <c r="A11" s="459"/>
      <c r="B11" s="459"/>
      <c r="C11" s="459"/>
      <c r="D11" s="459"/>
      <c r="E11" s="459"/>
      <c r="F11" s="459"/>
      <c r="G11" s="509"/>
      <c r="H11" s="509"/>
      <c r="I11" s="509"/>
      <c r="J11" s="468"/>
      <c r="K11" s="468"/>
      <c r="L11" s="468"/>
      <c r="M11" s="468"/>
    </row>
    <row r="12" spans="1:14" ht="12.75" customHeight="1" x14ac:dyDescent="0.2">
      <c r="A12" s="485"/>
      <c r="B12" s="468"/>
      <c r="C12" s="459"/>
      <c r="D12" s="468"/>
      <c r="E12" s="468"/>
      <c r="F12" s="468"/>
      <c r="G12" s="468"/>
      <c r="H12" s="468"/>
      <c r="I12" s="468"/>
      <c r="J12" s="468"/>
      <c r="K12" s="468"/>
      <c r="L12" s="468"/>
      <c r="M12" s="468"/>
    </row>
    <row r="13" spans="1:14" s="643" customFormat="1" ht="12.75" customHeight="1" x14ac:dyDescent="0.2">
      <c r="A13" s="930"/>
      <c r="B13" s="570" t="s">
        <v>326</v>
      </c>
      <c r="C13" s="931"/>
      <c r="D13" s="931"/>
      <c r="E13" s="931"/>
      <c r="F13" s="931"/>
      <c r="G13" s="931"/>
      <c r="H13" s="930"/>
      <c r="I13" s="929" t="s">
        <v>214</v>
      </c>
      <c r="J13" s="929"/>
      <c r="K13" s="929"/>
      <c r="L13" s="929"/>
      <c r="M13" s="928"/>
      <c r="N13" s="927"/>
    </row>
    <row r="14" spans="1:14" ht="12.75" customHeight="1" x14ac:dyDescent="0.2">
      <c r="A14" s="459"/>
      <c r="B14" s="1796"/>
      <c r="C14" s="1797"/>
      <c r="D14" s="1797"/>
      <c r="E14" s="1797"/>
      <c r="F14" s="1797"/>
      <c r="G14" s="1798"/>
      <c r="H14" s="459"/>
      <c r="I14" s="1790"/>
      <c r="J14" s="1791"/>
      <c r="K14" s="1792"/>
      <c r="L14" s="468"/>
      <c r="M14" s="459"/>
      <c r="N14" s="457"/>
    </row>
    <row r="15" spans="1:14" ht="12.75" customHeight="1" x14ac:dyDescent="0.2">
      <c r="A15" s="459"/>
      <c r="B15" s="1799"/>
      <c r="C15" s="1800"/>
      <c r="D15" s="1800"/>
      <c r="E15" s="1800"/>
      <c r="F15" s="1800"/>
      <c r="G15" s="1801"/>
      <c r="H15" s="459"/>
      <c r="I15" s="459"/>
      <c r="J15" s="459"/>
      <c r="K15" s="459"/>
      <c r="L15" s="468"/>
      <c r="M15" s="459"/>
      <c r="N15" s="457"/>
    </row>
    <row r="16" spans="1:14" ht="12.75" customHeight="1" x14ac:dyDescent="0.2">
      <c r="A16" s="459"/>
      <c r="B16" s="926"/>
      <c r="C16" s="926"/>
      <c r="D16" s="926"/>
      <c r="E16" s="926"/>
      <c r="F16" s="926"/>
      <c r="G16" s="926"/>
      <c r="H16" s="459"/>
      <c r="I16" s="459"/>
      <c r="J16" s="459"/>
      <c r="K16" s="459"/>
      <c r="L16" s="468"/>
      <c r="M16" s="459"/>
      <c r="N16" s="457"/>
    </row>
    <row r="17" spans="1:14" ht="12.75" customHeight="1" x14ac:dyDescent="0.2">
      <c r="A17" s="459"/>
      <c r="B17" s="925" t="s">
        <v>213</v>
      </c>
      <c r="C17" s="924"/>
      <c r="D17" s="924"/>
      <c r="E17" s="924"/>
      <c r="F17" s="924"/>
      <c r="G17" s="924"/>
      <c r="H17" s="459"/>
      <c r="I17" s="468" t="s">
        <v>212</v>
      </c>
      <c r="J17" s="468"/>
      <c r="K17" s="923"/>
      <c r="L17" s="468"/>
      <c r="M17" s="459"/>
      <c r="N17" s="457"/>
    </row>
    <row r="18" spans="1:14" ht="12.75" customHeight="1" x14ac:dyDescent="0.2">
      <c r="A18" s="459"/>
      <c r="B18" s="1790"/>
      <c r="C18" s="1791"/>
      <c r="D18" s="1792"/>
      <c r="E18" s="922"/>
      <c r="F18" s="922"/>
      <c r="G18" s="509"/>
      <c r="H18" s="468"/>
      <c r="I18" s="468"/>
      <c r="J18" s="468"/>
      <c r="K18" s="468"/>
      <c r="L18" s="468"/>
      <c r="M18" s="666"/>
      <c r="N18" s="921"/>
    </row>
    <row r="19" spans="1:14" ht="12.75" customHeight="1" x14ac:dyDescent="0.2">
      <c r="A19" s="459"/>
      <c r="B19" s="509"/>
      <c r="C19" s="509"/>
      <c r="D19" s="509"/>
      <c r="E19" s="509"/>
      <c r="F19" s="509"/>
      <c r="G19" s="509"/>
      <c r="H19" s="468"/>
      <c r="I19" s="468"/>
      <c r="J19" s="468"/>
      <c r="K19" s="459"/>
      <c r="L19" s="468"/>
      <c r="M19" s="666"/>
      <c r="N19" s="921"/>
    </row>
    <row r="20" spans="1:14" ht="12.75" customHeight="1" thickBot="1" x14ac:dyDescent="0.25">
      <c r="A20" s="610"/>
      <c r="B20" s="610"/>
      <c r="C20" s="610"/>
      <c r="D20" s="468"/>
      <c r="E20" s="468"/>
      <c r="F20" s="468"/>
      <c r="G20" s="920"/>
      <c r="H20" s="920"/>
      <c r="I20" s="920"/>
      <c r="J20" s="920"/>
      <c r="K20" s="920"/>
      <c r="L20" s="920"/>
      <c r="M20" s="920"/>
      <c r="N20" s="919"/>
    </row>
    <row r="21" spans="1:14" ht="32.25" customHeight="1" x14ac:dyDescent="0.2">
      <c r="A21" s="1811" t="s">
        <v>211</v>
      </c>
      <c r="B21" s="1802" t="s">
        <v>210</v>
      </c>
      <c r="C21" s="1818"/>
      <c r="D21" s="1819"/>
      <c r="E21" s="1785" t="s">
        <v>209</v>
      </c>
      <c r="F21" s="1785" t="s">
        <v>208</v>
      </c>
      <c r="G21" s="1785" t="s">
        <v>207</v>
      </c>
      <c r="H21" s="1802" t="s">
        <v>206</v>
      </c>
      <c r="I21" s="1803"/>
      <c r="J21" s="1785" t="s">
        <v>205</v>
      </c>
      <c r="K21" s="1785" t="s">
        <v>204</v>
      </c>
      <c r="L21" s="1785" t="s">
        <v>654</v>
      </c>
      <c r="M21" s="1788" t="s">
        <v>203</v>
      </c>
      <c r="N21" s="918"/>
    </row>
    <row r="22" spans="1:14" ht="12.75" customHeight="1" x14ac:dyDescent="0.2">
      <c r="A22" s="1812"/>
      <c r="B22" s="1820"/>
      <c r="C22" s="1821"/>
      <c r="D22" s="1822"/>
      <c r="E22" s="1786"/>
      <c r="F22" s="1786"/>
      <c r="G22" s="1786"/>
      <c r="H22" s="1804"/>
      <c r="I22" s="1805"/>
      <c r="J22" s="1786"/>
      <c r="K22" s="1793"/>
      <c r="L22" s="1786"/>
      <c r="M22" s="1789"/>
      <c r="N22" s="915"/>
    </row>
    <row r="23" spans="1:14" ht="30" customHeight="1" thickBot="1" x14ac:dyDescent="0.25">
      <c r="A23" s="1812"/>
      <c r="B23" s="1820"/>
      <c r="C23" s="1821"/>
      <c r="D23" s="1822"/>
      <c r="E23" s="1786"/>
      <c r="F23" s="1787"/>
      <c r="G23" s="1786"/>
      <c r="H23" s="916" t="s">
        <v>202</v>
      </c>
      <c r="I23" s="917" t="s">
        <v>201</v>
      </c>
      <c r="J23" s="1786"/>
      <c r="K23" s="1793"/>
      <c r="L23" s="1787"/>
      <c r="M23" s="1789"/>
      <c r="N23" s="915"/>
    </row>
    <row r="24" spans="1:14" s="894" customFormat="1" ht="17.649999999999999" customHeight="1" thickBot="1" x14ac:dyDescent="0.25">
      <c r="A24" s="1815" t="s">
        <v>689</v>
      </c>
      <c r="B24" s="1780" t="s">
        <v>199</v>
      </c>
      <c r="C24" s="1781"/>
      <c r="D24" s="909" t="s">
        <v>200</v>
      </c>
      <c r="E24" s="1775"/>
      <c r="F24" s="1775"/>
      <c r="G24" s="908"/>
      <c r="H24" s="907"/>
      <c r="I24" s="907"/>
      <c r="J24" s="907"/>
      <c r="K24" s="907"/>
      <c r="L24" s="897">
        <f t="shared" ref="L24:L35" si="0">H24+I24+J24+K24</f>
        <v>0</v>
      </c>
      <c r="M24" s="906"/>
      <c r="N24" s="905"/>
    </row>
    <row r="25" spans="1:14" s="894" customFormat="1" ht="17.649999999999999" customHeight="1" thickBot="1" x14ac:dyDescent="0.25">
      <c r="A25" s="1816"/>
      <c r="B25" s="1813" t="s">
        <v>198</v>
      </c>
      <c r="C25" s="1814"/>
      <c r="D25" s="914"/>
      <c r="E25" s="1776"/>
      <c r="F25" s="1776"/>
      <c r="G25" s="903"/>
      <c r="H25" s="902"/>
      <c r="I25" s="902"/>
      <c r="J25" s="902"/>
      <c r="K25" s="902"/>
      <c r="L25" s="897">
        <f t="shared" si="0"/>
        <v>0</v>
      </c>
      <c r="M25" s="901"/>
      <c r="N25" s="895"/>
    </row>
    <row r="26" spans="1:14" s="894" customFormat="1" ht="17.649999999999999" customHeight="1" thickBot="1" x14ac:dyDescent="0.25">
      <c r="A26" s="1817"/>
      <c r="B26" s="1782" t="s">
        <v>197</v>
      </c>
      <c r="C26" s="1783"/>
      <c r="D26" s="910"/>
      <c r="E26" s="1777"/>
      <c r="F26" s="1777"/>
      <c r="G26" s="899"/>
      <c r="H26" s="898"/>
      <c r="I26" s="898"/>
      <c r="J26" s="898"/>
      <c r="K26" s="898"/>
      <c r="L26" s="897">
        <f t="shared" si="0"/>
        <v>0</v>
      </c>
      <c r="M26" s="896"/>
      <c r="N26" s="895"/>
    </row>
    <row r="27" spans="1:14" s="894" customFormat="1" ht="17.649999999999999" customHeight="1" thickBot="1" x14ac:dyDescent="0.25">
      <c r="A27" s="1806">
        <f>A24+1</f>
        <v>2017</v>
      </c>
      <c r="B27" s="1780" t="s">
        <v>198</v>
      </c>
      <c r="C27" s="1781"/>
      <c r="D27" s="909"/>
      <c r="E27" s="1775"/>
      <c r="F27" s="1775"/>
      <c r="G27" s="908"/>
      <c r="H27" s="907"/>
      <c r="I27" s="907"/>
      <c r="J27" s="907"/>
      <c r="K27" s="907"/>
      <c r="L27" s="897">
        <f t="shared" si="0"/>
        <v>0</v>
      </c>
      <c r="M27" s="906"/>
      <c r="N27" s="905"/>
    </row>
    <row r="28" spans="1:14" s="894" customFormat="1" ht="17.649999999999999" customHeight="1" thickBot="1" x14ac:dyDescent="0.25">
      <c r="A28" s="1807"/>
      <c r="B28" s="1813" t="s">
        <v>197</v>
      </c>
      <c r="C28" s="1814"/>
      <c r="D28" s="914"/>
      <c r="E28" s="1776"/>
      <c r="F28" s="1776"/>
      <c r="G28" s="903"/>
      <c r="H28" s="902"/>
      <c r="I28" s="902"/>
      <c r="J28" s="902"/>
      <c r="K28" s="902"/>
      <c r="L28" s="897">
        <f t="shared" si="0"/>
        <v>0</v>
      </c>
      <c r="M28" s="901"/>
      <c r="N28" s="895"/>
    </row>
    <row r="29" spans="1:14" s="894" customFormat="1" ht="17.649999999999999" customHeight="1" thickBot="1" x14ac:dyDescent="0.25">
      <c r="A29" s="1808"/>
      <c r="B29" s="1782" t="s">
        <v>196</v>
      </c>
      <c r="C29" s="1783"/>
      <c r="D29" s="910"/>
      <c r="E29" s="1777"/>
      <c r="F29" s="1777"/>
      <c r="G29" s="899"/>
      <c r="H29" s="898"/>
      <c r="I29" s="898"/>
      <c r="J29" s="898"/>
      <c r="K29" s="898"/>
      <c r="L29" s="897">
        <f t="shared" si="0"/>
        <v>0</v>
      </c>
      <c r="M29" s="896"/>
      <c r="N29" s="895"/>
    </row>
    <row r="30" spans="1:14" s="894" customFormat="1" ht="17.649999999999999" customHeight="1" thickBot="1" x14ac:dyDescent="0.25">
      <c r="A30" s="1806">
        <f>A24+2</f>
        <v>2018</v>
      </c>
      <c r="B30" s="1780" t="s">
        <v>197</v>
      </c>
      <c r="C30" s="1781"/>
      <c r="D30" s="909"/>
      <c r="E30" s="1775"/>
      <c r="F30" s="1775"/>
      <c r="G30" s="908"/>
      <c r="H30" s="907"/>
      <c r="I30" s="907"/>
      <c r="J30" s="907"/>
      <c r="K30" s="907"/>
      <c r="L30" s="897">
        <f t="shared" si="0"/>
        <v>0</v>
      </c>
      <c r="M30" s="906"/>
      <c r="N30" s="905"/>
    </row>
    <row r="31" spans="1:14" s="894" customFormat="1" ht="17.649999999999999" customHeight="1" thickBot="1" x14ac:dyDescent="0.25">
      <c r="A31" s="1807"/>
      <c r="B31" s="1778" t="s">
        <v>196</v>
      </c>
      <c r="C31" s="1779"/>
      <c r="D31" s="904"/>
      <c r="E31" s="1776"/>
      <c r="F31" s="1776"/>
      <c r="G31" s="913"/>
      <c r="H31" s="912"/>
      <c r="I31" s="912"/>
      <c r="J31" s="912"/>
      <c r="K31" s="912"/>
      <c r="L31" s="897">
        <f t="shared" si="0"/>
        <v>0</v>
      </c>
      <c r="M31" s="911"/>
      <c r="N31" s="895"/>
    </row>
    <row r="32" spans="1:14" s="894" customFormat="1" ht="17.649999999999999" customHeight="1" thickBot="1" x14ac:dyDescent="0.25">
      <c r="A32" s="1808"/>
      <c r="B32" s="1782" t="s">
        <v>195</v>
      </c>
      <c r="C32" s="1783"/>
      <c r="D32" s="910"/>
      <c r="E32" s="1777"/>
      <c r="F32" s="1777"/>
      <c r="G32" s="899"/>
      <c r="H32" s="898"/>
      <c r="I32" s="898"/>
      <c r="J32" s="898"/>
      <c r="K32" s="898"/>
      <c r="L32" s="897">
        <f t="shared" si="0"/>
        <v>0</v>
      </c>
      <c r="M32" s="896"/>
      <c r="N32" s="895"/>
    </row>
    <row r="33" spans="1:14" s="894" customFormat="1" ht="17.649999999999999" customHeight="1" thickBot="1" x14ac:dyDescent="0.25">
      <c r="A33" s="1806">
        <f>A24+3</f>
        <v>2019</v>
      </c>
      <c r="B33" s="1780" t="s">
        <v>196</v>
      </c>
      <c r="C33" s="1781"/>
      <c r="D33" s="909"/>
      <c r="E33" s="1775"/>
      <c r="F33" s="1775"/>
      <c r="G33" s="908"/>
      <c r="H33" s="907"/>
      <c r="I33" s="907"/>
      <c r="J33" s="907"/>
      <c r="K33" s="907"/>
      <c r="L33" s="897">
        <f t="shared" si="0"/>
        <v>0</v>
      </c>
      <c r="M33" s="906"/>
      <c r="N33" s="905"/>
    </row>
    <row r="34" spans="1:14" s="894" customFormat="1" ht="17.649999999999999" customHeight="1" thickBot="1" x14ac:dyDescent="0.25">
      <c r="A34" s="1807"/>
      <c r="B34" s="1778" t="s">
        <v>195</v>
      </c>
      <c r="C34" s="1779"/>
      <c r="D34" s="904"/>
      <c r="E34" s="1776"/>
      <c r="F34" s="1776"/>
      <c r="G34" s="903"/>
      <c r="H34" s="902"/>
      <c r="I34" s="902"/>
      <c r="J34" s="902"/>
      <c r="K34" s="902"/>
      <c r="L34" s="897">
        <f t="shared" si="0"/>
        <v>0</v>
      </c>
      <c r="M34" s="901"/>
      <c r="N34" s="895"/>
    </row>
    <row r="35" spans="1:14" s="894" customFormat="1" ht="17.649999999999999" customHeight="1" thickBot="1" x14ac:dyDescent="0.25">
      <c r="A35" s="1808"/>
      <c r="B35" s="1809" t="s">
        <v>688</v>
      </c>
      <c r="C35" s="1810"/>
      <c r="D35" s="900"/>
      <c r="E35" s="1777"/>
      <c r="F35" s="1777"/>
      <c r="G35" s="899"/>
      <c r="H35" s="898"/>
      <c r="I35" s="898"/>
      <c r="J35" s="898"/>
      <c r="K35" s="898"/>
      <c r="L35" s="897">
        <f t="shared" si="0"/>
        <v>0</v>
      </c>
      <c r="M35" s="896"/>
      <c r="N35" s="895"/>
    </row>
    <row r="36" spans="1:14" ht="12.75" customHeight="1" x14ac:dyDescent="0.2">
      <c r="A36" s="460"/>
      <c r="B36" s="460"/>
      <c r="C36" s="460"/>
      <c r="D36" s="460"/>
      <c r="E36" s="460"/>
      <c r="F36" s="460"/>
      <c r="G36" s="534"/>
      <c r="H36" s="893"/>
      <c r="I36" s="893"/>
      <c r="J36" s="893"/>
      <c r="K36" s="893"/>
      <c r="L36" s="893"/>
      <c r="M36" s="893"/>
      <c r="N36" s="893"/>
    </row>
    <row r="37" spans="1:14" ht="12.75" customHeight="1" x14ac:dyDescent="0.2">
      <c r="A37" s="460"/>
      <c r="B37" s="460"/>
      <c r="C37" s="460"/>
      <c r="D37" s="460"/>
      <c r="E37" s="460"/>
      <c r="F37" s="460"/>
      <c r="G37" s="460"/>
      <c r="H37" s="534"/>
      <c r="I37" s="534"/>
      <c r="J37" s="460"/>
      <c r="K37" s="460"/>
      <c r="L37" s="460"/>
      <c r="M37" s="460"/>
      <c r="N37" s="460"/>
    </row>
    <row r="38" spans="1:14" ht="12.75" customHeight="1" x14ac:dyDescent="0.2">
      <c r="A38" s="891"/>
      <c r="B38" s="891"/>
      <c r="C38" s="891"/>
      <c r="D38" s="891"/>
      <c r="E38" s="891"/>
      <c r="F38" s="891"/>
      <c r="G38" s="891"/>
      <c r="H38" s="891"/>
      <c r="I38" s="891"/>
      <c r="J38" s="891"/>
      <c r="K38" s="891"/>
      <c r="L38" s="460"/>
      <c r="M38" s="460"/>
      <c r="N38" s="460"/>
    </row>
    <row r="39" spans="1:14" ht="12.75" customHeight="1" x14ac:dyDescent="0.2">
      <c r="A39" s="891"/>
      <c r="B39" s="891"/>
      <c r="C39" s="891"/>
      <c r="D39" s="891"/>
      <c r="E39" s="891"/>
      <c r="F39" s="891"/>
      <c r="G39" s="890"/>
      <c r="H39" s="891"/>
      <c r="I39" s="891"/>
      <c r="J39" s="890"/>
      <c r="K39" s="890"/>
      <c r="L39" s="460"/>
      <c r="M39" s="460"/>
      <c r="N39" s="460"/>
    </row>
    <row r="40" spans="1:14" ht="12.75" customHeight="1" x14ac:dyDescent="0.2">
      <c r="A40" s="891"/>
      <c r="B40" s="891"/>
      <c r="C40" s="891"/>
      <c r="D40" s="891"/>
      <c r="E40" s="891"/>
      <c r="F40" s="891"/>
      <c r="G40" s="890"/>
      <c r="H40" s="891"/>
      <c r="I40" s="891"/>
      <c r="J40" s="890"/>
      <c r="K40" s="890"/>
      <c r="L40" s="460"/>
      <c r="M40" s="460"/>
      <c r="N40" s="460"/>
    </row>
    <row r="41" spans="1:14" ht="12.75" customHeight="1" x14ac:dyDescent="0.2">
      <c r="A41" s="460"/>
      <c r="B41" s="460"/>
      <c r="C41" s="460"/>
      <c r="D41" s="460"/>
      <c r="E41" s="460"/>
      <c r="F41" s="460"/>
      <c r="G41" s="890"/>
      <c r="H41" s="891"/>
      <c r="I41" s="891"/>
      <c r="J41" s="890"/>
      <c r="K41" s="890"/>
      <c r="L41" s="460"/>
      <c r="M41" s="460"/>
      <c r="N41" s="460"/>
    </row>
    <row r="42" spans="1:14" ht="12.75" customHeight="1" x14ac:dyDescent="0.2">
      <c r="A42" s="460"/>
      <c r="B42" s="460"/>
      <c r="C42" s="460"/>
      <c r="D42" s="460"/>
      <c r="E42" s="460"/>
      <c r="F42" s="460"/>
      <c r="G42" s="892"/>
      <c r="H42" s="891"/>
      <c r="I42" s="891"/>
      <c r="J42" s="890"/>
      <c r="K42" s="890"/>
      <c r="L42" s="460"/>
      <c r="M42" s="460"/>
      <c r="N42" s="460"/>
    </row>
    <row r="43" spans="1:14" ht="12.75" customHeight="1" x14ac:dyDescent="0.2">
      <c r="A43" s="460"/>
      <c r="B43" s="460"/>
      <c r="C43" s="460"/>
      <c r="D43" s="460"/>
      <c r="E43" s="460"/>
      <c r="F43" s="460"/>
      <c r="G43" s="889"/>
      <c r="H43" s="888"/>
      <c r="I43" s="888"/>
      <c r="J43" s="888"/>
      <c r="K43" s="888"/>
      <c r="L43" s="523"/>
      <c r="M43" s="523"/>
      <c r="N43" s="523"/>
    </row>
    <row r="44" spans="1:14" ht="12.75" customHeight="1" x14ac:dyDescent="0.2">
      <c r="A44" s="460"/>
      <c r="B44" s="460"/>
      <c r="C44" s="460"/>
      <c r="D44" s="460"/>
      <c r="E44" s="460"/>
      <c r="F44" s="460"/>
    </row>
    <row r="45" spans="1:14" ht="12.75" customHeight="1" x14ac:dyDescent="0.2">
      <c r="A45" s="460"/>
      <c r="B45" s="460"/>
      <c r="C45" s="460"/>
      <c r="D45" s="460"/>
      <c r="E45" s="460"/>
      <c r="F45" s="460"/>
      <c r="G45" s="523"/>
      <c r="H45" s="523"/>
      <c r="I45" s="523"/>
      <c r="J45" s="523"/>
      <c r="K45" s="523"/>
      <c r="L45" s="523"/>
      <c r="M45" s="523"/>
      <c r="N45" s="523"/>
    </row>
    <row r="46" spans="1:14" ht="12.75" customHeight="1" x14ac:dyDescent="0.2">
      <c r="A46" s="462"/>
      <c r="B46" s="462"/>
      <c r="C46" s="462"/>
      <c r="D46" s="462"/>
      <c r="E46" s="462"/>
      <c r="F46" s="462"/>
      <c r="G46" s="462"/>
      <c r="H46" s="462"/>
      <c r="I46" s="462"/>
      <c r="J46" s="462"/>
      <c r="K46" s="462"/>
      <c r="L46" s="462"/>
      <c r="M46" s="462"/>
      <c r="N46" s="462"/>
    </row>
  </sheetData>
  <sheetProtection insertRows="0" selectLockedCells="1"/>
  <mergeCells count="42">
    <mergeCell ref="A21:A23"/>
    <mergeCell ref="B29:C29"/>
    <mergeCell ref="E21:E23"/>
    <mergeCell ref="B28:C28"/>
    <mergeCell ref="E24:E26"/>
    <mergeCell ref="E27:E29"/>
    <mergeCell ref="B26:C26"/>
    <mergeCell ref="A24:A26"/>
    <mergeCell ref="A27:A29"/>
    <mergeCell ref="B24:C24"/>
    <mergeCell ref="B25:C25"/>
    <mergeCell ref="B21:D23"/>
    <mergeCell ref="A33:A35"/>
    <mergeCell ref="B35:C35"/>
    <mergeCell ref="E33:E35"/>
    <mergeCell ref="B34:C34"/>
    <mergeCell ref="A30:A32"/>
    <mergeCell ref="F24:F26"/>
    <mergeCell ref="L8:M8"/>
    <mergeCell ref="L9:M9"/>
    <mergeCell ref="L21:L23"/>
    <mergeCell ref="M21:M23"/>
    <mergeCell ref="I14:K14"/>
    <mergeCell ref="K21:K23"/>
    <mergeCell ref="J21:J23"/>
    <mergeCell ref="G8:H8"/>
    <mergeCell ref="F21:F23"/>
    <mergeCell ref="G21:G23"/>
    <mergeCell ref="G9:H9"/>
    <mergeCell ref="G10:H10"/>
    <mergeCell ref="B14:G15"/>
    <mergeCell ref="H21:I22"/>
    <mergeCell ref="B18:D18"/>
    <mergeCell ref="F33:F35"/>
    <mergeCell ref="B31:C31"/>
    <mergeCell ref="B33:C33"/>
    <mergeCell ref="E30:E32"/>
    <mergeCell ref="F27:F29"/>
    <mergeCell ref="F30:F32"/>
    <mergeCell ref="B32:C32"/>
    <mergeCell ref="B27:C27"/>
    <mergeCell ref="B30:C30"/>
  </mergeCells>
  <dataValidations count="8">
    <dataValidation type="list" allowBlank="1" showInputMessage="1" showErrorMessage="1" sqref="B30:C34 B28:C28">
      <formula1>"2013/14,2014/15,2015/16,2016/17,2017/18,2018/19,2019/20,2020/21"</formula1>
    </dataValidation>
    <dataValidation type="list" allowBlank="1" showInputMessage="1" showErrorMessage="1" sqref="B35:C35">
      <formula1>"2013/14,2014/15,2015/16,2016/17,2017/18,2018/19,2019/20,2020/21,"</formula1>
    </dataValidation>
    <dataValidation type="list" allowBlank="1" showInputMessage="1" showErrorMessage="1" sqref="B29:C29">
      <formula1>"2014/15,2015/16,2016/17,2017/18,2018/19,2019/20,2020/21"</formula1>
    </dataValidation>
    <dataValidation type="list" allowBlank="1" showInputMessage="1" showErrorMessage="1" sqref="B27:C27">
      <formula1>"2012/13,2013/14,2014/15,2015/16,2016/17,2017/18,2018/19,2019/20,2020/21"</formula1>
    </dataValidation>
    <dataValidation type="list" allowBlank="1" showInputMessage="1" showErrorMessage="1" sqref="B26:C26">
      <formula1>"2014/15,2015/16,2016/17,2017/18,2018/19,2019/20"</formula1>
    </dataValidation>
    <dataValidation type="list" allowBlank="1" showInputMessage="1" showErrorMessage="1" sqref="B25:C25">
      <formula1>"2013/14,2014/15,2015/16,2016/17,2017/18,2018/19"</formula1>
    </dataValidation>
    <dataValidation type="list" allowBlank="1" showInputMessage="1" showErrorMessage="1" sqref="B24:C24">
      <formula1>"2012/13,2013/14,2014/15,2015/16,2016/17,2017/18"</formula1>
    </dataValidation>
    <dataValidation type="list" allowBlank="1" showInputMessage="1" showErrorMessage="1" sqref="A24:A26">
      <formula1>"2014,2015,2016,2017,2018"</formula1>
    </dataValidation>
  </dataValidations>
  <printOptions horizontalCentered="1"/>
  <pageMargins left="0.25" right="0.25" top="0.75" bottom="0.75" header="0.3" footer="0.3"/>
  <pageSetup paperSize="9" scale="74" orientation="landscape" cellComments="asDisplaye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4696" r:id="rId4" name="Check Box 8">
              <controlPr defaultSize="0" autoFill="0" autoLine="0" autoPict="0">
                <anchor moveWithCells="1">
                  <from>
                    <xdr:col>1</xdr:col>
                    <xdr:colOff>19050</xdr:colOff>
                    <xdr:row>2</xdr:row>
                    <xdr:rowOff>133350</xdr:rowOff>
                  </from>
                  <to>
                    <xdr:col>2</xdr:col>
                    <xdr:colOff>76200</xdr:colOff>
                    <xdr:row>4</xdr:row>
                    <xdr:rowOff>57150</xdr:rowOff>
                  </to>
                </anchor>
              </controlPr>
            </control>
          </mc:Choice>
        </mc:AlternateContent>
        <mc:AlternateContent xmlns:mc="http://schemas.openxmlformats.org/markup-compatibility/2006">
          <mc:Choice Requires="x14">
            <control shapeId="114697" r:id="rId5" name="Check Box 9">
              <controlPr defaultSize="0" autoFill="0" autoLine="0" autoPict="0">
                <anchor moveWithCells="1">
                  <from>
                    <xdr:col>1</xdr:col>
                    <xdr:colOff>19050</xdr:colOff>
                    <xdr:row>3</xdr:row>
                    <xdr:rowOff>104775</xdr:rowOff>
                  </from>
                  <to>
                    <xdr:col>2</xdr:col>
                    <xdr:colOff>76200</xdr:colOff>
                    <xdr:row>5</xdr:row>
                    <xdr:rowOff>28575</xdr:rowOff>
                  </to>
                </anchor>
              </controlPr>
            </control>
          </mc:Choice>
        </mc:AlternateContent>
        <mc:AlternateContent xmlns:mc="http://schemas.openxmlformats.org/markup-compatibility/2006">
          <mc:Choice Requires="x14">
            <control shapeId="114698" r:id="rId6" name="Check Box 10">
              <controlPr defaultSize="0" autoFill="0" autoLine="0" autoPict="0">
                <anchor moveWithCells="1">
                  <from>
                    <xdr:col>1</xdr:col>
                    <xdr:colOff>19050</xdr:colOff>
                    <xdr:row>4</xdr:row>
                    <xdr:rowOff>114300</xdr:rowOff>
                  </from>
                  <to>
                    <xdr:col>2</xdr:col>
                    <xdr:colOff>76200</xdr:colOff>
                    <xdr:row>6</xdr:row>
                    <xdr:rowOff>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4"/>
  <dimension ref="A1:O103"/>
  <sheetViews>
    <sheetView showGridLines="0" view="pageBreakPreview" zoomScaleNormal="100" zoomScaleSheetLayoutView="100" workbookViewId="0"/>
  </sheetViews>
  <sheetFormatPr baseColWidth="10" defaultColWidth="11.5703125" defaultRowHeight="12.75" x14ac:dyDescent="0.2"/>
  <cols>
    <col min="1" max="1" width="3.28515625" style="462" customWidth="1"/>
    <col min="2" max="2" width="34.85546875" style="462" customWidth="1"/>
    <col min="3" max="3" width="5.28515625" style="462" customWidth="1"/>
    <col min="4" max="4" width="2.28515625" style="462" customWidth="1"/>
    <col min="5" max="6" width="5.42578125" style="462" customWidth="1"/>
    <col min="7" max="7" width="4.5703125" style="462" customWidth="1"/>
    <col min="8" max="8" width="13.85546875" style="462" customWidth="1"/>
    <col min="9" max="9" width="11.5703125" style="462"/>
    <col min="10" max="10" width="17" style="462" customWidth="1"/>
    <col min="11" max="16384" width="11.5703125" style="462"/>
  </cols>
  <sheetData>
    <row r="1" spans="1:15" s="883" customFormat="1" ht="15.75" x14ac:dyDescent="0.25">
      <c r="A1" s="551" t="s">
        <v>83</v>
      </c>
      <c r="J1" s="609" t="s">
        <v>435</v>
      </c>
    </row>
    <row r="2" spans="1:15" s="883" customFormat="1" ht="15.75" x14ac:dyDescent="0.25">
      <c r="A2" s="551" t="s">
        <v>434</v>
      </c>
      <c r="J2" s="551"/>
    </row>
    <row r="3" spans="1:15" s="883" customFormat="1" ht="15.75" x14ac:dyDescent="0.25">
      <c r="A3" s="460" t="s">
        <v>588</v>
      </c>
      <c r="H3" s="551"/>
      <c r="J3" s="551"/>
    </row>
    <row r="4" spans="1:15" s="883" customFormat="1" ht="12" customHeight="1" x14ac:dyDescent="0.25">
      <c r="B4" s="460"/>
      <c r="H4" s="551"/>
      <c r="J4" s="551"/>
    </row>
    <row r="5" spans="1:15" s="883" customFormat="1" ht="12" customHeight="1" x14ac:dyDescent="0.25">
      <c r="A5" s="884" t="s">
        <v>192</v>
      </c>
      <c r="B5" s="468"/>
      <c r="H5" s="551"/>
      <c r="J5" s="551"/>
    </row>
    <row r="6" spans="1:15" ht="15" customHeight="1" x14ac:dyDescent="0.2">
      <c r="A6" s="456"/>
      <c r="B6" s="456" t="s">
        <v>191</v>
      </c>
      <c r="C6" s="533"/>
      <c r="D6" s="487" t="s">
        <v>86</v>
      </c>
      <c r="E6" s="879"/>
      <c r="F6" s="879"/>
      <c r="G6" s="882"/>
    </row>
    <row r="7" spans="1:15" ht="15.75" customHeight="1" x14ac:dyDescent="0.2">
      <c r="A7" s="456"/>
      <c r="B7" s="468" t="s">
        <v>190</v>
      </c>
      <c r="C7" s="533"/>
      <c r="D7" s="1837" t="s">
        <v>109</v>
      </c>
      <c r="E7" s="1838"/>
      <c r="F7" s="1838"/>
      <c r="G7" s="1838"/>
      <c r="H7" s="1838"/>
      <c r="I7" s="1838"/>
      <c r="J7" s="1838"/>
    </row>
    <row r="8" spans="1:15" ht="15.75" customHeight="1" x14ac:dyDescent="0.2">
      <c r="A8" s="456"/>
      <c r="B8" s="468" t="s">
        <v>137</v>
      </c>
      <c r="C8" s="533"/>
      <c r="D8" s="881"/>
      <c r="E8" s="879"/>
      <c r="F8" s="879"/>
      <c r="G8" s="879"/>
      <c r="H8" s="879"/>
      <c r="I8" s="879"/>
      <c r="J8" s="879"/>
    </row>
    <row r="9" spans="1:15" x14ac:dyDescent="0.2">
      <c r="A9" s="456"/>
      <c r="B9" s="459" t="s">
        <v>189</v>
      </c>
      <c r="C9" s="459"/>
      <c r="D9" s="468"/>
      <c r="E9" s="468"/>
      <c r="F9" s="468"/>
      <c r="G9" s="468"/>
    </row>
    <row r="10" spans="1:15" x14ac:dyDescent="0.2">
      <c r="A10" s="456"/>
      <c r="B10" s="459"/>
      <c r="C10" s="459"/>
      <c r="D10" s="468"/>
      <c r="E10" s="468"/>
      <c r="F10" s="468"/>
      <c r="G10" s="468"/>
    </row>
    <row r="11" spans="1:15" x14ac:dyDescent="0.2">
      <c r="A11" s="485" t="s">
        <v>436</v>
      </c>
      <c r="C11" s="459"/>
      <c r="D11" s="468"/>
      <c r="E11" s="468"/>
      <c r="F11" s="468"/>
      <c r="G11" s="459"/>
      <c r="K11" s="533"/>
    </row>
    <row r="12" spans="1:15" x14ac:dyDescent="0.2">
      <c r="A12" s="1842"/>
      <c r="B12" s="1843"/>
      <c r="C12" s="1843"/>
      <c r="D12" s="1843"/>
      <c r="E12" s="1843"/>
      <c r="F12" s="1843"/>
      <c r="G12" s="1843"/>
      <c r="H12" s="1843"/>
      <c r="I12" s="1844"/>
      <c r="J12" s="880"/>
      <c r="K12" s="533"/>
      <c r="O12" s="879"/>
    </row>
    <row r="13" spans="1:15" x14ac:dyDescent="0.2">
      <c r="A13" s="1845"/>
      <c r="B13" s="1846"/>
      <c r="C13" s="1846"/>
      <c r="D13" s="1846"/>
      <c r="E13" s="1846"/>
      <c r="F13" s="1846"/>
      <c r="G13" s="1846"/>
      <c r="H13" s="1846"/>
      <c r="I13" s="1847"/>
      <c r="J13" s="533"/>
      <c r="K13" s="533"/>
    </row>
    <row r="14" spans="1:15" x14ac:dyDescent="0.2">
      <c r="A14" s="1848"/>
      <c r="B14" s="1849"/>
      <c r="C14" s="1849"/>
      <c r="D14" s="1849"/>
      <c r="E14" s="1849"/>
      <c r="F14" s="1849"/>
      <c r="G14" s="1849"/>
      <c r="H14" s="1849"/>
      <c r="I14" s="1850"/>
      <c r="J14" s="533"/>
      <c r="K14" s="533"/>
    </row>
    <row r="15" spans="1:15" ht="23.25" customHeight="1" x14ac:dyDescent="0.2">
      <c r="A15" s="504" t="s">
        <v>617</v>
      </c>
      <c r="B15" s="459"/>
      <c r="C15" s="459"/>
      <c r="D15" s="459"/>
      <c r="E15" s="459"/>
      <c r="F15" s="459"/>
      <c r="G15" s="459"/>
      <c r="H15" s="533"/>
      <c r="I15" s="533"/>
      <c r="J15" s="533"/>
      <c r="K15" s="533"/>
    </row>
    <row r="16" spans="1:15" x14ac:dyDescent="0.2">
      <c r="A16" s="535" t="s">
        <v>87</v>
      </c>
      <c r="B16" s="533"/>
      <c r="C16" s="533"/>
      <c r="D16" s="533"/>
      <c r="E16" s="533"/>
      <c r="F16" s="533"/>
      <c r="G16" s="533"/>
      <c r="H16" s="533"/>
      <c r="I16" s="533"/>
      <c r="K16" s="533"/>
    </row>
    <row r="17" spans="1:11" ht="13.7" customHeight="1" x14ac:dyDescent="0.2">
      <c r="A17" s="1851"/>
      <c r="B17" s="1843"/>
      <c r="C17" s="1843"/>
      <c r="D17" s="1843"/>
      <c r="E17" s="1843"/>
      <c r="F17" s="1843"/>
      <c r="G17" s="1843"/>
      <c r="H17" s="1843"/>
      <c r="I17" s="1844"/>
      <c r="J17" s="533"/>
      <c r="K17" s="533"/>
    </row>
    <row r="18" spans="1:11" x14ac:dyDescent="0.2">
      <c r="A18" s="1845"/>
      <c r="B18" s="1846"/>
      <c r="C18" s="1846"/>
      <c r="D18" s="1846"/>
      <c r="E18" s="1846"/>
      <c r="F18" s="1846"/>
      <c r="G18" s="1846"/>
      <c r="H18" s="1846"/>
      <c r="I18" s="1847"/>
      <c r="J18" s="533"/>
      <c r="K18" s="533"/>
    </row>
    <row r="19" spans="1:11" x14ac:dyDescent="0.2">
      <c r="A19" s="1848"/>
      <c r="B19" s="1849"/>
      <c r="C19" s="1849"/>
      <c r="D19" s="1849"/>
      <c r="E19" s="1849"/>
      <c r="F19" s="1849"/>
      <c r="G19" s="1849"/>
      <c r="H19" s="1849"/>
      <c r="I19" s="1850"/>
      <c r="J19" s="533"/>
      <c r="K19" s="533"/>
    </row>
    <row r="20" spans="1:11" x14ac:dyDescent="0.2">
      <c r="A20" s="533"/>
      <c r="B20" s="533"/>
      <c r="C20" s="533"/>
      <c r="D20" s="533"/>
      <c r="E20" s="533"/>
      <c r="F20" s="533"/>
      <c r="G20" s="533"/>
      <c r="H20" s="533"/>
      <c r="I20" s="533"/>
      <c r="J20" s="533"/>
      <c r="K20" s="533"/>
    </row>
    <row r="21" spans="1:11" ht="13.5" thickBot="1" x14ac:dyDescent="0.25">
      <c r="A21" s="534" t="s">
        <v>188</v>
      </c>
    </row>
    <row r="22" spans="1:11" ht="15.75" customHeight="1" x14ac:dyDescent="0.2">
      <c r="A22" s="1863" t="s">
        <v>5</v>
      </c>
      <c r="B22" s="1864"/>
      <c r="C22" s="1864"/>
      <c r="D22" s="1864"/>
      <c r="E22" s="1864"/>
      <c r="F22" s="1864"/>
      <c r="G22" s="1865"/>
      <c r="H22" s="878" t="s">
        <v>560</v>
      </c>
      <c r="I22" s="1852" t="s">
        <v>559</v>
      </c>
      <c r="J22" s="1853"/>
    </row>
    <row r="23" spans="1:11" x14ac:dyDescent="0.2">
      <c r="A23" s="1866"/>
      <c r="B23" s="1867"/>
      <c r="C23" s="1867"/>
      <c r="D23" s="1867"/>
      <c r="E23" s="1867"/>
      <c r="F23" s="1867"/>
      <c r="G23" s="1868"/>
      <c r="H23" s="1858"/>
      <c r="I23" s="1854"/>
      <c r="J23" s="1855"/>
    </row>
    <row r="24" spans="1:11" ht="13.5" thickBot="1" x14ac:dyDescent="0.25">
      <c r="A24" s="1869"/>
      <c r="B24" s="1870"/>
      <c r="C24" s="1870"/>
      <c r="D24" s="1870"/>
      <c r="E24" s="1870"/>
      <c r="F24" s="1870"/>
      <c r="G24" s="1871"/>
      <c r="H24" s="1859"/>
      <c r="I24" s="1856"/>
      <c r="J24" s="1857"/>
    </row>
    <row r="25" spans="1:11" s="533" customFormat="1" x14ac:dyDescent="0.2"/>
    <row r="26" spans="1:11" s="533" customFormat="1" x14ac:dyDescent="0.2">
      <c r="A26" s="535" t="s">
        <v>99</v>
      </c>
    </row>
    <row r="27" spans="1:11" s="533" customFormat="1" x14ac:dyDescent="0.2">
      <c r="A27" s="1851"/>
      <c r="B27" s="1843"/>
      <c r="C27" s="1843"/>
      <c r="D27" s="1843"/>
      <c r="E27" s="1843"/>
      <c r="F27" s="1843"/>
      <c r="G27" s="1843"/>
      <c r="H27" s="1843"/>
      <c r="I27" s="1844"/>
    </row>
    <row r="28" spans="1:11" s="533" customFormat="1" x14ac:dyDescent="0.2">
      <c r="A28" s="1845"/>
      <c r="B28" s="1846"/>
      <c r="C28" s="1846"/>
      <c r="D28" s="1846"/>
      <c r="E28" s="1846"/>
      <c r="F28" s="1846"/>
      <c r="G28" s="1846"/>
      <c r="H28" s="1846"/>
      <c r="I28" s="1847"/>
    </row>
    <row r="29" spans="1:11" s="533" customFormat="1" x14ac:dyDescent="0.2">
      <c r="A29" s="1848"/>
      <c r="B29" s="1849"/>
      <c r="C29" s="1849"/>
      <c r="D29" s="1849"/>
      <c r="E29" s="1849"/>
      <c r="F29" s="1849"/>
      <c r="G29" s="1849"/>
      <c r="H29" s="1849"/>
      <c r="I29" s="1850"/>
    </row>
    <row r="30" spans="1:11" s="533" customFormat="1" x14ac:dyDescent="0.2"/>
    <row r="31" spans="1:11" x14ac:dyDescent="0.2">
      <c r="K31" s="533"/>
    </row>
    <row r="32" spans="1:11" x14ac:dyDescent="0.2">
      <c r="A32" s="534" t="s">
        <v>437</v>
      </c>
      <c r="D32" s="1860"/>
      <c r="E32" s="1861"/>
      <c r="F32" s="1861"/>
      <c r="G32" s="1862"/>
      <c r="H32" s="877"/>
      <c r="K32" s="533"/>
    </row>
    <row r="33" spans="1:11" x14ac:dyDescent="0.2">
      <c r="B33" s="460"/>
      <c r="E33" s="533"/>
      <c r="F33" s="533"/>
      <c r="G33" s="533"/>
      <c r="H33" s="533"/>
      <c r="K33" s="533"/>
    </row>
    <row r="34" spans="1:11" x14ac:dyDescent="0.2">
      <c r="A34" s="1872" t="s">
        <v>93</v>
      </c>
      <c r="B34" s="1872"/>
      <c r="C34" s="1872"/>
      <c r="D34" s="1872"/>
      <c r="E34" s="1872"/>
      <c r="F34" s="1872"/>
      <c r="G34" s="1872"/>
      <c r="H34" s="1872"/>
      <c r="I34" s="1872"/>
      <c r="J34" s="1872"/>
      <c r="K34" s="533"/>
    </row>
    <row r="35" spans="1:11" ht="44.25" customHeight="1" thickBot="1" x14ac:dyDescent="0.25">
      <c r="A35" s="1873" t="s">
        <v>88</v>
      </c>
      <c r="B35" s="1873"/>
      <c r="C35" s="1873"/>
      <c r="D35" s="1873"/>
      <c r="E35" s="1873"/>
      <c r="F35" s="1873"/>
      <c r="G35" s="1873"/>
      <c r="H35" s="1873"/>
      <c r="I35" s="1873"/>
      <c r="J35" s="1873"/>
      <c r="K35" s="533"/>
    </row>
    <row r="36" spans="1:11" s="456" customFormat="1" ht="14.25" customHeight="1" x14ac:dyDescent="0.2">
      <c r="A36" s="1874" t="s">
        <v>416</v>
      </c>
      <c r="B36" s="1876" t="s">
        <v>187</v>
      </c>
      <c r="C36" s="1877"/>
      <c r="D36" s="1877"/>
      <c r="E36" s="1877"/>
      <c r="F36" s="1877"/>
      <c r="G36" s="1877"/>
      <c r="H36" s="1878"/>
      <c r="I36" s="1876" t="s">
        <v>438</v>
      </c>
      <c r="J36" s="1882"/>
    </row>
    <row r="37" spans="1:11" s="456" customFormat="1" ht="15.95" customHeight="1" x14ac:dyDescent="0.2">
      <c r="A37" s="1875"/>
      <c r="B37" s="1879"/>
      <c r="C37" s="1880"/>
      <c r="D37" s="1880"/>
      <c r="E37" s="1880"/>
      <c r="F37" s="1880"/>
      <c r="G37" s="1880"/>
      <c r="H37" s="1881"/>
      <c r="I37" s="1879"/>
      <c r="J37" s="1883"/>
    </row>
    <row r="38" spans="1:11" s="561" customFormat="1" ht="15.75" customHeight="1" x14ac:dyDescent="0.2">
      <c r="A38" s="876"/>
      <c r="B38" s="1841"/>
      <c r="C38" s="1841"/>
      <c r="D38" s="1841"/>
      <c r="E38" s="1841"/>
      <c r="F38" s="1841"/>
      <c r="G38" s="1841"/>
      <c r="H38" s="1841"/>
      <c r="I38" s="1839"/>
      <c r="J38" s="1840"/>
    </row>
    <row r="39" spans="1:11" s="561" customFormat="1" ht="15.95" customHeight="1" x14ac:dyDescent="0.2">
      <c r="A39" s="875"/>
      <c r="B39" s="1841"/>
      <c r="C39" s="1841"/>
      <c r="D39" s="1841"/>
      <c r="E39" s="1841"/>
      <c r="F39" s="1841"/>
      <c r="G39" s="1841"/>
      <c r="H39" s="1841"/>
      <c r="I39" s="1839"/>
      <c r="J39" s="1840"/>
    </row>
    <row r="40" spans="1:11" s="561" customFormat="1" ht="15.95" customHeight="1" x14ac:dyDescent="0.2">
      <c r="A40" s="875"/>
      <c r="B40" s="1841"/>
      <c r="C40" s="1841"/>
      <c r="D40" s="1841"/>
      <c r="E40" s="1841"/>
      <c r="F40" s="1841"/>
      <c r="G40" s="1841"/>
      <c r="H40" s="1841"/>
      <c r="I40" s="1839"/>
      <c r="J40" s="1840"/>
    </row>
    <row r="41" spans="1:11" s="561" customFormat="1" ht="15.95" customHeight="1" x14ac:dyDescent="0.2">
      <c r="A41" s="875"/>
      <c r="B41" s="1841"/>
      <c r="C41" s="1841"/>
      <c r="D41" s="1841"/>
      <c r="E41" s="1841"/>
      <c r="F41" s="1841"/>
      <c r="G41" s="1841"/>
      <c r="H41" s="1841"/>
      <c r="I41" s="1839"/>
      <c r="J41" s="1840"/>
    </row>
    <row r="42" spans="1:11" s="561" customFormat="1" ht="15.95" customHeight="1" x14ac:dyDescent="0.2">
      <c r="A42" s="875"/>
      <c r="B42" s="1841"/>
      <c r="C42" s="1841"/>
      <c r="D42" s="1841"/>
      <c r="E42" s="1841"/>
      <c r="F42" s="1841"/>
      <c r="G42" s="1841"/>
      <c r="H42" s="1841"/>
      <c r="I42" s="1839"/>
      <c r="J42" s="1840"/>
    </row>
    <row r="43" spans="1:11" s="561" customFormat="1" ht="15.95" customHeight="1" x14ac:dyDescent="0.2">
      <c r="A43" s="875"/>
      <c r="B43" s="1841"/>
      <c r="C43" s="1841"/>
      <c r="D43" s="1841"/>
      <c r="E43" s="1841"/>
      <c r="F43" s="1841"/>
      <c r="G43" s="1841"/>
      <c r="H43" s="1841"/>
      <c r="I43" s="1839"/>
      <c r="J43" s="1840"/>
    </row>
    <row r="44" spans="1:11" x14ac:dyDescent="0.2">
      <c r="I44" s="1908"/>
      <c r="J44" s="1908"/>
    </row>
    <row r="45" spans="1:11" x14ac:dyDescent="0.2">
      <c r="A45" s="534" t="s">
        <v>695</v>
      </c>
    </row>
    <row r="46" spans="1:11" x14ac:dyDescent="0.2">
      <c r="A46" s="1851"/>
      <c r="B46" s="1843"/>
      <c r="C46" s="1843"/>
      <c r="D46" s="1843"/>
      <c r="E46" s="1843"/>
      <c r="F46" s="1843"/>
      <c r="G46" s="1843"/>
      <c r="H46" s="1843"/>
      <c r="I46" s="1843"/>
      <c r="J46" s="1844"/>
    </row>
    <row r="47" spans="1:11" x14ac:dyDescent="0.2">
      <c r="A47" s="1845"/>
      <c r="B47" s="1846"/>
      <c r="C47" s="1846"/>
      <c r="D47" s="1846"/>
      <c r="E47" s="1846"/>
      <c r="F47" s="1846"/>
      <c r="G47" s="1846"/>
      <c r="H47" s="1846"/>
      <c r="I47" s="1846"/>
      <c r="J47" s="1847"/>
    </row>
    <row r="48" spans="1:11" x14ac:dyDescent="0.2">
      <c r="A48" s="1845"/>
      <c r="B48" s="1846"/>
      <c r="C48" s="1846"/>
      <c r="D48" s="1846"/>
      <c r="E48" s="1846"/>
      <c r="F48" s="1846"/>
      <c r="G48" s="1846"/>
      <c r="H48" s="1846"/>
      <c r="I48" s="1846"/>
      <c r="J48" s="1847"/>
    </row>
    <row r="49" spans="1:10" x14ac:dyDescent="0.2">
      <c r="A49" s="1848"/>
      <c r="B49" s="1849"/>
      <c r="C49" s="1849"/>
      <c r="D49" s="1849"/>
      <c r="E49" s="1849"/>
      <c r="F49" s="1849"/>
      <c r="G49" s="1849"/>
      <c r="H49" s="1849"/>
      <c r="I49" s="1849"/>
      <c r="J49" s="1850"/>
    </row>
    <row r="51" spans="1:10" x14ac:dyDescent="0.2">
      <c r="A51" s="534" t="s">
        <v>94</v>
      </c>
    </row>
    <row r="52" spans="1:10" x14ac:dyDescent="0.2">
      <c r="A52" s="462" t="s">
        <v>89</v>
      </c>
    </row>
    <row r="53" spans="1:10" x14ac:dyDescent="0.2">
      <c r="A53" s="1851"/>
      <c r="B53" s="1843"/>
      <c r="C53" s="1843"/>
      <c r="D53" s="1843"/>
      <c r="E53" s="1843"/>
      <c r="F53" s="1843"/>
      <c r="G53" s="1843"/>
      <c r="H53" s="1843"/>
      <c r="I53" s="1843"/>
      <c r="J53" s="1844"/>
    </row>
    <row r="54" spans="1:10" x14ac:dyDescent="0.2">
      <c r="A54" s="1845"/>
      <c r="B54" s="1846"/>
      <c r="C54" s="1846"/>
      <c r="D54" s="1846"/>
      <c r="E54" s="1846"/>
      <c r="F54" s="1846"/>
      <c r="G54" s="1846"/>
      <c r="H54" s="1846"/>
      <c r="I54" s="1846"/>
      <c r="J54" s="1847"/>
    </row>
    <row r="55" spans="1:10" x14ac:dyDescent="0.2">
      <c r="A55" s="1845"/>
      <c r="B55" s="1846"/>
      <c r="C55" s="1846"/>
      <c r="D55" s="1846"/>
      <c r="E55" s="1846"/>
      <c r="F55" s="1846"/>
      <c r="G55" s="1846"/>
      <c r="H55" s="1846"/>
      <c r="I55" s="1846"/>
      <c r="J55" s="1847"/>
    </row>
    <row r="56" spans="1:10" x14ac:dyDescent="0.2">
      <c r="A56" s="1848"/>
      <c r="B56" s="1849"/>
      <c r="C56" s="1849"/>
      <c r="D56" s="1849"/>
      <c r="E56" s="1849"/>
      <c r="F56" s="1849"/>
      <c r="G56" s="1849"/>
      <c r="H56" s="1849"/>
      <c r="I56" s="1849"/>
      <c r="J56" s="1850"/>
    </row>
    <row r="58" spans="1:10" x14ac:dyDescent="0.2">
      <c r="A58" s="534" t="s">
        <v>95</v>
      </c>
    </row>
    <row r="59" spans="1:10" x14ac:dyDescent="0.2">
      <c r="A59" s="462" t="s">
        <v>90</v>
      </c>
    </row>
    <row r="60" spans="1:10" x14ac:dyDescent="0.2">
      <c r="A60" s="1851"/>
      <c r="B60" s="1843"/>
      <c r="C60" s="1843"/>
      <c r="D60" s="1843"/>
      <c r="E60" s="1843"/>
      <c r="F60" s="1843"/>
      <c r="G60" s="1843"/>
      <c r="H60" s="1843"/>
      <c r="I60" s="1843"/>
      <c r="J60" s="1844"/>
    </row>
    <row r="61" spans="1:10" x14ac:dyDescent="0.2">
      <c r="A61" s="1845"/>
      <c r="B61" s="1846"/>
      <c r="C61" s="1846"/>
      <c r="D61" s="1846"/>
      <c r="E61" s="1846"/>
      <c r="F61" s="1846"/>
      <c r="G61" s="1846"/>
      <c r="H61" s="1846"/>
      <c r="I61" s="1846"/>
      <c r="J61" s="1847"/>
    </row>
    <row r="62" spans="1:10" x14ac:dyDescent="0.2">
      <c r="A62" s="1845"/>
      <c r="B62" s="1846"/>
      <c r="C62" s="1846"/>
      <c r="D62" s="1846"/>
      <c r="E62" s="1846"/>
      <c r="F62" s="1846"/>
      <c r="G62" s="1846"/>
      <c r="H62" s="1846"/>
      <c r="I62" s="1846"/>
      <c r="J62" s="1847"/>
    </row>
    <row r="63" spans="1:10" x14ac:dyDescent="0.2">
      <c r="A63" s="1848"/>
      <c r="B63" s="1849"/>
      <c r="C63" s="1849"/>
      <c r="D63" s="1849"/>
      <c r="E63" s="1849"/>
      <c r="F63" s="1849"/>
      <c r="G63" s="1849"/>
      <c r="H63" s="1849"/>
      <c r="I63" s="1849"/>
      <c r="J63" s="1850"/>
    </row>
    <row r="65" spans="1:10" x14ac:dyDescent="0.2">
      <c r="A65" s="534" t="s">
        <v>96</v>
      </c>
    </row>
    <row r="66" spans="1:10" x14ac:dyDescent="0.2">
      <c r="A66" s="1885" t="s">
        <v>91</v>
      </c>
      <c r="B66" s="1887"/>
      <c r="C66" s="1885"/>
      <c r="D66" s="1886"/>
      <c r="E66" s="1886"/>
      <c r="F66" s="1886"/>
      <c r="G66" s="1886"/>
      <c r="H66" s="1886"/>
      <c r="I66" s="1886"/>
      <c r="J66" s="1887"/>
    </row>
    <row r="67" spans="1:10" x14ac:dyDescent="0.2">
      <c r="A67" s="1888"/>
      <c r="B67" s="1890"/>
      <c r="C67" s="1888"/>
      <c r="D67" s="1889"/>
      <c r="E67" s="1889"/>
      <c r="F67" s="1889"/>
      <c r="G67" s="1889"/>
      <c r="H67" s="1889"/>
      <c r="I67" s="1889"/>
      <c r="J67" s="1890"/>
    </row>
    <row r="68" spans="1:10" x14ac:dyDescent="0.2">
      <c r="A68" s="1707" t="s">
        <v>186</v>
      </c>
      <c r="B68" s="1709"/>
      <c r="C68" s="1891"/>
      <c r="D68" s="1892"/>
      <c r="E68" s="1892"/>
      <c r="F68" s="1892"/>
      <c r="G68" s="1892"/>
      <c r="H68" s="1892"/>
      <c r="I68" s="1892"/>
      <c r="J68" s="1893"/>
    </row>
    <row r="69" spans="1:10" x14ac:dyDescent="0.2">
      <c r="A69" s="1713"/>
      <c r="B69" s="1715"/>
      <c r="C69" s="1894"/>
      <c r="D69" s="1895"/>
      <c r="E69" s="1895"/>
      <c r="F69" s="1895"/>
      <c r="G69" s="1895"/>
      <c r="H69" s="1895"/>
      <c r="I69" s="1895"/>
      <c r="J69" s="1896"/>
    </row>
    <row r="71" spans="1:10" x14ac:dyDescent="0.2">
      <c r="A71" s="534" t="s">
        <v>100</v>
      </c>
      <c r="C71" s="1860"/>
      <c r="D71" s="1861"/>
      <c r="E71" s="1861"/>
      <c r="F71" s="1861"/>
      <c r="G71" s="1862"/>
      <c r="H71" s="534" t="s">
        <v>101</v>
      </c>
    </row>
    <row r="72" spans="1:10" x14ac:dyDescent="0.2">
      <c r="B72" s="460"/>
      <c r="C72" s="533"/>
      <c r="D72" s="533"/>
      <c r="E72" s="533"/>
      <c r="F72" s="533"/>
      <c r="G72" s="533"/>
    </row>
    <row r="73" spans="1:10" s="456" customFormat="1" ht="13.5" thickBot="1" x14ac:dyDescent="0.25">
      <c r="A73" s="610" t="s">
        <v>185</v>
      </c>
      <c r="B73" s="610"/>
      <c r="G73" s="463"/>
      <c r="H73" s="874"/>
      <c r="I73" s="1884"/>
      <c r="J73" s="1884"/>
    </row>
    <row r="74" spans="1:10" s="456" customFormat="1" ht="12.75" customHeight="1" x14ac:dyDescent="0.2">
      <c r="A74" s="1904" t="s">
        <v>92</v>
      </c>
      <c r="B74" s="1905"/>
      <c r="C74" s="1832" t="s">
        <v>102</v>
      </c>
      <c r="D74" s="1832"/>
      <c r="E74" s="1832"/>
      <c r="F74" s="1832"/>
      <c r="G74" s="1832"/>
      <c r="H74" s="1832"/>
      <c r="I74" s="1834" t="s">
        <v>244</v>
      </c>
      <c r="J74" s="1832"/>
    </row>
    <row r="75" spans="1:10" s="456" customFormat="1" x14ac:dyDescent="0.2">
      <c r="A75" s="1906"/>
      <c r="B75" s="1907"/>
      <c r="C75" s="1833"/>
      <c r="D75" s="1833"/>
      <c r="E75" s="1833"/>
      <c r="F75" s="1833"/>
      <c r="G75" s="1833"/>
      <c r="H75" s="1833"/>
      <c r="I75" s="1835"/>
      <c r="J75" s="1836"/>
    </row>
    <row r="76" spans="1:10" s="561" customFormat="1" ht="17.25" customHeight="1" x14ac:dyDescent="0.2">
      <c r="A76" s="1897"/>
      <c r="B76" s="1898"/>
      <c r="C76" s="1903"/>
      <c r="D76" s="1824"/>
      <c r="E76" s="1824"/>
      <c r="F76" s="1824"/>
      <c r="G76" s="1824"/>
      <c r="H76" s="1824"/>
      <c r="I76" s="1824"/>
      <c r="J76" s="1825"/>
    </row>
    <row r="77" spans="1:10" s="561" customFormat="1" ht="15.95" customHeight="1" x14ac:dyDescent="0.2">
      <c r="A77" s="1899"/>
      <c r="B77" s="1900"/>
      <c r="C77" s="1824"/>
      <c r="D77" s="1824"/>
      <c r="E77" s="1824"/>
      <c r="F77" s="1824"/>
      <c r="G77" s="1824"/>
      <c r="H77" s="1824"/>
      <c r="I77" s="1824"/>
      <c r="J77" s="1825"/>
    </row>
    <row r="78" spans="1:10" s="561" customFormat="1" ht="15.75" customHeight="1" x14ac:dyDescent="0.2">
      <c r="A78" s="1899"/>
      <c r="B78" s="1900"/>
      <c r="C78" s="1824"/>
      <c r="D78" s="1824"/>
      <c r="E78" s="1824"/>
      <c r="F78" s="1824"/>
      <c r="G78" s="1824"/>
      <c r="H78" s="1824"/>
      <c r="I78" s="1824"/>
      <c r="J78" s="1825"/>
    </row>
    <row r="79" spans="1:10" s="561" customFormat="1" ht="15.95" customHeight="1" x14ac:dyDescent="0.2">
      <c r="A79" s="1901"/>
      <c r="B79" s="1902"/>
      <c r="C79" s="1824"/>
      <c r="D79" s="1824"/>
      <c r="E79" s="1824"/>
      <c r="F79" s="1824"/>
      <c r="G79" s="1824"/>
      <c r="H79" s="1824"/>
      <c r="I79" s="1824"/>
      <c r="J79" s="1825"/>
    </row>
    <row r="80" spans="1:10" s="561" customFormat="1" ht="15.95" customHeight="1" x14ac:dyDescent="0.2">
      <c r="A80" s="1828"/>
      <c r="B80" s="1829"/>
      <c r="C80" s="1824"/>
      <c r="D80" s="1824"/>
      <c r="E80" s="1824"/>
      <c r="F80" s="1824"/>
      <c r="G80" s="1824"/>
      <c r="H80" s="1824"/>
      <c r="I80" s="1824"/>
      <c r="J80" s="1825"/>
    </row>
    <row r="81" spans="1:10" s="561" customFormat="1" ht="15.95" customHeight="1" x14ac:dyDescent="0.2">
      <c r="A81" s="1828"/>
      <c r="B81" s="1829"/>
      <c r="C81" s="1824"/>
      <c r="D81" s="1824"/>
      <c r="E81" s="1824"/>
      <c r="F81" s="1824"/>
      <c r="G81" s="1824"/>
      <c r="H81" s="1824"/>
      <c r="I81" s="1824"/>
      <c r="J81" s="1825"/>
    </row>
    <row r="82" spans="1:10" s="561" customFormat="1" ht="15.95" customHeight="1" x14ac:dyDescent="0.2">
      <c r="A82" s="1828"/>
      <c r="B82" s="1829"/>
      <c r="C82" s="1824"/>
      <c r="D82" s="1824"/>
      <c r="E82" s="1824"/>
      <c r="F82" s="1824"/>
      <c r="G82" s="1824"/>
      <c r="H82" s="1824"/>
      <c r="I82" s="1824"/>
      <c r="J82" s="1825"/>
    </row>
    <row r="83" spans="1:10" s="561" customFormat="1" ht="15.95" customHeight="1" x14ac:dyDescent="0.2">
      <c r="A83" s="1828"/>
      <c r="B83" s="1829"/>
      <c r="C83" s="1824"/>
      <c r="D83" s="1824"/>
      <c r="E83" s="1824"/>
      <c r="F83" s="1824"/>
      <c r="G83" s="1824"/>
      <c r="H83" s="1824"/>
      <c r="I83" s="1824"/>
      <c r="J83" s="1825"/>
    </row>
    <row r="84" spans="1:10" s="561" customFormat="1" ht="15.95" customHeight="1" x14ac:dyDescent="0.2">
      <c r="A84" s="1828"/>
      <c r="B84" s="1829"/>
      <c r="C84" s="1824"/>
      <c r="D84" s="1824"/>
      <c r="E84" s="1824"/>
      <c r="F84" s="1824"/>
      <c r="G84" s="1824"/>
      <c r="H84" s="1824"/>
      <c r="I84" s="1824"/>
      <c r="J84" s="1825"/>
    </row>
    <row r="85" spans="1:10" s="561" customFormat="1" ht="15.95" customHeight="1" x14ac:dyDescent="0.2">
      <c r="A85" s="1828"/>
      <c r="B85" s="1829"/>
      <c r="C85" s="1824"/>
      <c r="D85" s="1824"/>
      <c r="E85" s="1824"/>
      <c r="F85" s="1824"/>
      <c r="G85" s="1824"/>
      <c r="H85" s="1824"/>
      <c r="I85" s="1824"/>
      <c r="J85" s="1825"/>
    </row>
    <row r="86" spans="1:10" s="561" customFormat="1" ht="15.95" customHeight="1" x14ac:dyDescent="0.2">
      <c r="A86" s="1828"/>
      <c r="B86" s="1829"/>
      <c r="C86" s="1824"/>
      <c r="D86" s="1824"/>
      <c r="E86" s="1824"/>
      <c r="F86" s="1824"/>
      <c r="G86" s="1824"/>
      <c r="H86" s="1824"/>
      <c r="I86" s="1824"/>
      <c r="J86" s="1825"/>
    </row>
    <row r="87" spans="1:10" s="561" customFormat="1" ht="15.95" customHeight="1" x14ac:dyDescent="0.2">
      <c r="A87" s="1828"/>
      <c r="B87" s="1829"/>
      <c r="C87" s="1824"/>
      <c r="D87" s="1824"/>
      <c r="E87" s="1824"/>
      <c r="F87" s="1824"/>
      <c r="G87" s="1824"/>
      <c r="H87" s="1824"/>
      <c r="I87" s="1824"/>
      <c r="J87" s="1825"/>
    </row>
    <row r="88" spans="1:10" s="561" customFormat="1" ht="15.95" customHeight="1" x14ac:dyDescent="0.2">
      <c r="A88" s="1828"/>
      <c r="B88" s="1829"/>
      <c r="C88" s="1824"/>
      <c r="D88" s="1824"/>
      <c r="E88" s="1824"/>
      <c r="F88" s="1824"/>
      <c r="G88" s="1824"/>
      <c r="H88" s="1824"/>
      <c r="I88" s="1824"/>
      <c r="J88" s="1825"/>
    </row>
    <row r="89" spans="1:10" s="561" customFormat="1" ht="15.95" customHeight="1" x14ac:dyDescent="0.2">
      <c r="A89" s="1828"/>
      <c r="B89" s="1829"/>
      <c r="C89" s="1824"/>
      <c r="D89" s="1824"/>
      <c r="E89" s="1824"/>
      <c r="F89" s="1824"/>
      <c r="G89" s="1824"/>
      <c r="H89" s="1824"/>
      <c r="I89" s="1824"/>
      <c r="J89" s="1825"/>
    </row>
    <row r="90" spans="1:10" s="561" customFormat="1" ht="15.95" customHeight="1" x14ac:dyDescent="0.2">
      <c r="A90" s="1828"/>
      <c r="B90" s="1829"/>
      <c r="C90" s="1824"/>
      <c r="D90" s="1824"/>
      <c r="E90" s="1824"/>
      <c r="F90" s="1824"/>
      <c r="G90" s="1824"/>
      <c r="H90" s="1824"/>
      <c r="I90" s="1824"/>
      <c r="J90" s="1825"/>
    </row>
    <row r="91" spans="1:10" s="561" customFormat="1" ht="15.95" customHeight="1" x14ac:dyDescent="0.2">
      <c r="A91" s="1828"/>
      <c r="B91" s="1829"/>
      <c r="C91" s="1824"/>
      <c r="D91" s="1824"/>
      <c r="E91" s="1824"/>
      <c r="F91" s="1824"/>
      <c r="G91" s="1824"/>
      <c r="H91" s="1824"/>
      <c r="I91" s="1824"/>
      <c r="J91" s="1825"/>
    </row>
    <row r="92" spans="1:10" s="561" customFormat="1" ht="15.95" customHeight="1" x14ac:dyDescent="0.2">
      <c r="A92" s="1828"/>
      <c r="B92" s="1829"/>
      <c r="C92" s="1824"/>
      <c r="D92" s="1824"/>
      <c r="E92" s="1824"/>
      <c r="F92" s="1824"/>
      <c r="G92" s="1824"/>
      <c r="H92" s="1824"/>
      <c r="I92" s="1824"/>
      <c r="J92" s="1825"/>
    </row>
    <row r="93" spans="1:10" s="561" customFormat="1" ht="15.95" customHeight="1" x14ac:dyDescent="0.2">
      <c r="A93" s="1828"/>
      <c r="B93" s="1829"/>
      <c r="C93" s="1824"/>
      <c r="D93" s="1824"/>
      <c r="E93" s="1824"/>
      <c r="F93" s="1824"/>
      <c r="G93" s="1824"/>
      <c r="H93" s="1824"/>
      <c r="I93" s="1824"/>
      <c r="J93" s="1825"/>
    </row>
    <row r="94" spans="1:10" s="561" customFormat="1" ht="15.95" customHeight="1" x14ac:dyDescent="0.2">
      <c r="A94" s="1828"/>
      <c r="B94" s="1829"/>
      <c r="C94" s="1824"/>
      <c r="D94" s="1824"/>
      <c r="E94" s="1824"/>
      <c r="F94" s="1824"/>
      <c r="G94" s="1824"/>
      <c r="H94" s="1824"/>
      <c r="I94" s="1824"/>
      <c r="J94" s="1825"/>
    </row>
    <row r="95" spans="1:10" s="561" customFormat="1" ht="15.95" customHeight="1" thickBot="1" x14ac:dyDescent="0.25">
      <c r="A95" s="1830"/>
      <c r="B95" s="1831"/>
      <c r="C95" s="1826"/>
      <c r="D95" s="1826"/>
      <c r="E95" s="1826"/>
      <c r="F95" s="1826"/>
      <c r="G95" s="1826"/>
      <c r="H95" s="1826"/>
      <c r="I95" s="1826"/>
      <c r="J95" s="1827"/>
    </row>
    <row r="96" spans="1:10" x14ac:dyDescent="0.2">
      <c r="B96" s="533"/>
      <c r="C96" s="533"/>
      <c r="D96" s="533"/>
      <c r="E96" s="533"/>
      <c r="F96" s="533"/>
      <c r="G96" s="533"/>
      <c r="H96" s="533"/>
      <c r="I96" s="533"/>
      <c r="J96" s="533"/>
    </row>
    <row r="101" spans="1:14" x14ac:dyDescent="0.2">
      <c r="A101" s="1823"/>
      <c r="B101" s="1823"/>
      <c r="C101" s="487"/>
      <c r="D101" s="487"/>
      <c r="E101" s="1728"/>
      <c r="F101" s="1728"/>
      <c r="G101" s="1728"/>
      <c r="H101" s="1728"/>
      <c r="I101" s="1728"/>
      <c r="J101" s="1728"/>
      <c r="K101" s="487"/>
      <c r="L101" s="487"/>
      <c r="M101" s="487"/>
      <c r="N101" s="487"/>
    </row>
    <row r="102" spans="1:14" x14ac:dyDescent="0.2">
      <c r="A102" s="462" t="s">
        <v>621</v>
      </c>
      <c r="E102" s="619" t="s">
        <v>303</v>
      </c>
      <c r="G102" s="460"/>
    </row>
    <row r="103" spans="1:14" x14ac:dyDescent="0.2">
      <c r="E103" s="460" t="s">
        <v>648</v>
      </c>
    </row>
  </sheetData>
  <sheetProtection formatCells="0" formatColumns="0" formatRows="0" insertRows="0" selectLockedCells="1"/>
  <mergeCells count="87">
    <mergeCell ref="A46:J49"/>
    <mergeCell ref="A53:J56"/>
    <mergeCell ref="I42:J42"/>
    <mergeCell ref="C86:H86"/>
    <mergeCell ref="I86:J86"/>
    <mergeCell ref="C80:H80"/>
    <mergeCell ref="A76:B79"/>
    <mergeCell ref="A60:J63"/>
    <mergeCell ref="A80:B83"/>
    <mergeCell ref="I79:J79"/>
    <mergeCell ref="C79:H79"/>
    <mergeCell ref="I76:J76"/>
    <mergeCell ref="C76:H76"/>
    <mergeCell ref="C71:G71"/>
    <mergeCell ref="A74:B75"/>
    <mergeCell ref="I44:J44"/>
    <mergeCell ref="I73:J73"/>
    <mergeCell ref="C66:J67"/>
    <mergeCell ref="A66:B67"/>
    <mergeCell ref="A68:B69"/>
    <mergeCell ref="C68:J69"/>
    <mergeCell ref="A88:B91"/>
    <mergeCell ref="I80:J80"/>
    <mergeCell ref="C91:H91"/>
    <mergeCell ref="C85:H85"/>
    <mergeCell ref="I87:J87"/>
    <mergeCell ref="C84:H84"/>
    <mergeCell ref="I89:J89"/>
    <mergeCell ref="I90:J90"/>
    <mergeCell ref="A84:B87"/>
    <mergeCell ref="C89:H89"/>
    <mergeCell ref="C88:H88"/>
    <mergeCell ref="C87:H87"/>
    <mergeCell ref="I84:J84"/>
    <mergeCell ref="I85:J85"/>
    <mergeCell ref="I81:J81"/>
    <mergeCell ref="C82:H82"/>
    <mergeCell ref="B43:H43"/>
    <mergeCell ref="I43:J43"/>
    <mergeCell ref="D32:G32"/>
    <mergeCell ref="A22:G22"/>
    <mergeCell ref="A23:G24"/>
    <mergeCell ref="B39:H39"/>
    <mergeCell ref="B40:H40"/>
    <mergeCell ref="B41:H41"/>
    <mergeCell ref="B42:H42"/>
    <mergeCell ref="A34:J34"/>
    <mergeCell ref="A35:J35"/>
    <mergeCell ref="A36:A37"/>
    <mergeCell ref="B36:H37"/>
    <mergeCell ref="I36:J37"/>
    <mergeCell ref="I41:J41"/>
    <mergeCell ref="D7:J7"/>
    <mergeCell ref="I39:J39"/>
    <mergeCell ref="I40:J40"/>
    <mergeCell ref="B38:H38"/>
    <mergeCell ref="I38:J38"/>
    <mergeCell ref="A12:I14"/>
    <mergeCell ref="A17:I19"/>
    <mergeCell ref="A27:I29"/>
    <mergeCell ref="I22:J22"/>
    <mergeCell ref="I23:J24"/>
    <mergeCell ref="H23:H24"/>
    <mergeCell ref="C74:H75"/>
    <mergeCell ref="I74:J75"/>
    <mergeCell ref="I91:J91"/>
    <mergeCell ref="I88:J88"/>
    <mergeCell ref="I78:J78"/>
    <mergeCell ref="C78:H78"/>
    <mergeCell ref="C77:H77"/>
    <mergeCell ref="C90:H90"/>
    <mergeCell ref="C81:H81"/>
    <mergeCell ref="I77:J77"/>
    <mergeCell ref="C83:H83"/>
    <mergeCell ref="I83:J83"/>
    <mergeCell ref="I82:J82"/>
    <mergeCell ref="A101:B101"/>
    <mergeCell ref="E101:J101"/>
    <mergeCell ref="I94:J94"/>
    <mergeCell ref="I95:J95"/>
    <mergeCell ref="C95:H95"/>
    <mergeCell ref="A92:B95"/>
    <mergeCell ref="I92:J92"/>
    <mergeCell ref="C92:H92"/>
    <mergeCell ref="C93:H93"/>
    <mergeCell ref="C94:H94"/>
    <mergeCell ref="I93:J93"/>
  </mergeCells>
  <phoneticPr fontId="49" type="noConversion"/>
  <pageMargins left="0.70866141732283472" right="0.70866141732283472" top="0.78740157480314965" bottom="0.59055118110236227" header="0.31496062992125984" footer="0.31496062992125984"/>
  <pageSetup paperSize="9" scale="78" orientation="portrait" r:id="rId1"/>
  <rowBreaks count="1" manualBreakCount="1">
    <brk id="70"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11619" r:id="rId4" name="Check Box 3">
              <controlPr defaultSize="0" autoFill="0" autoLine="0" autoPict="0">
                <anchor moveWithCells="1">
                  <from>
                    <xdr:col>2</xdr:col>
                    <xdr:colOff>104775</xdr:colOff>
                    <xdr:row>5</xdr:row>
                    <xdr:rowOff>0</xdr:rowOff>
                  </from>
                  <to>
                    <xdr:col>3</xdr:col>
                    <xdr:colOff>9525</xdr:colOff>
                    <xdr:row>6</xdr:row>
                    <xdr:rowOff>95250</xdr:rowOff>
                  </to>
                </anchor>
              </controlPr>
            </control>
          </mc:Choice>
        </mc:AlternateContent>
        <mc:AlternateContent xmlns:mc="http://schemas.openxmlformats.org/markup-compatibility/2006">
          <mc:Choice Requires="x14">
            <control shapeId="111620" r:id="rId5" name="Check Box 4">
              <controlPr defaultSize="0" autoFill="0" autoLine="0" autoPict="0">
                <anchor moveWithCells="1">
                  <from>
                    <xdr:col>2</xdr:col>
                    <xdr:colOff>104775</xdr:colOff>
                    <xdr:row>5</xdr:row>
                    <xdr:rowOff>152400</xdr:rowOff>
                  </from>
                  <to>
                    <xdr:col>3</xdr:col>
                    <xdr:colOff>9525</xdr:colOff>
                    <xdr:row>7</xdr:row>
                    <xdr:rowOff>47625</xdr:rowOff>
                  </to>
                </anchor>
              </controlPr>
            </control>
          </mc:Choice>
        </mc:AlternateContent>
        <mc:AlternateContent xmlns:mc="http://schemas.openxmlformats.org/markup-compatibility/2006">
          <mc:Choice Requires="x14">
            <control shapeId="111621" r:id="rId6" name="Check Box 5">
              <controlPr defaultSize="0" autoFill="0" autoLine="0" autoPict="0">
                <anchor moveWithCells="1">
                  <from>
                    <xdr:col>0</xdr:col>
                    <xdr:colOff>47625</xdr:colOff>
                    <xdr:row>4</xdr:row>
                    <xdr:rowOff>142875</xdr:rowOff>
                  </from>
                  <to>
                    <xdr:col>1</xdr:col>
                    <xdr:colOff>57150</xdr:colOff>
                    <xdr:row>6</xdr:row>
                    <xdr:rowOff>19050</xdr:rowOff>
                  </to>
                </anchor>
              </controlPr>
            </control>
          </mc:Choice>
        </mc:AlternateContent>
        <mc:AlternateContent xmlns:mc="http://schemas.openxmlformats.org/markup-compatibility/2006">
          <mc:Choice Requires="x14">
            <control shapeId="111622" r:id="rId7" name="Check Box 6">
              <controlPr defaultSize="0" autoFill="0" autoLine="0" autoPict="0">
                <anchor moveWithCells="1">
                  <from>
                    <xdr:col>0</xdr:col>
                    <xdr:colOff>47625</xdr:colOff>
                    <xdr:row>6</xdr:row>
                    <xdr:rowOff>0</xdr:rowOff>
                  </from>
                  <to>
                    <xdr:col>1</xdr:col>
                    <xdr:colOff>57150</xdr:colOff>
                    <xdr:row>7</xdr:row>
                    <xdr:rowOff>19050</xdr:rowOff>
                  </to>
                </anchor>
              </controlPr>
            </control>
          </mc:Choice>
        </mc:AlternateContent>
        <mc:AlternateContent xmlns:mc="http://schemas.openxmlformats.org/markup-compatibility/2006">
          <mc:Choice Requires="x14">
            <control shapeId="111623" r:id="rId8" name="Check Box 7">
              <controlPr defaultSize="0" autoFill="0" autoLine="0" autoPict="0">
                <anchor moveWithCells="1">
                  <from>
                    <xdr:col>0</xdr:col>
                    <xdr:colOff>47625</xdr:colOff>
                    <xdr:row>7</xdr:row>
                    <xdr:rowOff>19050</xdr:rowOff>
                  </from>
                  <to>
                    <xdr:col>1</xdr:col>
                    <xdr:colOff>57150</xdr:colOff>
                    <xdr:row>8</xdr:row>
                    <xdr:rowOff>28575</xdr:rowOff>
                  </to>
                </anchor>
              </controlPr>
            </control>
          </mc:Choice>
        </mc:AlternateContent>
        <mc:AlternateContent xmlns:mc="http://schemas.openxmlformats.org/markup-compatibility/2006">
          <mc:Choice Requires="x14">
            <control shapeId="111624" r:id="rId9" name="Check Box 8">
              <controlPr defaultSize="0" autoFill="0" autoLine="0" autoPict="0">
                <anchor moveWithCells="1">
                  <from>
                    <xdr:col>0</xdr:col>
                    <xdr:colOff>47625</xdr:colOff>
                    <xdr:row>8</xdr:row>
                    <xdr:rowOff>0</xdr:rowOff>
                  </from>
                  <to>
                    <xdr:col>1</xdr:col>
                    <xdr:colOff>57150</xdr:colOff>
                    <xdr:row>9</xdr:row>
                    <xdr:rowOff>47625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8">
    <pageSetUpPr fitToPage="1"/>
  </sheetPr>
  <dimension ref="A1:T81"/>
  <sheetViews>
    <sheetView showGridLines="0" view="pageBreakPreview" zoomScaleNormal="100" zoomScaleSheetLayoutView="100" workbookViewId="0"/>
  </sheetViews>
  <sheetFormatPr baseColWidth="10" defaultColWidth="11.42578125" defaultRowHeight="12.75" x14ac:dyDescent="0.2"/>
  <cols>
    <col min="1" max="1" width="2.5703125" style="1" customWidth="1"/>
    <col min="2" max="2" width="16.85546875" style="1" customWidth="1"/>
    <col min="3" max="3" width="11" style="1" customWidth="1"/>
    <col min="4" max="4" width="8.28515625" style="1" customWidth="1"/>
    <col min="5" max="5" width="14" style="1" customWidth="1"/>
    <col min="6" max="7" width="11.42578125" style="1"/>
    <col min="8" max="8" width="12.7109375" style="1" customWidth="1"/>
    <col min="9" max="9" width="11.85546875" style="1" customWidth="1"/>
    <col min="10" max="10" width="4.7109375" style="1" customWidth="1"/>
    <col min="11" max="11" width="1.42578125" style="1" customWidth="1"/>
    <col min="12" max="12" width="1.85546875" style="1" customWidth="1"/>
    <col min="13" max="13" width="17.85546875" style="1" customWidth="1"/>
    <col min="14" max="14" width="5.28515625" style="1" customWidth="1"/>
    <col min="15" max="16384" width="11.42578125" style="1"/>
  </cols>
  <sheetData>
    <row r="1" spans="1:14" ht="15" x14ac:dyDescent="0.2">
      <c r="A1" s="22" t="s">
        <v>83</v>
      </c>
      <c r="B1" s="19"/>
      <c r="C1" s="151"/>
      <c r="D1" s="151"/>
      <c r="E1" s="151"/>
      <c r="F1" s="151"/>
      <c r="G1" s="7"/>
      <c r="H1" s="151"/>
      <c r="I1" s="34"/>
      <c r="J1" s="162"/>
      <c r="K1" s="162"/>
      <c r="L1" s="162"/>
      <c r="M1" s="1770" t="s">
        <v>496</v>
      </c>
      <c r="N1" s="1770"/>
    </row>
    <row r="2" spans="1:14" ht="15.75" x14ac:dyDescent="0.25">
      <c r="A2" s="323" t="s">
        <v>581</v>
      </c>
      <c r="B2" s="11"/>
      <c r="C2" s="11"/>
      <c r="D2" s="11"/>
      <c r="E2" s="11"/>
      <c r="F2" s="11"/>
      <c r="G2" s="11"/>
      <c r="H2" s="11"/>
      <c r="I2" s="11"/>
      <c r="J2" s="11"/>
      <c r="K2" s="11"/>
      <c r="L2" s="11"/>
      <c r="M2" s="11"/>
      <c r="N2" s="10"/>
    </row>
    <row r="3" spans="1:14" ht="9.9499999999999993" customHeight="1" x14ac:dyDescent="0.2">
      <c r="A3" s="11"/>
      <c r="B3" s="11"/>
      <c r="C3" s="11"/>
      <c r="D3" s="11"/>
      <c r="E3" s="11"/>
      <c r="F3" s="11"/>
      <c r="G3" s="11"/>
      <c r="H3" s="11"/>
      <c r="I3" s="11"/>
      <c r="J3" s="11"/>
      <c r="K3" s="11"/>
      <c r="L3" s="11"/>
      <c r="M3" s="11"/>
      <c r="N3" s="10"/>
    </row>
    <row r="4" spans="1:14" ht="11.25" customHeight="1" x14ac:dyDescent="0.2">
      <c r="A4" s="11"/>
      <c r="B4" s="11"/>
      <c r="C4" s="11"/>
      <c r="D4" s="11"/>
      <c r="E4" s="11"/>
      <c r="F4" s="11"/>
      <c r="G4" s="11"/>
      <c r="H4" s="11"/>
      <c r="I4" s="11"/>
      <c r="J4" s="11"/>
      <c r="K4" s="11"/>
      <c r="L4" s="11"/>
      <c r="M4" s="11"/>
      <c r="N4" s="10"/>
    </row>
    <row r="5" spans="1:14" ht="15" x14ac:dyDescent="0.2">
      <c r="A5" s="8"/>
      <c r="B5" s="324" t="s">
        <v>464</v>
      </c>
      <c r="C5" s="6"/>
      <c r="D5" s="151"/>
      <c r="E5" s="151"/>
      <c r="F5" s="151"/>
      <c r="G5" s="7"/>
      <c r="H5" s="151"/>
      <c r="I5" s="7"/>
      <c r="J5" s="7"/>
      <c r="K5" s="7"/>
      <c r="L5" s="7"/>
      <c r="M5" s="151"/>
    </row>
    <row r="6" spans="1:14" ht="15.75" customHeight="1" x14ac:dyDescent="0.2">
      <c r="B6" s="1932"/>
      <c r="C6" s="1933"/>
      <c r="D6" s="1933"/>
      <c r="E6" s="1933"/>
      <c r="F6" s="1933"/>
      <c r="G6" s="1933"/>
      <c r="H6" s="1933"/>
      <c r="I6" s="1933"/>
      <c r="J6" s="1934"/>
      <c r="K6" s="151"/>
    </row>
    <row r="7" spans="1:14" ht="15.75" x14ac:dyDescent="0.25">
      <c r="B7" s="225"/>
      <c r="C7" s="225"/>
      <c r="D7" s="225"/>
      <c r="E7" s="225"/>
      <c r="F7" s="225"/>
      <c r="G7" s="7"/>
      <c r="H7" s="1918"/>
      <c r="I7" s="1919"/>
      <c r="J7" s="1919"/>
      <c r="K7" s="151"/>
    </row>
    <row r="8" spans="1:14" ht="15" x14ac:dyDescent="0.2">
      <c r="A8" s="11"/>
      <c r="B8" s="324" t="s">
        <v>685</v>
      </c>
      <c r="C8" s="324"/>
      <c r="D8" s="324"/>
      <c r="E8" s="324"/>
      <c r="F8" s="324"/>
      <c r="G8" s="343"/>
      <c r="K8" s="150"/>
      <c r="L8" s="6"/>
      <c r="M8" s="150"/>
    </row>
    <row r="9" spans="1:14" ht="15" x14ac:dyDescent="0.2">
      <c r="A9" s="19"/>
      <c r="B9" s="1956" t="s">
        <v>340</v>
      </c>
      <c r="C9" s="1956"/>
      <c r="D9" s="1956"/>
      <c r="E9" s="1956"/>
      <c r="F9" s="1956"/>
      <c r="G9" s="1956"/>
      <c r="H9" s="151"/>
      <c r="I9" s="7"/>
      <c r="J9" s="143"/>
      <c r="K9" s="7"/>
      <c r="L9" s="7"/>
      <c r="M9" s="151"/>
    </row>
    <row r="10" spans="1:14" ht="14.25" x14ac:dyDescent="0.2">
      <c r="A10" s="19"/>
      <c r="B10" s="324" t="s">
        <v>686</v>
      </c>
      <c r="C10" s="324"/>
      <c r="D10" s="324"/>
      <c r="E10" s="324"/>
      <c r="F10" s="324"/>
      <c r="G10" s="343"/>
      <c r="H10" s="151"/>
      <c r="I10" s="7"/>
      <c r="J10" s="7"/>
      <c r="K10" s="7"/>
      <c r="L10" s="7"/>
      <c r="M10" s="151"/>
    </row>
    <row r="11" spans="1:14" ht="15.75" thickBot="1" x14ac:dyDescent="0.25">
      <c r="A11" s="19"/>
      <c r="B11" s="6"/>
      <c r="C11" s="151"/>
      <c r="D11" s="17"/>
      <c r="E11" s="17"/>
      <c r="F11" s="154"/>
      <c r="G11" s="159"/>
      <c r="H11" s="159"/>
      <c r="I11" s="159"/>
      <c r="J11" s="74" t="s">
        <v>617</v>
      </c>
      <c r="K11" s="154"/>
      <c r="L11" s="154"/>
      <c r="M11" s="154"/>
      <c r="N11" s="12"/>
    </row>
    <row r="12" spans="1:14" ht="11.25" customHeight="1" x14ac:dyDescent="0.2">
      <c r="A12" s="101"/>
      <c r="B12" s="35"/>
      <c r="C12" s="160"/>
      <c r="D12" s="160"/>
      <c r="E12" s="160"/>
      <c r="F12" s="160"/>
      <c r="G12" s="161"/>
      <c r="H12" s="160"/>
      <c r="I12" s="160"/>
      <c r="J12" s="160"/>
      <c r="K12" s="160"/>
      <c r="L12" s="160"/>
      <c r="M12" s="144"/>
      <c r="N12" s="13"/>
    </row>
    <row r="13" spans="1:14" ht="14.25" x14ac:dyDescent="0.2">
      <c r="A13" s="341">
        <v>1</v>
      </c>
      <c r="B13" s="230" t="s">
        <v>288</v>
      </c>
      <c r="C13" s="230"/>
      <c r="D13" s="230"/>
      <c r="E13" s="230"/>
      <c r="F13" s="230"/>
      <c r="G13" s="230"/>
      <c r="H13" s="230"/>
      <c r="I13" s="230"/>
      <c r="J13" s="230"/>
      <c r="K13" s="230"/>
      <c r="L13" s="230"/>
      <c r="M13" s="355"/>
      <c r="N13" s="356"/>
    </row>
    <row r="14" spans="1:14" ht="14.25" x14ac:dyDescent="0.2">
      <c r="A14" s="341"/>
      <c r="B14" s="1923"/>
      <c r="C14" s="1924"/>
      <c r="D14" s="1924"/>
      <c r="E14" s="1924"/>
      <c r="F14" s="1924"/>
      <c r="G14" s="1924"/>
      <c r="H14" s="1925"/>
      <c r="I14" s="230"/>
      <c r="J14" s="230"/>
      <c r="K14" s="230"/>
      <c r="L14" s="230"/>
      <c r="M14" s="355"/>
      <c r="N14" s="356"/>
    </row>
    <row r="15" spans="1:14" ht="14.25" x14ac:dyDescent="0.2">
      <c r="A15" s="341"/>
      <c r="B15" s="1926"/>
      <c r="C15" s="1927"/>
      <c r="D15" s="1927"/>
      <c r="E15" s="1927"/>
      <c r="F15" s="1927"/>
      <c r="G15" s="1927"/>
      <c r="H15" s="1928"/>
      <c r="I15" s="230"/>
      <c r="J15" s="230"/>
      <c r="K15" s="230"/>
      <c r="L15" s="230"/>
      <c r="M15" s="355"/>
      <c r="N15" s="356"/>
    </row>
    <row r="16" spans="1:14" ht="14.25" x14ac:dyDescent="0.2">
      <c r="A16" s="341"/>
      <c r="B16" s="1926"/>
      <c r="C16" s="1927"/>
      <c r="D16" s="1927"/>
      <c r="E16" s="1927"/>
      <c r="F16" s="1927"/>
      <c r="G16" s="1927"/>
      <c r="H16" s="1928"/>
      <c r="I16" s="230"/>
      <c r="J16" s="230"/>
      <c r="K16" s="230"/>
      <c r="L16" s="230"/>
      <c r="M16" s="355"/>
      <c r="N16" s="356"/>
    </row>
    <row r="17" spans="1:14" ht="14.25" x14ac:dyDescent="0.2">
      <c r="A17" s="341"/>
      <c r="B17" s="1929"/>
      <c r="C17" s="1930"/>
      <c r="D17" s="1930"/>
      <c r="E17" s="1930"/>
      <c r="F17" s="1930"/>
      <c r="G17" s="1930"/>
      <c r="H17" s="1931"/>
      <c r="I17" s="230"/>
      <c r="J17" s="230"/>
      <c r="K17" s="230"/>
      <c r="L17" s="230"/>
      <c r="M17" s="355"/>
      <c r="N17" s="356"/>
    </row>
    <row r="18" spans="1:14" ht="15.75" thickBot="1" x14ac:dyDescent="0.3">
      <c r="A18" s="357"/>
      <c r="B18" s="347"/>
      <c r="C18" s="347"/>
      <c r="D18" s="347"/>
      <c r="E18" s="347"/>
      <c r="F18" s="347"/>
      <c r="G18" s="358"/>
      <c r="H18" s="358"/>
      <c r="I18" s="358"/>
      <c r="J18" s="358"/>
      <c r="K18" s="358"/>
      <c r="L18" s="358"/>
      <c r="M18" s="347"/>
      <c r="N18" s="359"/>
    </row>
    <row r="19" spans="1:14" ht="15" x14ac:dyDescent="0.25">
      <c r="A19" s="341"/>
      <c r="B19" s="230"/>
      <c r="C19" s="230"/>
      <c r="D19" s="230"/>
      <c r="E19" s="230"/>
      <c r="F19" s="230"/>
      <c r="G19" s="323"/>
      <c r="H19" s="323"/>
      <c r="I19" s="323"/>
      <c r="J19" s="323"/>
      <c r="K19" s="323"/>
      <c r="L19" s="323"/>
      <c r="M19" s="230"/>
      <c r="N19" s="356"/>
    </row>
    <row r="20" spans="1:14" ht="14.25" x14ac:dyDescent="0.2">
      <c r="A20" s="341">
        <v>2</v>
      </c>
      <c r="B20" s="230" t="s">
        <v>733</v>
      </c>
      <c r="C20" s="230"/>
      <c r="D20" s="1088"/>
      <c r="E20" s="8"/>
      <c r="F20" s="230"/>
      <c r="G20" s="1090"/>
      <c r="H20" s="1092"/>
      <c r="I20" s="8"/>
      <c r="J20" s="1090"/>
      <c r="K20" s="8"/>
      <c r="L20" s="8"/>
      <c r="M20" s="8"/>
      <c r="N20" s="8"/>
    </row>
    <row r="21" spans="1:14" ht="14.25" x14ac:dyDescent="0.2">
      <c r="A21" s="341"/>
      <c r="B21" s="230" t="s">
        <v>289</v>
      </c>
      <c r="C21" s="230"/>
      <c r="D21" s="1088"/>
      <c r="E21" s="1942" t="s">
        <v>35</v>
      </c>
      <c r="F21" s="1942"/>
      <c r="G21" s="1091"/>
      <c r="H21" s="1946" t="s">
        <v>290</v>
      </c>
      <c r="I21" s="1947"/>
      <c r="J21" s="1948"/>
      <c r="K21" s="1915" t="s">
        <v>734</v>
      </c>
      <c r="L21" s="1915"/>
      <c r="M21" s="1915"/>
      <c r="N21" s="1915"/>
    </row>
    <row r="22" spans="1:14" ht="15" x14ac:dyDescent="0.2">
      <c r="A22" s="341"/>
      <c r="B22" s="1936"/>
      <c r="C22" s="1937"/>
      <c r="D22" s="1938"/>
      <c r="E22" s="1957" t="s">
        <v>724</v>
      </c>
      <c r="F22" s="1958"/>
      <c r="G22" s="1089"/>
      <c r="H22" s="1939">
        <v>0</v>
      </c>
      <c r="I22" s="1940"/>
      <c r="J22" s="1941"/>
      <c r="K22" s="1939">
        <v>0</v>
      </c>
      <c r="L22" s="1940"/>
      <c r="M22" s="1940"/>
      <c r="N22" s="1941"/>
    </row>
    <row r="23" spans="1:14" ht="15.75" thickBot="1" x14ac:dyDescent="0.3">
      <c r="A23" s="357"/>
      <c r="B23" s="347"/>
      <c r="C23" s="347"/>
      <c r="D23" s="347"/>
      <c r="E23" s="347"/>
      <c r="F23" s="347"/>
      <c r="G23" s="358"/>
      <c r="H23" s="358"/>
      <c r="I23" s="1081"/>
      <c r="J23" s="1069"/>
      <c r="K23" s="1069"/>
      <c r="L23" s="1081"/>
      <c r="M23" s="1081"/>
      <c r="N23" s="1081"/>
    </row>
    <row r="24" spans="1:14" ht="15" x14ac:dyDescent="0.25">
      <c r="A24" s="230"/>
      <c r="B24" s="230"/>
      <c r="C24" s="230"/>
      <c r="D24" s="230"/>
      <c r="E24" s="230"/>
      <c r="F24" s="230"/>
      <c r="G24" s="323"/>
      <c r="H24" s="323"/>
      <c r="I24" s="323"/>
      <c r="J24" s="323"/>
      <c r="K24" s="323"/>
      <c r="L24" s="323"/>
      <c r="M24" s="230"/>
      <c r="N24" s="356"/>
    </row>
    <row r="25" spans="1:14" ht="14.25" x14ac:dyDescent="0.2">
      <c r="A25" s="341">
        <v>3</v>
      </c>
      <c r="B25" s="230" t="s">
        <v>337</v>
      </c>
      <c r="C25" s="230"/>
      <c r="D25" s="230"/>
      <c r="E25" s="230"/>
      <c r="F25" s="1943" t="s">
        <v>810</v>
      </c>
      <c r="G25" s="1944"/>
      <c r="H25" s="1945"/>
      <c r="J25" s="264"/>
      <c r="K25" s="264"/>
      <c r="L25" s="264"/>
      <c r="M25" s="230"/>
      <c r="N25" s="356"/>
    </row>
    <row r="26" spans="1:14" ht="9" customHeight="1" x14ac:dyDescent="0.2">
      <c r="A26" s="341"/>
      <c r="B26" s="322"/>
      <c r="C26" s="230"/>
      <c r="D26" s="230"/>
      <c r="E26" s="230"/>
      <c r="F26" s="230"/>
      <c r="G26" s="264"/>
      <c r="H26" s="264"/>
      <c r="I26" s="264"/>
      <c r="J26" s="264"/>
      <c r="K26" s="264"/>
      <c r="L26" s="264"/>
      <c r="M26" s="230"/>
      <c r="N26" s="361"/>
    </row>
    <row r="27" spans="1:14" ht="18" customHeight="1" x14ac:dyDescent="0.2">
      <c r="A27" s="341"/>
      <c r="B27" s="230" t="s">
        <v>519</v>
      </c>
      <c r="C27" s="230"/>
      <c r="D27" s="1920" t="s">
        <v>814</v>
      </c>
      <c r="E27" s="1921"/>
      <c r="F27" s="1922"/>
      <c r="J27" s="264"/>
      <c r="K27" s="264"/>
      <c r="L27" s="264"/>
      <c r="M27" s="230"/>
      <c r="N27" s="361"/>
    </row>
    <row r="28" spans="1:14" ht="18" customHeight="1" x14ac:dyDescent="0.2">
      <c r="A28" s="341"/>
      <c r="B28" s="230" t="s">
        <v>518</v>
      </c>
      <c r="C28" s="230"/>
      <c r="D28" s="1935"/>
      <c r="E28" s="1935"/>
      <c r="F28" s="1935"/>
      <c r="G28" s="264"/>
      <c r="H28" s="264"/>
      <c r="I28" s="264"/>
      <c r="J28" s="264"/>
      <c r="K28" s="264"/>
      <c r="L28" s="264"/>
      <c r="M28" s="230"/>
      <c r="N28" s="361"/>
    </row>
    <row r="29" spans="1:14" ht="15.75" thickBot="1" x14ac:dyDescent="0.3">
      <c r="A29" s="357"/>
      <c r="B29" s="347"/>
      <c r="C29" s="347"/>
      <c r="D29" s="348"/>
      <c r="E29" s="347"/>
      <c r="F29" s="347"/>
      <c r="G29" s="348"/>
      <c r="H29" s="362"/>
      <c r="I29" s="348"/>
      <c r="J29" s="363"/>
      <c r="K29" s="348"/>
      <c r="L29" s="348"/>
      <c r="M29" s="364"/>
      <c r="N29" s="365"/>
    </row>
    <row r="30" spans="1:14" ht="14.25" x14ac:dyDescent="0.2">
      <c r="A30" s="341"/>
      <c r="B30" s="230"/>
      <c r="C30" s="230"/>
      <c r="D30" s="230"/>
      <c r="E30" s="230"/>
      <c r="F30" s="230"/>
      <c r="G30" s="264"/>
      <c r="H30" s="264"/>
      <c r="I30" s="264"/>
      <c r="J30" s="264"/>
      <c r="K30" s="264"/>
      <c r="L30" s="366"/>
      <c r="M30" s="230"/>
      <c r="N30" s="361"/>
    </row>
    <row r="31" spans="1:14" ht="14.25" x14ac:dyDescent="0.2">
      <c r="A31" s="341" t="s">
        <v>517</v>
      </c>
      <c r="B31" s="230"/>
      <c r="C31" s="230"/>
      <c r="D31" s="230"/>
      <c r="E31" s="230"/>
      <c r="F31" s="230"/>
      <c r="G31" s="264"/>
      <c r="H31" s="264"/>
      <c r="I31" s="264"/>
      <c r="J31" s="264"/>
      <c r="K31" s="264"/>
      <c r="L31" s="366"/>
      <c r="M31" s="230"/>
      <c r="N31" s="361"/>
    </row>
    <row r="32" spans="1:14" ht="15" customHeight="1" x14ac:dyDescent="0.2">
      <c r="A32" s="341">
        <v>4</v>
      </c>
      <c r="B32" s="230" t="s">
        <v>781</v>
      </c>
      <c r="C32" s="230"/>
      <c r="D32" s="230"/>
      <c r="E32" s="230"/>
      <c r="F32" s="230"/>
      <c r="G32" s="1968">
        <f>K22</f>
        <v>0</v>
      </c>
      <c r="H32" s="1969"/>
      <c r="I32" s="1916" t="s">
        <v>292</v>
      </c>
      <c r="J32" s="1917"/>
      <c r="K32" s="230"/>
      <c r="L32" s="264"/>
      <c r="M32" s="230"/>
      <c r="N32" s="361"/>
    </row>
    <row r="33" spans="1:14" ht="15" customHeight="1" x14ac:dyDescent="0.2">
      <c r="A33" s="341"/>
      <c r="B33" s="230"/>
      <c r="C33" s="230"/>
      <c r="D33" s="230"/>
      <c r="E33" s="230"/>
      <c r="F33" s="230"/>
      <c r="G33" s="367"/>
      <c r="H33" s="367"/>
      <c r="I33" s="264"/>
      <c r="J33" s="264"/>
      <c r="K33" s="230"/>
      <c r="L33" s="264"/>
      <c r="M33" s="230"/>
      <c r="N33" s="361"/>
    </row>
    <row r="34" spans="1:14" ht="15.75" x14ac:dyDescent="0.25">
      <c r="A34" s="341"/>
      <c r="B34" s="230" t="str">
        <f>IF(D27="01.09.2021 - 31.08.2022","den Zeitraum vom 01.09. - 31.12.2021",(IF(D27="01.08.2021 - 31.07.2022","den Zeitraum vom 01.08. - 31.12.2021",)))</f>
        <v>den Zeitraum vom 01.09. - 31.12.2021</v>
      </c>
      <c r="C34" s="323"/>
      <c r="D34" s="323"/>
      <c r="E34" s="323"/>
      <c r="F34" s="230" t="s">
        <v>726</v>
      </c>
      <c r="G34" s="1909">
        <v>0</v>
      </c>
      <c r="H34" s="1910"/>
      <c r="I34" s="323"/>
      <c r="J34" s="323"/>
      <c r="K34" s="323"/>
      <c r="L34" s="366"/>
      <c r="M34" s="323"/>
      <c r="N34" s="368"/>
    </row>
    <row r="35" spans="1:14" ht="15" x14ac:dyDescent="0.25">
      <c r="A35" s="341"/>
      <c r="B35" s="323"/>
      <c r="C35" s="323"/>
      <c r="D35" s="323"/>
      <c r="E35" s="230"/>
      <c r="F35" s="230"/>
      <c r="G35" s="230"/>
      <c r="H35" s="230"/>
      <c r="I35" s="230"/>
      <c r="J35" s="230"/>
      <c r="K35" s="230"/>
      <c r="L35" s="230"/>
      <c r="M35" s="230"/>
      <c r="N35" s="356"/>
    </row>
    <row r="36" spans="1:14" ht="15.75" x14ac:dyDescent="0.25">
      <c r="A36" s="341"/>
      <c r="B36" s="230" t="str">
        <f>IF(D27="01.09.2021 - 31.08.2022","den Zeitraum vom 01.01. - 31.08.2022",(IF(D27="01.08.2021 - 31.07.2022","den Zeitraum vom 01.01. - 31.07.2022")))</f>
        <v>den Zeitraum vom 01.01. - 31.08.2022</v>
      </c>
      <c r="C36" s="323"/>
      <c r="D36" s="323"/>
      <c r="E36" s="230"/>
      <c r="F36" s="230" t="s">
        <v>726</v>
      </c>
      <c r="G36" s="1909">
        <v>0</v>
      </c>
      <c r="H36" s="1910"/>
      <c r="I36" s="230"/>
      <c r="J36" s="230"/>
      <c r="K36" s="230"/>
      <c r="L36" s="230"/>
      <c r="M36" s="230"/>
      <c r="N36" s="356"/>
    </row>
    <row r="37" spans="1:14" ht="15" x14ac:dyDescent="0.25">
      <c r="A37" s="341"/>
      <c r="B37" s="230"/>
      <c r="C37" s="323"/>
      <c r="D37" s="323"/>
      <c r="E37" s="230"/>
      <c r="F37" s="230"/>
      <c r="G37" s="1080"/>
      <c r="H37" s="1080"/>
      <c r="I37" s="230"/>
      <c r="J37" s="230"/>
      <c r="K37" s="230"/>
      <c r="L37" s="230"/>
      <c r="M37" s="230"/>
      <c r="N37" s="356"/>
    </row>
    <row r="38" spans="1:14" ht="19.5" customHeight="1" x14ac:dyDescent="0.25">
      <c r="A38" s="341"/>
      <c r="B38" s="230" t="s">
        <v>727</v>
      </c>
      <c r="C38" s="323"/>
      <c r="D38" s="323"/>
      <c r="E38" s="230"/>
      <c r="F38" s="230"/>
      <c r="G38" s="230"/>
      <c r="H38" s="230"/>
      <c r="I38" s="230"/>
      <c r="J38" s="230"/>
      <c r="K38" s="230"/>
      <c r="L38" s="230"/>
      <c r="M38" s="1947" t="s">
        <v>725</v>
      </c>
      <c r="N38" s="1955"/>
    </row>
    <row r="39" spans="1:14" ht="19.5" customHeight="1" x14ac:dyDescent="0.25">
      <c r="A39" s="341"/>
      <c r="B39" s="230" t="s">
        <v>728</v>
      </c>
      <c r="C39" s="323"/>
      <c r="D39" s="1950">
        <v>0</v>
      </c>
      <c r="E39" s="1912" t="s">
        <v>732</v>
      </c>
      <c r="F39" s="1913">
        <v>0</v>
      </c>
      <c r="G39" s="230" t="s">
        <v>729</v>
      </c>
      <c r="H39" s="230"/>
      <c r="I39" s="1911" t="s">
        <v>623</v>
      </c>
      <c r="J39" s="230"/>
      <c r="K39" s="230"/>
      <c r="L39" s="230"/>
      <c r="M39" s="1971">
        <f>D39*F39</f>
        <v>0</v>
      </c>
      <c r="N39" s="1972"/>
    </row>
    <row r="40" spans="1:14" ht="14.25" x14ac:dyDescent="0.2">
      <c r="A40" s="341"/>
      <c r="B40" s="264" t="s">
        <v>731</v>
      </c>
      <c r="C40" s="230"/>
      <c r="D40" s="1951"/>
      <c r="E40" s="1912"/>
      <c r="F40" s="1914"/>
      <c r="G40" s="264" t="s">
        <v>730</v>
      </c>
      <c r="H40" s="264"/>
      <c r="I40" s="1911"/>
      <c r="J40" s="369"/>
      <c r="K40" s="264"/>
      <c r="L40" s="366"/>
      <c r="M40" s="1973"/>
      <c r="N40" s="1974"/>
    </row>
    <row r="41" spans="1:14" ht="15.75" thickBot="1" x14ac:dyDescent="0.3">
      <c r="A41" s="347"/>
      <c r="B41" s="348"/>
      <c r="C41" s="347"/>
      <c r="D41" s="1082"/>
      <c r="E41" s="1083"/>
      <c r="F41" s="1084"/>
      <c r="G41" s="348"/>
      <c r="H41" s="348"/>
      <c r="I41" s="1085"/>
      <c r="J41" s="364"/>
      <c r="K41" s="348"/>
      <c r="L41" s="363"/>
      <c r="M41" s="348"/>
      <c r="N41" s="348"/>
    </row>
    <row r="42" spans="1:14" ht="15.75" customHeight="1" x14ac:dyDescent="0.2">
      <c r="A42" s="341"/>
      <c r="B42" s="230"/>
      <c r="C42" s="230"/>
      <c r="D42" s="230"/>
      <c r="E42" s="230"/>
      <c r="F42" s="230"/>
      <c r="G42" s="230"/>
      <c r="H42" s="230"/>
      <c r="I42" s="230"/>
      <c r="J42" s="230"/>
      <c r="K42" s="230"/>
      <c r="L42" s="230"/>
      <c r="M42" s="230"/>
      <c r="N42" s="356"/>
    </row>
    <row r="43" spans="1:14" ht="15.75" customHeight="1" x14ac:dyDescent="0.2">
      <c r="A43" s="341">
        <v>5</v>
      </c>
      <c r="B43" s="230" t="s">
        <v>294</v>
      </c>
      <c r="C43" s="230"/>
      <c r="D43" s="230"/>
      <c r="E43" s="356"/>
      <c r="F43" s="230" t="s">
        <v>118</v>
      </c>
      <c r="G43" s="230"/>
      <c r="H43" s="230"/>
      <c r="I43" s="230"/>
      <c r="J43" s="230"/>
      <c r="K43" s="230"/>
      <c r="L43" s="230"/>
      <c r="M43" s="230"/>
      <c r="N43" s="356"/>
    </row>
    <row r="44" spans="1:14" ht="15.75" customHeight="1" x14ac:dyDescent="0.2">
      <c r="A44" s="341" t="s">
        <v>117</v>
      </c>
      <c r="B44" s="230"/>
      <c r="C44" s="150"/>
      <c r="D44" s="230"/>
      <c r="E44" s="356"/>
      <c r="F44" s="230" t="s">
        <v>116</v>
      </c>
      <c r="G44" s="230"/>
      <c r="H44" s="230"/>
      <c r="I44" s="230"/>
      <c r="J44" s="230"/>
      <c r="K44" s="230"/>
      <c r="L44" s="230"/>
      <c r="M44" s="230"/>
      <c r="N44" s="356"/>
    </row>
    <row r="45" spans="1:14" ht="14.25" customHeight="1" x14ac:dyDescent="0.2">
      <c r="A45" s="16"/>
      <c r="B45" s="150"/>
      <c r="D45" s="150"/>
      <c r="E45" s="158"/>
      <c r="F45" s="150"/>
      <c r="G45" s="150"/>
      <c r="H45" s="150"/>
      <c r="I45" s="150"/>
      <c r="J45" s="150"/>
      <c r="K45" s="150"/>
      <c r="L45" s="150"/>
      <c r="M45" s="150"/>
      <c r="N45" s="14"/>
    </row>
    <row r="46" spans="1:14" ht="15" customHeight="1" x14ac:dyDescent="0.2">
      <c r="A46" s="16"/>
      <c r="B46" s="150"/>
      <c r="C46" s="1954" t="s">
        <v>735</v>
      </c>
      <c r="D46" s="1947"/>
      <c r="E46" s="1955"/>
      <c r="F46" s="1965" t="s">
        <v>545</v>
      </c>
      <c r="G46" s="1967"/>
      <c r="H46" s="370" t="s">
        <v>736</v>
      </c>
      <c r="I46" s="1965" t="s">
        <v>737</v>
      </c>
      <c r="J46" s="1966"/>
      <c r="K46" s="1966"/>
      <c r="L46" s="1967"/>
      <c r="M46" s="1070" t="s">
        <v>114</v>
      </c>
      <c r="N46" s="1086"/>
    </row>
    <row r="47" spans="1:14" ht="15.75" customHeight="1" x14ac:dyDescent="0.2">
      <c r="A47" s="16"/>
      <c r="B47" s="322" t="s">
        <v>113</v>
      </c>
      <c r="C47" s="1952">
        <v>0</v>
      </c>
      <c r="D47" s="1940"/>
      <c r="E47" s="1953"/>
      <c r="F47" s="1970">
        <v>0</v>
      </c>
      <c r="G47" s="1970"/>
      <c r="H47" s="1056">
        <v>0</v>
      </c>
      <c r="I47" s="1970">
        <v>0</v>
      </c>
      <c r="J47" s="1970"/>
      <c r="K47" s="1970"/>
      <c r="L47" s="1970"/>
      <c r="M47" s="1975"/>
      <c r="N47" s="1976"/>
    </row>
    <row r="48" spans="1:14" ht="15.75" customHeight="1" thickBot="1" x14ac:dyDescent="0.25">
      <c r="A48" s="18"/>
      <c r="B48" s="154"/>
      <c r="C48" s="1093"/>
      <c r="D48" s="1055"/>
      <c r="E48" s="1055"/>
      <c r="F48" s="154"/>
      <c r="G48" s="154"/>
      <c r="H48" s="154"/>
      <c r="I48" s="154"/>
      <c r="J48" s="154"/>
      <c r="K48" s="154"/>
      <c r="L48" s="154"/>
      <c r="M48" s="154"/>
      <c r="N48" s="15"/>
    </row>
    <row r="49" spans="1:20" ht="15.75" customHeight="1" x14ac:dyDescent="0.2">
      <c r="A49" s="155"/>
      <c r="B49" s="150"/>
      <c r="C49" s="188"/>
      <c r="D49" s="189"/>
      <c r="E49" s="189"/>
      <c r="F49" s="150"/>
      <c r="G49" s="150"/>
      <c r="H49" s="150"/>
      <c r="I49" s="150"/>
      <c r="J49" s="150"/>
      <c r="K49" s="150"/>
      <c r="L49" s="150"/>
      <c r="M49" s="150"/>
      <c r="N49" s="14"/>
    </row>
    <row r="50" spans="1:20" ht="15.75" customHeight="1" x14ac:dyDescent="0.2">
      <c r="A50" s="155">
        <v>6</v>
      </c>
      <c r="B50" s="42" t="s">
        <v>239</v>
      </c>
      <c r="C50" s="188"/>
      <c r="D50" s="189"/>
      <c r="E50" s="189"/>
      <c r="F50" s="150"/>
      <c r="G50" s="150"/>
      <c r="H50" s="150"/>
      <c r="I50" s="150"/>
      <c r="J50" s="150"/>
      <c r="K50" s="150"/>
      <c r="L50" s="150"/>
      <c r="M50" s="150"/>
      <c r="N50" s="14"/>
    </row>
    <row r="51" spans="1:20" ht="15.75" customHeight="1" x14ac:dyDescent="0.2">
      <c r="A51" s="155"/>
      <c r="B51" s="150"/>
      <c r="C51" s="150"/>
      <c r="D51" s="189"/>
      <c r="E51" s="189"/>
      <c r="F51" s="150"/>
      <c r="G51" s="150"/>
      <c r="H51" s="150"/>
      <c r="I51" s="150"/>
      <c r="J51" s="150"/>
      <c r="K51" s="150"/>
      <c r="L51" s="150"/>
      <c r="M51" s="150"/>
      <c r="N51" s="14"/>
    </row>
    <row r="52" spans="1:20" ht="15.75" customHeight="1" x14ac:dyDescent="0.2">
      <c r="A52" s="155"/>
      <c r="B52" s="23" t="s">
        <v>618</v>
      </c>
      <c r="D52" s="150"/>
      <c r="E52" s="152"/>
      <c r="F52" s="150"/>
      <c r="G52" s="150"/>
      <c r="H52" s="11" t="s">
        <v>253</v>
      </c>
      <c r="I52" s="150"/>
      <c r="J52" s="150"/>
      <c r="K52" s="150"/>
      <c r="L52" s="150"/>
      <c r="M52" s="150"/>
      <c r="N52" s="14"/>
    </row>
    <row r="53" spans="1:20" ht="15.75" customHeight="1" x14ac:dyDescent="0.2">
      <c r="A53" s="155"/>
      <c r="B53" s="1059"/>
      <c r="C53" s="1060"/>
      <c r="D53" s="1060"/>
      <c r="E53" s="1060"/>
      <c r="F53" s="1061"/>
      <c r="G53" s="141"/>
      <c r="H53" s="1959"/>
      <c r="I53" s="1960"/>
      <c r="J53" s="1960"/>
      <c r="K53" s="1960"/>
      <c r="L53" s="1960"/>
      <c r="M53" s="1960"/>
      <c r="N53" s="1961"/>
    </row>
    <row r="54" spans="1:20" ht="15.75" customHeight="1" x14ac:dyDescent="0.2">
      <c r="A54" s="155"/>
      <c r="B54" s="1067"/>
      <c r="C54" s="1054"/>
      <c r="D54" s="1054"/>
      <c r="E54" s="1054"/>
      <c r="F54" s="1068"/>
      <c r="G54" s="141"/>
      <c r="H54" s="1962"/>
      <c r="I54" s="1963"/>
      <c r="J54" s="1963"/>
      <c r="K54" s="1963"/>
      <c r="L54" s="1963"/>
      <c r="M54" s="1963"/>
      <c r="N54" s="1964"/>
    </row>
    <row r="55" spans="1:20" ht="15.75" customHeight="1" thickBot="1" x14ac:dyDescent="0.25">
      <c r="A55" s="18"/>
      <c r="B55" s="154"/>
      <c r="C55" s="154"/>
      <c r="D55" s="154"/>
      <c r="E55" s="154"/>
      <c r="F55" s="154"/>
      <c r="G55" s="154"/>
      <c r="H55" s="20"/>
      <c r="I55" s="154"/>
      <c r="J55" s="154"/>
      <c r="K55" s="154"/>
      <c r="L55" s="154"/>
      <c r="M55" s="154"/>
      <c r="N55" s="153"/>
    </row>
    <row r="56" spans="1:20" ht="15.75" customHeight="1" x14ac:dyDescent="0.2">
      <c r="A56" s="48"/>
      <c r="B56" s="24"/>
      <c r="C56" s="72"/>
      <c r="D56" s="151"/>
      <c r="E56" s="157"/>
      <c r="F56" s="150"/>
      <c r="G56" s="150"/>
      <c r="H56" s="96"/>
      <c r="I56" s="151"/>
      <c r="J56" s="151"/>
      <c r="K56" s="151"/>
      <c r="L56" s="151"/>
      <c r="M56" s="151"/>
      <c r="N56" s="8"/>
    </row>
    <row r="57" spans="1:20" customFormat="1" ht="12.95" customHeight="1" x14ac:dyDescent="0.2">
      <c r="A57" s="72"/>
      <c r="B57" s="72"/>
      <c r="C57" s="72"/>
      <c r="D57" s="72"/>
      <c r="E57" s="72"/>
      <c r="F57" s="72"/>
      <c r="G57" s="72"/>
      <c r="H57" s="72"/>
      <c r="I57" s="72"/>
      <c r="J57" s="72"/>
      <c r="K57" s="72"/>
      <c r="L57" s="72"/>
      <c r="M57" s="72"/>
      <c r="N57" s="95"/>
      <c r="O57" s="72"/>
      <c r="P57" s="95"/>
      <c r="Q57" s="72"/>
    </row>
    <row r="58" spans="1:20" customFormat="1" ht="12.95" customHeight="1" x14ac:dyDescent="0.2">
      <c r="A58" s="23" t="s">
        <v>413</v>
      </c>
      <c r="B58" s="72"/>
      <c r="C58" s="72"/>
      <c r="D58" s="72"/>
      <c r="G58" s="24" t="s">
        <v>465</v>
      </c>
      <c r="I58" s="22"/>
      <c r="J58" s="72"/>
      <c r="K58" s="72"/>
      <c r="L58" s="72"/>
      <c r="N58" s="48"/>
      <c r="O58" s="48"/>
      <c r="P58" s="48"/>
      <c r="Q58" s="48"/>
      <c r="R58" s="98"/>
      <c r="S58" s="48"/>
      <c r="T58" s="98"/>
    </row>
    <row r="59" spans="1:20" customFormat="1" ht="12.95" customHeight="1" x14ac:dyDescent="0.2">
      <c r="A59" s="81"/>
      <c r="B59" s="72"/>
      <c r="C59" s="72"/>
      <c r="D59" s="72"/>
      <c r="G59" s="24" t="s">
        <v>466</v>
      </c>
      <c r="I59" s="48"/>
      <c r="J59" s="72"/>
      <c r="K59" s="72"/>
      <c r="L59" s="72"/>
      <c r="N59" s="48"/>
      <c r="O59" s="48"/>
      <c r="P59" s="48"/>
      <c r="Q59" s="48"/>
      <c r="R59" s="98"/>
      <c r="S59" s="48"/>
      <c r="T59" s="98"/>
    </row>
    <row r="60" spans="1:20" customFormat="1" ht="12.95" customHeight="1" x14ac:dyDescent="0.2">
      <c r="A60" s="81"/>
      <c r="B60" s="149" t="s">
        <v>103</v>
      </c>
      <c r="C60" s="72"/>
      <c r="D60" s="72"/>
      <c r="G60" s="24" t="s">
        <v>473</v>
      </c>
      <c r="I60" s="48"/>
      <c r="J60" s="72"/>
      <c r="K60" s="72"/>
      <c r="L60" s="72"/>
      <c r="N60" s="48"/>
      <c r="O60" s="48"/>
      <c r="P60" s="48"/>
      <c r="Q60" s="48"/>
      <c r="R60" s="98"/>
      <c r="S60" s="48"/>
      <c r="T60" s="98"/>
    </row>
    <row r="61" spans="1:20" customFormat="1" ht="12.95" customHeight="1" x14ac:dyDescent="0.2">
      <c r="A61" s="72"/>
      <c r="B61" s="72"/>
      <c r="C61" s="72"/>
      <c r="D61" s="72"/>
      <c r="G61" s="24" t="s">
        <v>474</v>
      </c>
      <c r="I61" s="22"/>
      <c r="J61" s="72"/>
      <c r="K61" s="72"/>
      <c r="L61" s="72"/>
      <c r="N61" s="48"/>
      <c r="O61" s="48"/>
      <c r="P61" s="48"/>
      <c r="Q61" s="48"/>
      <c r="R61" s="98"/>
      <c r="S61" s="48"/>
      <c r="T61" s="98"/>
    </row>
    <row r="62" spans="1:20" customFormat="1" ht="12.95" customHeight="1" x14ac:dyDescent="0.2">
      <c r="A62" s="72"/>
      <c r="B62" s="24" t="s">
        <v>612</v>
      </c>
      <c r="C62" s="151"/>
      <c r="D62" s="72"/>
      <c r="G62" s="24"/>
      <c r="I62" s="22"/>
      <c r="J62" s="72"/>
      <c r="K62" s="72"/>
      <c r="L62" s="72"/>
      <c r="N62" s="48"/>
      <c r="O62" s="48"/>
      <c r="P62" s="48"/>
      <c r="Q62" s="48"/>
      <c r="R62" s="98"/>
      <c r="S62" s="48"/>
      <c r="T62" s="98"/>
    </row>
    <row r="63" spans="1:20" customFormat="1" ht="12.95" customHeight="1" x14ac:dyDescent="0.2">
      <c r="A63" s="99"/>
      <c r="B63" s="151"/>
      <c r="D63" s="72"/>
      <c r="G63" s="19" t="s">
        <v>467</v>
      </c>
      <c r="I63" s="48"/>
      <c r="J63" s="72"/>
      <c r="K63" s="72"/>
      <c r="L63" s="72"/>
      <c r="N63" s="48"/>
      <c r="O63" s="48"/>
      <c r="P63" s="48"/>
      <c r="Q63" s="48"/>
      <c r="R63" s="98"/>
      <c r="S63" s="48"/>
      <c r="T63" s="98"/>
    </row>
    <row r="64" spans="1:20" customFormat="1" ht="12.95" customHeight="1" x14ac:dyDescent="0.2">
      <c r="A64" s="72"/>
      <c r="B64" t="s">
        <v>136</v>
      </c>
      <c r="D64" s="72"/>
      <c r="G64" s="19" t="s">
        <v>468</v>
      </c>
      <c r="N64" s="55"/>
      <c r="O64" s="48"/>
      <c r="P64" s="48"/>
      <c r="Q64" s="48"/>
      <c r="R64" s="98"/>
      <c r="S64" s="48"/>
      <c r="T64" s="98"/>
    </row>
    <row r="65" spans="1:20" customFormat="1" ht="12.95" customHeight="1" x14ac:dyDescent="0.2">
      <c r="A65" s="8"/>
      <c r="D65" s="72"/>
      <c r="G65" s="19" t="s">
        <v>469</v>
      </c>
      <c r="I65" s="19"/>
      <c r="N65" s="55"/>
      <c r="O65" s="48"/>
      <c r="P65" s="48"/>
      <c r="Q65" s="48"/>
      <c r="R65" s="98"/>
      <c r="S65" s="48"/>
      <c r="T65" s="98"/>
    </row>
    <row r="66" spans="1:20" customFormat="1" ht="12.95" customHeight="1" x14ac:dyDescent="0.2">
      <c r="A66" s="1"/>
      <c r="B66" s="24" t="s">
        <v>297</v>
      </c>
      <c r="C66" s="1"/>
      <c r="D66" s="72"/>
      <c r="G66" s="19"/>
      <c r="I66" s="19"/>
      <c r="N66" s="55"/>
      <c r="O66" s="48"/>
      <c r="P66" s="48"/>
      <c r="Q66" s="48"/>
      <c r="R66" s="98"/>
      <c r="S66" s="48"/>
      <c r="T66" s="98"/>
    </row>
    <row r="67" spans="1:20" customFormat="1" ht="12.95" customHeight="1" x14ac:dyDescent="0.2">
      <c r="A67" s="151"/>
      <c r="B67" s="1059"/>
      <c r="C67" s="1060"/>
      <c r="D67" s="1061"/>
      <c r="G67" s="24" t="s">
        <v>122</v>
      </c>
      <c r="I67" s="19"/>
      <c r="J67" s="72"/>
      <c r="K67" s="72"/>
      <c r="L67" s="72"/>
      <c r="N67" s="48"/>
      <c r="O67" s="48"/>
      <c r="P67" s="48"/>
      <c r="Q67" s="48"/>
      <c r="R67" s="98"/>
      <c r="S67" s="48"/>
      <c r="T67" s="98"/>
    </row>
    <row r="68" spans="1:20" customFormat="1" ht="12.95" customHeight="1" x14ac:dyDescent="0.2">
      <c r="A68" s="151"/>
      <c r="B68" s="1062"/>
      <c r="C68" s="1063"/>
      <c r="D68" s="1064"/>
      <c r="G68" s="24" t="s">
        <v>121</v>
      </c>
      <c r="I68" s="1"/>
      <c r="J68" s="72"/>
      <c r="K68" s="72"/>
      <c r="L68" s="72"/>
      <c r="N68" s="48"/>
      <c r="O68" s="48"/>
      <c r="P68" s="48"/>
      <c r="Q68" s="48"/>
      <c r="R68" s="98"/>
      <c r="S68" s="48"/>
      <c r="T68" s="98"/>
    </row>
    <row r="69" spans="1:20" customFormat="1" ht="12.95" customHeight="1" x14ac:dyDescent="0.2">
      <c r="A69" s="151"/>
      <c r="B69" s="1065"/>
      <c r="C69" s="1058"/>
      <c r="D69" s="1066"/>
      <c r="E69" s="50"/>
      <c r="F69" s="72"/>
      <c r="G69" s="1"/>
      <c r="H69" s="72"/>
      <c r="J69" s="72"/>
      <c r="K69" s="72"/>
      <c r="L69" s="72"/>
      <c r="N69" s="48"/>
      <c r="O69" s="48"/>
      <c r="P69" s="98"/>
      <c r="Q69" s="72"/>
    </row>
    <row r="70" spans="1:20" customFormat="1" ht="12.95" customHeight="1" x14ac:dyDescent="0.2">
      <c r="A70" s="72"/>
      <c r="B70" s="72"/>
      <c r="C70" s="72"/>
      <c r="D70" s="72"/>
      <c r="E70" s="50"/>
      <c r="F70" s="72"/>
      <c r="G70" s="1"/>
      <c r="H70" s="72"/>
      <c r="J70" s="48"/>
      <c r="K70" s="48"/>
      <c r="L70" s="48"/>
      <c r="M70" s="48"/>
      <c r="N70" s="98"/>
      <c r="O70" s="48"/>
      <c r="P70" s="98"/>
      <c r="Q70" s="72"/>
    </row>
    <row r="71" spans="1:20" customFormat="1" ht="12.95" customHeight="1" x14ac:dyDescent="0.2">
      <c r="A71" s="72"/>
      <c r="B71" s="72"/>
      <c r="C71" s="72"/>
      <c r="D71" s="72"/>
      <c r="E71" s="72"/>
      <c r="F71" s="72"/>
      <c r="G71" s="1"/>
      <c r="H71" s="72"/>
      <c r="I71" s="48"/>
      <c r="J71" s="72"/>
      <c r="K71" s="72"/>
      <c r="L71" s="72"/>
      <c r="M71" s="72"/>
      <c r="N71" s="95"/>
      <c r="O71" s="72"/>
      <c r="P71" s="95"/>
      <c r="Q71" s="72"/>
    </row>
    <row r="72" spans="1:20" customFormat="1" ht="12.95" customHeight="1" x14ac:dyDescent="0.2">
      <c r="A72" s="72"/>
      <c r="B72" s="72"/>
      <c r="C72" s="72"/>
      <c r="D72" s="72"/>
      <c r="E72" s="72"/>
      <c r="F72" s="72"/>
      <c r="G72" s="24"/>
      <c r="H72" s="72"/>
      <c r="I72" s="48"/>
      <c r="J72" s="72"/>
      <c r="K72" s="72"/>
      <c r="L72" s="72"/>
      <c r="M72" s="72"/>
      <c r="N72" s="95"/>
      <c r="O72" s="72"/>
      <c r="P72" s="95"/>
      <c r="Q72" s="72"/>
    </row>
    <row r="73" spans="1:20" customFormat="1" ht="12.95" customHeight="1" x14ac:dyDescent="0.2">
      <c r="A73" s="72"/>
      <c r="B73" s="72"/>
      <c r="C73" s="81"/>
      <c r="D73" s="72"/>
      <c r="E73" s="72"/>
      <c r="F73" s="72"/>
      <c r="G73" s="24"/>
      <c r="H73" s="72"/>
      <c r="I73" s="48"/>
      <c r="J73" s="72"/>
      <c r="K73" s="72"/>
      <c r="L73" s="72"/>
      <c r="M73" s="72"/>
      <c r="N73" s="95"/>
      <c r="O73" s="72"/>
      <c r="P73" s="95"/>
      <c r="Q73" s="72"/>
    </row>
    <row r="74" spans="1:20" customFormat="1" ht="12.95" customHeight="1" x14ac:dyDescent="0.2">
      <c r="A74" s="72"/>
      <c r="B74" s="81"/>
      <c r="C74" s="1"/>
      <c r="D74" s="81"/>
      <c r="E74" s="81"/>
      <c r="F74" s="81"/>
      <c r="G74" s="1"/>
      <c r="H74" s="81"/>
      <c r="I74" s="48"/>
      <c r="J74" s="81"/>
      <c r="K74" s="81"/>
      <c r="L74" s="81"/>
      <c r="M74" s="81"/>
      <c r="N74" s="96"/>
      <c r="O74" s="81"/>
      <c r="P74" s="96"/>
      <c r="Q74" s="81"/>
      <c r="R74" s="5"/>
    </row>
    <row r="75" spans="1:20" customFormat="1" ht="12.95" customHeight="1" x14ac:dyDescent="0.2">
      <c r="A75" s="1057"/>
      <c r="B75" s="1057"/>
      <c r="C75" s="1057"/>
      <c r="D75" s="1057"/>
      <c r="E75" s="72"/>
      <c r="F75" s="72"/>
      <c r="G75" s="1949"/>
      <c r="H75" s="1949"/>
      <c r="I75" s="1949"/>
      <c r="J75" s="1949"/>
      <c r="K75" s="1949"/>
      <c r="L75" s="1949"/>
      <c r="M75" s="1949"/>
      <c r="N75" s="1949"/>
      <c r="O75" s="81"/>
      <c r="P75" s="81"/>
      <c r="Q75" s="81"/>
      <c r="R75" s="5"/>
    </row>
    <row r="76" spans="1:20" customFormat="1" ht="12.95" customHeight="1" x14ac:dyDescent="0.2">
      <c r="A76" s="24" t="s">
        <v>621</v>
      </c>
      <c r="B76" s="72"/>
      <c r="C76" s="72"/>
      <c r="D76" s="72"/>
      <c r="E76" s="72"/>
      <c r="F76" s="72"/>
      <c r="G76" s="24" t="s">
        <v>298</v>
      </c>
      <c r="H76" s="72"/>
      <c r="J76" s="72"/>
      <c r="K76" s="72"/>
      <c r="L76" s="72"/>
      <c r="M76" s="72"/>
      <c r="N76" s="95"/>
      <c r="O76" s="72"/>
      <c r="P76" s="95"/>
      <c r="Q76" s="72"/>
    </row>
    <row r="77" spans="1:20" customFormat="1" x14ac:dyDescent="0.2">
      <c r="A77" s="81"/>
      <c r="B77" s="72"/>
      <c r="C77" s="151"/>
      <c r="D77" s="72"/>
      <c r="E77" s="72"/>
      <c r="F77" s="72"/>
      <c r="G77" s="24" t="s">
        <v>299</v>
      </c>
      <c r="H77" s="72"/>
      <c r="I77" s="72"/>
      <c r="J77" s="72"/>
      <c r="K77" s="72"/>
      <c r="L77" s="72"/>
      <c r="M77" s="72"/>
      <c r="N77" s="95"/>
      <c r="O77" s="72"/>
      <c r="P77" s="95"/>
      <c r="Q77" s="72"/>
    </row>
    <row r="78" spans="1:20" x14ac:dyDescent="0.2">
      <c r="A78" s="72"/>
      <c r="B78" s="151"/>
      <c r="D78" s="151"/>
      <c r="E78" s="151"/>
      <c r="F78" s="151"/>
      <c r="G78" s="19" t="s">
        <v>824</v>
      </c>
      <c r="H78" s="151"/>
      <c r="I78" s="24"/>
      <c r="J78" s="151"/>
      <c r="K78" s="151"/>
      <c r="L78" s="151"/>
      <c r="M78" s="151"/>
    </row>
    <row r="79" spans="1:20" x14ac:dyDescent="0.2">
      <c r="A79" s="150"/>
      <c r="I79" s="151"/>
    </row>
    <row r="80" spans="1:20" x14ac:dyDescent="0.2">
      <c r="A80" s="150"/>
      <c r="I80" s="151"/>
    </row>
    <row r="81" spans="1:9" x14ac:dyDescent="0.2">
      <c r="A81" s="151"/>
      <c r="I81" s="151"/>
    </row>
  </sheetData>
  <sheetProtection selectLockedCells="1"/>
  <mergeCells count="34">
    <mergeCell ref="G75:N75"/>
    <mergeCell ref="D39:D40"/>
    <mergeCell ref="C47:E47"/>
    <mergeCell ref="C46:E46"/>
    <mergeCell ref="B9:G9"/>
    <mergeCell ref="E22:F22"/>
    <mergeCell ref="K22:N22"/>
    <mergeCell ref="H53:N54"/>
    <mergeCell ref="I46:L46"/>
    <mergeCell ref="G32:H32"/>
    <mergeCell ref="I47:L47"/>
    <mergeCell ref="F47:G47"/>
    <mergeCell ref="M38:N38"/>
    <mergeCell ref="M39:N40"/>
    <mergeCell ref="M47:N47"/>
    <mergeCell ref="F46:G46"/>
    <mergeCell ref="K21:N21"/>
    <mergeCell ref="I32:J32"/>
    <mergeCell ref="M1:N1"/>
    <mergeCell ref="H7:J7"/>
    <mergeCell ref="D27:F27"/>
    <mergeCell ref="B14:H17"/>
    <mergeCell ref="B6:J6"/>
    <mergeCell ref="D28:F28"/>
    <mergeCell ref="B22:D22"/>
    <mergeCell ref="H22:J22"/>
    <mergeCell ref="E21:F21"/>
    <mergeCell ref="F25:H25"/>
    <mergeCell ref="H21:J21"/>
    <mergeCell ref="G34:H34"/>
    <mergeCell ref="G36:H36"/>
    <mergeCell ref="I39:I40"/>
    <mergeCell ref="E39:E40"/>
    <mergeCell ref="F39:F40"/>
  </mergeCells>
  <phoneticPr fontId="18" type="noConversion"/>
  <dataValidations count="3">
    <dataValidation type="list" allowBlank="1" showInputMessage="1" showErrorMessage="1" sqref="B9:G9">
      <formula1>"Ref. 205/206 - Zentralstelle FSJ, Ref. 207 - Zuwendungen im Bereich Jugendfreiwilligendienste"</formula1>
    </dataValidation>
    <dataValidation type="list" allowBlank="1" showInputMessage="1" showErrorMessage="1" sqref="D27:F27">
      <formula1>"01.08.2021 - 31.07.2022,01.09.2021 - 31.08.2022"</formula1>
    </dataValidation>
    <dataValidation type="list" allowBlank="1" showInputMessage="1" showErrorMessage="1" sqref="F25:H25">
      <formula1>"Freiwillige Soziale Jahr,Freiwillige Ökologische Jahr"</formula1>
    </dataValidation>
  </dataValidations>
  <printOptions horizontalCentered="1" verticalCentered="1"/>
  <pageMargins left="0.78740157480314965" right="0.78740157480314965" top="0.98425196850393704" bottom="0.78740157480314965" header="0.51181102362204722" footer="0.51181102362204722"/>
  <pageSetup paperSize="9" scale="6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3665" r:id="rId4" name="Check Box 177">
              <controlPr defaultSize="0" autoFill="0" autoLine="0" autoPict="0">
                <anchor moveWithCells="1">
                  <from>
                    <xdr:col>0</xdr:col>
                    <xdr:colOff>0</xdr:colOff>
                    <xdr:row>3</xdr:row>
                    <xdr:rowOff>85725</xdr:rowOff>
                  </from>
                  <to>
                    <xdr:col>1</xdr:col>
                    <xdr:colOff>76200</xdr:colOff>
                    <xdr:row>5</xdr:row>
                    <xdr:rowOff>47625</xdr:rowOff>
                  </to>
                </anchor>
              </controlPr>
            </control>
          </mc:Choice>
        </mc:AlternateContent>
        <mc:AlternateContent xmlns:mc="http://schemas.openxmlformats.org/markup-compatibility/2006">
          <mc:Choice Requires="x14">
            <control shapeId="63666" r:id="rId5" name="Check Box 178">
              <controlPr defaultSize="0" autoFill="0" autoLine="0" autoPict="0">
                <anchor moveWithCells="1">
                  <from>
                    <xdr:col>0</xdr:col>
                    <xdr:colOff>0</xdr:colOff>
                    <xdr:row>6</xdr:row>
                    <xdr:rowOff>152400</xdr:rowOff>
                  </from>
                  <to>
                    <xdr:col>1</xdr:col>
                    <xdr:colOff>76200</xdr:colOff>
                    <xdr:row>8</xdr:row>
                    <xdr:rowOff>47625</xdr:rowOff>
                  </to>
                </anchor>
              </controlPr>
            </control>
          </mc:Choice>
        </mc:AlternateContent>
        <mc:AlternateContent xmlns:mc="http://schemas.openxmlformats.org/markup-compatibility/2006">
          <mc:Choice Requires="x14">
            <control shapeId="63670" r:id="rId6" name="Check Box 182">
              <controlPr defaultSize="0" autoFill="0" autoLine="0" autoPict="0">
                <anchor moveWithCells="1">
                  <from>
                    <xdr:col>0</xdr:col>
                    <xdr:colOff>0</xdr:colOff>
                    <xdr:row>45</xdr:row>
                    <xdr:rowOff>152400</xdr:rowOff>
                  </from>
                  <to>
                    <xdr:col>1</xdr:col>
                    <xdr:colOff>76200</xdr:colOff>
                    <xdr:row>47</xdr:row>
                    <xdr:rowOff>47625</xdr:rowOff>
                  </to>
                </anchor>
              </controlPr>
            </control>
          </mc:Choice>
        </mc:AlternateContent>
        <mc:AlternateContent xmlns:mc="http://schemas.openxmlformats.org/markup-compatibility/2006">
          <mc:Choice Requires="x14">
            <control shapeId="63671" r:id="rId7" name="Check Box 183">
              <controlPr defaultSize="0" autoFill="0" autoLine="0" autoPict="0">
                <anchor moveWithCells="1">
                  <from>
                    <xdr:col>0</xdr:col>
                    <xdr:colOff>0</xdr:colOff>
                    <xdr:row>58</xdr:row>
                    <xdr:rowOff>104775</xdr:rowOff>
                  </from>
                  <to>
                    <xdr:col>1</xdr:col>
                    <xdr:colOff>76200</xdr:colOff>
                    <xdr:row>60</xdr:row>
                    <xdr:rowOff>66675</xdr:rowOff>
                  </to>
                </anchor>
              </controlPr>
            </control>
          </mc:Choice>
        </mc:AlternateContent>
        <mc:AlternateContent xmlns:mc="http://schemas.openxmlformats.org/markup-compatibility/2006">
          <mc:Choice Requires="x14">
            <control shapeId="63672" r:id="rId8" name="Check Box 184">
              <controlPr defaultSize="0" autoFill="0" autoLine="0" autoPict="0">
                <anchor moveWithCells="1">
                  <from>
                    <xdr:col>0</xdr:col>
                    <xdr:colOff>0</xdr:colOff>
                    <xdr:row>60</xdr:row>
                    <xdr:rowOff>104775</xdr:rowOff>
                  </from>
                  <to>
                    <xdr:col>1</xdr:col>
                    <xdr:colOff>76200</xdr:colOff>
                    <xdr:row>62</xdr:row>
                    <xdr:rowOff>66675</xdr:rowOff>
                  </to>
                </anchor>
              </controlPr>
            </control>
          </mc:Choice>
        </mc:AlternateContent>
        <mc:AlternateContent xmlns:mc="http://schemas.openxmlformats.org/markup-compatibility/2006">
          <mc:Choice Requires="x14">
            <control shapeId="63673" r:id="rId9" name="Check Box 185">
              <controlPr defaultSize="0" autoFill="0" autoLine="0" autoPict="0">
                <anchor moveWithCells="1">
                  <from>
                    <xdr:col>0</xdr:col>
                    <xdr:colOff>0</xdr:colOff>
                    <xdr:row>62</xdr:row>
                    <xdr:rowOff>142875</xdr:rowOff>
                  </from>
                  <to>
                    <xdr:col>1</xdr:col>
                    <xdr:colOff>76200</xdr:colOff>
                    <xdr:row>64</xdr:row>
                    <xdr:rowOff>104775</xdr:rowOff>
                  </to>
                </anchor>
              </controlPr>
            </control>
          </mc:Choice>
        </mc:AlternateContent>
        <mc:AlternateContent xmlns:mc="http://schemas.openxmlformats.org/markup-compatibility/2006">
          <mc:Choice Requires="x14">
            <control shapeId="63674" r:id="rId10" name="Check Box 186">
              <controlPr defaultSize="0" autoFill="0" autoLine="0" autoPict="0">
                <anchor moveWithCells="1">
                  <from>
                    <xdr:col>0</xdr:col>
                    <xdr:colOff>0</xdr:colOff>
                    <xdr:row>64</xdr:row>
                    <xdr:rowOff>104775</xdr:rowOff>
                  </from>
                  <to>
                    <xdr:col>1</xdr:col>
                    <xdr:colOff>76200</xdr:colOff>
                    <xdr:row>66</xdr:row>
                    <xdr:rowOff>66675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9"/>
  <dimension ref="A1:T81"/>
  <sheetViews>
    <sheetView showGridLines="0" view="pageBreakPreview" topLeftCell="A43" zoomScaleNormal="100" zoomScaleSheetLayoutView="100" workbookViewId="0">
      <selection activeCell="F79" sqref="F79"/>
    </sheetView>
  </sheetViews>
  <sheetFormatPr baseColWidth="10" defaultColWidth="11.42578125" defaultRowHeight="12.75" x14ac:dyDescent="0.2"/>
  <cols>
    <col min="1" max="1" width="2.5703125" style="1" customWidth="1"/>
    <col min="2" max="2" width="16.85546875" style="1" customWidth="1"/>
    <col min="3" max="3" width="11.7109375" style="1" customWidth="1"/>
    <col min="4" max="4" width="4.7109375" style="1" customWidth="1"/>
    <col min="5" max="5" width="4.28515625" style="1" customWidth="1"/>
    <col min="6" max="6" width="16.5703125" style="1" customWidth="1"/>
    <col min="7" max="7" width="11.42578125" style="1"/>
    <col min="8" max="8" width="4.5703125" style="1" customWidth="1"/>
    <col min="9" max="9" width="11.85546875" style="1" customWidth="1"/>
    <col min="10" max="10" width="4.7109375" style="1" customWidth="1"/>
    <col min="11" max="11" width="9.7109375" style="1" customWidth="1"/>
    <col min="12" max="12" width="6.140625" style="1" customWidth="1"/>
    <col min="13" max="13" width="17.85546875" style="1" customWidth="1"/>
    <col min="14" max="14" width="6.28515625" style="1" customWidth="1"/>
    <col min="15" max="16384" width="11.42578125" style="1"/>
  </cols>
  <sheetData>
    <row r="1" spans="1:14" ht="15" x14ac:dyDescent="0.2">
      <c r="A1" s="22" t="s">
        <v>83</v>
      </c>
      <c r="B1" s="19"/>
      <c r="C1" s="151"/>
      <c r="D1" s="151"/>
      <c r="E1" s="151"/>
      <c r="F1" s="151"/>
      <c r="G1" s="7"/>
      <c r="H1" s="151"/>
      <c r="I1" s="34"/>
      <c r="J1" s="162"/>
      <c r="K1" s="162"/>
      <c r="L1" s="162"/>
      <c r="M1" s="1770" t="s">
        <v>497</v>
      </c>
      <c r="N1" s="1770"/>
    </row>
    <row r="2" spans="1:14" ht="15.75" x14ac:dyDescent="0.25">
      <c r="A2" s="323" t="s">
        <v>338</v>
      </c>
      <c r="B2" s="230"/>
      <c r="C2" s="230"/>
      <c r="D2" s="230"/>
      <c r="E2" s="230"/>
      <c r="F2" s="230"/>
      <c r="G2" s="230"/>
      <c r="H2" s="230"/>
      <c r="I2" s="11"/>
      <c r="J2" s="11"/>
      <c r="K2" s="11"/>
      <c r="L2" s="11"/>
      <c r="M2" s="11"/>
      <c r="N2" s="10"/>
    </row>
    <row r="3" spans="1:14" ht="14.25" customHeight="1" x14ac:dyDescent="0.25">
      <c r="A3" s="360" t="s">
        <v>826</v>
      </c>
      <c r="B3" s="371"/>
      <c r="C3" s="371"/>
      <c r="D3" s="371"/>
      <c r="E3" s="371"/>
      <c r="F3" s="371"/>
      <c r="G3" s="371"/>
      <c r="H3" s="371"/>
      <c r="I3" s="11"/>
      <c r="J3" s="11"/>
      <c r="K3" s="11"/>
      <c r="L3" s="11"/>
      <c r="M3" s="11"/>
      <c r="N3" s="10"/>
    </row>
    <row r="4" spans="1:14" ht="11.25" customHeight="1" x14ac:dyDescent="0.2">
      <c r="A4" s="11"/>
      <c r="B4" s="11"/>
      <c r="C4" s="11"/>
      <c r="D4" s="11"/>
      <c r="E4" s="11"/>
      <c r="F4" s="11"/>
      <c r="G4" s="11"/>
      <c r="H4" s="11"/>
      <c r="I4" s="11"/>
      <c r="J4" s="11"/>
      <c r="K4" s="11"/>
      <c r="L4" s="11"/>
      <c r="M4" s="11"/>
      <c r="N4" s="10"/>
    </row>
    <row r="5" spans="1:14" s="324" customFormat="1" ht="14.25" x14ac:dyDescent="0.2">
      <c r="A5" s="230"/>
      <c r="B5" s="324" t="s">
        <v>464</v>
      </c>
      <c r="G5" s="343"/>
      <c r="I5" s="343"/>
      <c r="J5" s="343"/>
      <c r="K5" s="343"/>
      <c r="L5" s="343"/>
    </row>
    <row r="6" spans="1:14" s="324" customFormat="1" ht="15.75" customHeight="1" x14ac:dyDescent="0.2">
      <c r="B6" s="1958"/>
      <c r="C6" s="1982"/>
      <c r="D6" s="1982"/>
      <c r="E6" s="1982"/>
      <c r="F6" s="1982"/>
      <c r="G6" s="1982"/>
      <c r="H6" s="1982"/>
      <c r="I6" s="1982"/>
      <c r="J6" s="1997"/>
    </row>
    <row r="7" spans="1:14" s="324" customFormat="1" ht="15" x14ac:dyDescent="0.25">
      <c r="B7" s="344"/>
      <c r="C7" s="344"/>
      <c r="D7" s="344"/>
      <c r="E7" s="344"/>
      <c r="F7" s="344"/>
      <c r="G7" s="343"/>
      <c r="H7" s="1998"/>
      <c r="I7" s="1999"/>
      <c r="J7" s="1999"/>
    </row>
    <row r="8" spans="1:14" s="324" customFormat="1" ht="14.25" x14ac:dyDescent="0.2">
      <c r="A8" s="230"/>
      <c r="B8" s="324" t="s">
        <v>685</v>
      </c>
      <c r="G8" s="343"/>
      <c r="K8" s="230"/>
      <c r="M8" s="230"/>
    </row>
    <row r="9" spans="1:14" s="324" customFormat="1" ht="14.25" x14ac:dyDescent="0.2">
      <c r="B9" s="2000" t="s">
        <v>340</v>
      </c>
      <c r="C9" s="2000"/>
      <c r="D9" s="2000"/>
      <c r="E9" s="2000"/>
      <c r="F9" s="2000"/>
      <c r="G9" s="2000"/>
      <c r="I9" s="343"/>
      <c r="J9" s="345"/>
      <c r="K9" s="343"/>
      <c r="L9" s="343"/>
    </row>
    <row r="10" spans="1:14" s="324" customFormat="1" ht="14.25" x14ac:dyDescent="0.2">
      <c r="B10" s="324" t="s">
        <v>686</v>
      </c>
      <c r="G10" s="343"/>
      <c r="I10" s="343"/>
      <c r="J10" s="343"/>
      <c r="K10" s="343"/>
      <c r="L10" s="343"/>
    </row>
    <row r="11" spans="1:14" s="324" customFormat="1" ht="15" thickBot="1" x14ac:dyDescent="0.25">
      <c r="D11" s="346"/>
      <c r="E11" s="346"/>
      <c r="F11" s="347"/>
      <c r="G11" s="348"/>
      <c r="H11" s="348"/>
      <c r="I11" s="348"/>
      <c r="J11" s="349" t="s">
        <v>617</v>
      </c>
      <c r="K11" s="347"/>
      <c r="L11" s="347"/>
      <c r="M11" s="347"/>
      <c r="N11" s="347"/>
    </row>
    <row r="12" spans="1:14" s="324" customFormat="1" ht="11.25" customHeight="1" x14ac:dyDescent="0.2">
      <c r="A12" s="350"/>
      <c r="B12" s="351"/>
      <c r="C12" s="351"/>
      <c r="D12" s="351"/>
      <c r="E12" s="351"/>
      <c r="F12" s="351"/>
      <c r="G12" s="352"/>
      <c r="H12" s="351"/>
      <c r="I12" s="351"/>
      <c r="J12" s="351"/>
      <c r="K12" s="351"/>
      <c r="L12" s="351"/>
      <c r="M12" s="353"/>
      <c r="N12" s="354"/>
    </row>
    <row r="13" spans="1:14" s="324" customFormat="1" ht="14.25" x14ac:dyDescent="0.2">
      <c r="A13" s="341">
        <v>1</v>
      </c>
      <c r="B13" s="230" t="s">
        <v>288</v>
      </c>
      <c r="C13" s="230"/>
      <c r="D13" s="230"/>
      <c r="E13" s="230"/>
      <c r="F13" s="230"/>
      <c r="G13" s="230"/>
      <c r="H13" s="230"/>
      <c r="I13" s="230"/>
      <c r="J13" s="230"/>
      <c r="K13" s="230"/>
      <c r="L13" s="230"/>
      <c r="M13" s="355"/>
      <c r="N13" s="356"/>
    </row>
    <row r="14" spans="1:14" s="324" customFormat="1" ht="14.25" x14ac:dyDescent="0.2">
      <c r="A14" s="341"/>
      <c r="B14" s="1923"/>
      <c r="C14" s="1924"/>
      <c r="D14" s="1924"/>
      <c r="E14" s="1924"/>
      <c r="F14" s="1924"/>
      <c r="G14" s="1924"/>
      <c r="H14" s="1925"/>
      <c r="I14" s="230"/>
      <c r="J14" s="230"/>
      <c r="K14" s="230"/>
      <c r="L14" s="230"/>
      <c r="M14" s="355"/>
      <c r="N14" s="356"/>
    </row>
    <row r="15" spans="1:14" s="324" customFormat="1" ht="14.25" x14ac:dyDescent="0.2">
      <c r="A15" s="341"/>
      <c r="B15" s="1926"/>
      <c r="C15" s="1927"/>
      <c r="D15" s="1927"/>
      <c r="E15" s="1927"/>
      <c r="F15" s="1927"/>
      <c r="G15" s="1927"/>
      <c r="H15" s="1928"/>
      <c r="I15" s="230"/>
      <c r="J15" s="230"/>
      <c r="K15" s="230"/>
      <c r="L15" s="230"/>
      <c r="M15" s="355"/>
      <c r="N15" s="356"/>
    </row>
    <row r="16" spans="1:14" s="324" customFormat="1" ht="14.25" x14ac:dyDescent="0.2">
      <c r="A16" s="341"/>
      <c r="B16" s="1926"/>
      <c r="C16" s="1927"/>
      <c r="D16" s="1927"/>
      <c r="E16" s="1927"/>
      <c r="F16" s="1927"/>
      <c r="G16" s="1927"/>
      <c r="H16" s="1928"/>
      <c r="I16" s="230"/>
      <c r="J16" s="230"/>
      <c r="K16" s="230"/>
      <c r="L16" s="230"/>
      <c r="M16" s="355"/>
      <c r="N16" s="356"/>
    </row>
    <row r="17" spans="1:14" s="324" customFormat="1" ht="14.25" x14ac:dyDescent="0.2">
      <c r="A17" s="341"/>
      <c r="B17" s="1929"/>
      <c r="C17" s="1930"/>
      <c r="D17" s="1930"/>
      <c r="E17" s="1930"/>
      <c r="F17" s="1930"/>
      <c r="G17" s="1930"/>
      <c r="H17" s="1931"/>
      <c r="I17" s="230"/>
      <c r="J17" s="230"/>
      <c r="K17" s="230"/>
      <c r="L17" s="230"/>
      <c r="M17" s="355"/>
      <c r="N17" s="356"/>
    </row>
    <row r="18" spans="1:14" s="324" customFormat="1" ht="15.75" thickBot="1" x14ac:dyDescent="0.3">
      <c r="A18" s="357"/>
      <c r="B18" s="347"/>
      <c r="C18" s="347"/>
      <c r="D18" s="347"/>
      <c r="E18" s="347"/>
      <c r="F18" s="347"/>
      <c r="G18" s="358"/>
      <c r="H18" s="358"/>
      <c r="I18" s="358"/>
      <c r="J18" s="358"/>
      <c r="K18" s="358"/>
      <c r="L18" s="358"/>
      <c r="M18" s="347"/>
      <c r="N18" s="359"/>
    </row>
    <row r="19" spans="1:14" s="324" customFormat="1" ht="15" x14ac:dyDescent="0.25">
      <c r="A19" s="341"/>
      <c r="B19" s="230"/>
      <c r="C19" s="230"/>
      <c r="D19" s="230"/>
      <c r="E19" s="230"/>
      <c r="F19" s="230"/>
      <c r="G19" s="323"/>
      <c r="H19" s="323"/>
      <c r="I19" s="323"/>
      <c r="J19" s="323"/>
      <c r="K19" s="323"/>
      <c r="L19" s="323"/>
      <c r="M19" s="230"/>
      <c r="N19" s="356"/>
    </row>
    <row r="20" spans="1:14" s="324" customFormat="1" ht="15" x14ac:dyDescent="0.25">
      <c r="A20" s="341">
        <v>2</v>
      </c>
      <c r="B20" s="230" t="s">
        <v>733</v>
      </c>
      <c r="C20" s="230"/>
      <c r="D20" s="230"/>
      <c r="E20" s="230"/>
      <c r="G20" s="323"/>
      <c r="H20" s="323"/>
      <c r="L20" s="1984"/>
      <c r="M20" s="1917"/>
      <c r="N20" s="1985"/>
    </row>
    <row r="21" spans="1:14" s="324" customFormat="1" ht="15" x14ac:dyDescent="0.25">
      <c r="A21" s="341"/>
      <c r="B21" s="230" t="s">
        <v>289</v>
      </c>
      <c r="C21" s="230"/>
      <c r="D21" s="230"/>
      <c r="E21" s="230"/>
      <c r="F21" s="341" t="s">
        <v>35</v>
      </c>
      <c r="G21" s="323"/>
      <c r="H21" s="323"/>
      <c r="I21" s="1984" t="s">
        <v>290</v>
      </c>
      <c r="J21" s="1917"/>
      <c r="K21" s="1985"/>
      <c r="L21" s="1954" t="s">
        <v>734</v>
      </c>
      <c r="M21" s="1947"/>
      <c r="N21" s="1955"/>
    </row>
    <row r="22" spans="1:14" s="324" customFormat="1" ht="15" x14ac:dyDescent="0.2">
      <c r="A22" s="341"/>
      <c r="B22" s="1979"/>
      <c r="C22" s="1980"/>
      <c r="D22" s="1980"/>
      <c r="E22" s="1980"/>
      <c r="F22" s="1981" t="s">
        <v>724</v>
      </c>
      <c r="G22" s="1982"/>
      <c r="H22" s="1983"/>
      <c r="I22" s="1952">
        <v>0</v>
      </c>
      <c r="J22" s="1977"/>
      <c r="K22" s="1978"/>
      <c r="L22" s="1952">
        <v>0</v>
      </c>
      <c r="M22" s="1940"/>
      <c r="N22" s="1953"/>
    </row>
    <row r="23" spans="1:14" s="324" customFormat="1" ht="15.75" thickBot="1" x14ac:dyDescent="0.3">
      <c r="A23" s="357"/>
      <c r="B23" s="347"/>
      <c r="C23" s="347"/>
      <c r="D23" s="347"/>
      <c r="E23" s="347"/>
      <c r="F23" s="347"/>
      <c r="G23" s="358"/>
      <c r="H23" s="358"/>
      <c r="I23" s="1081"/>
      <c r="J23" s="1069"/>
      <c r="K23" s="1069"/>
      <c r="L23" s="1081"/>
      <c r="M23" s="1081"/>
      <c r="N23" s="1100"/>
    </row>
    <row r="24" spans="1:14" s="324" customFormat="1" ht="15" x14ac:dyDescent="0.25">
      <c r="A24" s="341"/>
      <c r="B24" s="230"/>
      <c r="C24" s="230"/>
      <c r="D24" s="230"/>
      <c r="E24" s="230"/>
      <c r="F24" s="230"/>
      <c r="G24" s="323"/>
      <c r="H24" s="323"/>
      <c r="I24" s="323"/>
      <c r="J24" s="323"/>
      <c r="K24" s="323"/>
      <c r="L24" s="323"/>
      <c r="M24" s="230"/>
      <c r="N24" s="356"/>
    </row>
    <row r="25" spans="1:14" s="324" customFormat="1" ht="14.25" x14ac:dyDescent="0.2">
      <c r="A25" s="341">
        <v>3</v>
      </c>
      <c r="B25" s="230" t="s">
        <v>738</v>
      </c>
      <c r="C25" s="230"/>
      <c r="D25" s="230"/>
      <c r="E25" s="230"/>
      <c r="F25" s="230"/>
      <c r="G25" s="230"/>
      <c r="H25" s="264"/>
      <c r="I25" s="264"/>
      <c r="J25" s="264"/>
      <c r="K25" s="264"/>
      <c r="L25" s="264"/>
      <c r="M25" s="230"/>
      <c r="N25" s="356"/>
    </row>
    <row r="26" spans="1:14" s="324" customFormat="1" ht="14.25" x14ac:dyDescent="0.2">
      <c r="A26" s="341"/>
      <c r="B26" s="322" t="s">
        <v>740</v>
      </c>
      <c r="C26" s="230"/>
      <c r="D26" s="230"/>
      <c r="E26" s="230"/>
      <c r="F26" s="230"/>
      <c r="G26" s="264"/>
      <c r="H26" s="264"/>
      <c r="I26" s="264"/>
      <c r="J26" s="264"/>
      <c r="K26" s="264"/>
      <c r="L26" s="264"/>
      <c r="M26" s="230"/>
      <c r="N26" s="361"/>
    </row>
    <row r="27" spans="1:14" s="324" customFormat="1" ht="14.25" x14ac:dyDescent="0.2">
      <c r="A27" s="341"/>
      <c r="B27" s="322" t="s">
        <v>739</v>
      </c>
      <c r="C27" s="1943" t="s">
        <v>741</v>
      </c>
      <c r="D27" s="1944"/>
      <c r="E27" s="1944"/>
      <c r="F27" s="1945"/>
      <c r="G27" s="264"/>
      <c r="H27" s="264"/>
      <c r="I27" s="264"/>
      <c r="J27" s="264"/>
      <c r="K27" s="264"/>
      <c r="L27" s="264"/>
      <c r="M27" s="230"/>
      <c r="N27" s="361"/>
    </row>
    <row r="28" spans="1:14" s="324" customFormat="1" ht="14.25" x14ac:dyDescent="0.2">
      <c r="A28" s="341"/>
      <c r="B28" s="322"/>
      <c r="C28" s="1087"/>
      <c r="D28" s="1087"/>
      <c r="E28" s="1087"/>
      <c r="F28" s="1087"/>
      <c r="G28" s="264"/>
      <c r="H28" s="264"/>
      <c r="I28" s="264"/>
      <c r="J28" s="264"/>
      <c r="K28" s="264"/>
      <c r="L28" s="264"/>
      <c r="M28" s="230"/>
      <c r="N28" s="361"/>
    </row>
    <row r="29" spans="1:14" s="324" customFormat="1" ht="18" customHeight="1" x14ac:dyDescent="0.2">
      <c r="A29" s="341"/>
      <c r="B29" s="230" t="s">
        <v>519</v>
      </c>
      <c r="C29" s="230"/>
      <c r="D29" s="1920" t="s">
        <v>814</v>
      </c>
      <c r="E29" s="1921"/>
      <c r="F29" s="1922"/>
      <c r="G29" s="264"/>
      <c r="H29" s="264"/>
      <c r="I29" s="264"/>
      <c r="J29" s="264"/>
      <c r="K29" s="264"/>
      <c r="L29" s="264"/>
      <c r="M29" s="230"/>
      <c r="N29" s="361"/>
    </row>
    <row r="30" spans="1:14" s="324" customFormat="1" ht="18" customHeight="1" x14ac:dyDescent="0.2">
      <c r="A30" s="341"/>
      <c r="B30" s="230" t="s">
        <v>518</v>
      </c>
      <c r="C30" s="230"/>
      <c r="D30" s="1935" t="s">
        <v>617</v>
      </c>
      <c r="E30" s="1935"/>
      <c r="F30" s="1935"/>
      <c r="G30" s="264"/>
      <c r="H30" s="264"/>
      <c r="I30" s="264"/>
      <c r="J30" s="264"/>
      <c r="K30" s="264"/>
      <c r="L30" s="264"/>
      <c r="M30" s="230"/>
      <c r="N30" s="361"/>
    </row>
    <row r="31" spans="1:14" s="324" customFormat="1" ht="15.75" thickBot="1" x14ac:dyDescent="0.3">
      <c r="A31" s="357"/>
      <c r="B31" s="347"/>
      <c r="C31" s="347"/>
      <c r="D31" s="348"/>
      <c r="E31" s="347"/>
      <c r="F31" s="347"/>
      <c r="G31" s="348"/>
      <c r="H31" s="362"/>
      <c r="I31" s="348"/>
      <c r="J31" s="363"/>
      <c r="K31" s="348"/>
      <c r="L31" s="348"/>
      <c r="M31" s="364"/>
      <c r="N31" s="365"/>
    </row>
    <row r="32" spans="1:14" s="324" customFormat="1" ht="15" x14ac:dyDescent="0.25">
      <c r="A32" s="341"/>
      <c r="B32" s="230"/>
      <c r="C32" s="230"/>
      <c r="D32" s="264"/>
      <c r="E32" s="230"/>
      <c r="F32" s="230"/>
      <c r="G32" s="264"/>
      <c r="H32" s="319"/>
      <c r="I32" s="264"/>
      <c r="J32" s="366"/>
      <c r="K32" s="264"/>
      <c r="L32" s="264"/>
      <c r="M32" s="369"/>
      <c r="N32" s="372"/>
    </row>
    <row r="33" spans="1:14" s="324" customFormat="1" ht="14.25" x14ac:dyDescent="0.2">
      <c r="A33" s="341" t="s">
        <v>517</v>
      </c>
      <c r="B33" s="230"/>
      <c r="C33" s="230"/>
      <c r="D33" s="230"/>
      <c r="E33" s="230"/>
      <c r="F33" s="230"/>
      <c r="G33" s="264"/>
      <c r="H33" s="264"/>
      <c r="I33" s="264"/>
      <c r="J33" s="264"/>
      <c r="K33" s="264"/>
      <c r="L33" s="366"/>
      <c r="M33" s="230"/>
      <c r="N33" s="361"/>
    </row>
    <row r="34" spans="1:14" s="324" customFormat="1" ht="15" customHeight="1" x14ac:dyDescent="0.2">
      <c r="A34" s="341">
        <v>4</v>
      </c>
      <c r="B34" s="230" t="s">
        <v>293</v>
      </c>
      <c r="C34" s="230"/>
      <c r="D34" s="230"/>
      <c r="E34" s="230"/>
      <c r="F34" s="230"/>
      <c r="G34" s="1094"/>
      <c r="H34" s="1952">
        <v>0</v>
      </c>
      <c r="I34" s="1977"/>
      <c r="J34" s="1978"/>
      <c r="K34" s="264" t="s">
        <v>292</v>
      </c>
      <c r="L34" s="264"/>
      <c r="M34" s="230"/>
      <c r="N34" s="361"/>
    </row>
    <row r="35" spans="1:14" s="324" customFormat="1" ht="15" customHeight="1" x14ac:dyDescent="0.2">
      <c r="A35" s="341"/>
      <c r="B35" s="230"/>
      <c r="C35" s="230"/>
      <c r="D35" s="230"/>
      <c r="E35" s="230"/>
      <c r="F35" s="230"/>
      <c r="G35" s="367"/>
      <c r="H35" s="367"/>
      <c r="I35" s="264"/>
      <c r="J35" s="264"/>
      <c r="K35" s="230"/>
      <c r="L35" s="264"/>
      <c r="M35" s="230"/>
      <c r="N35" s="361"/>
    </row>
    <row r="36" spans="1:14" s="324" customFormat="1" ht="15" x14ac:dyDescent="0.25">
      <c r="A36" s="341"/>
      <c r="B36" s="230" t="str">
        <f>IF(D29="01.09.2021 - 31.08.2022","den Zeitraum vom 01.09. - 31.12.2021",(IF(D29="01.08.2021 - 31.07.2022","den Zeitraum vom 01.08. - 31.12.2021")))</f>
        <v>den Zeitraum vom 01.09. - 31.12.2021</v>
      </c>
      <c r="C36" s="323"/>
      <c r="D36" s="323"/>
      <c r="E36" s="323"/>
      <c r="F36" s="323"/>
      <c r="G36" s="230" t="s">
        <v>726</v>
      </c>
      <c r="H36" s="1952">
        <v>0</v>
      </c>
      <c r="I36" s="1977"/>
      <c r="J36" s="1978"/>
      <c r="K36" s="323"/>
      <c r="L36" s="366"/>
      <c r="M36" s="323"/>
      <c r="N36" s="368"/>
    </row>
    <row r="37" spans="1:14" s="324" customFormat="1" ht="15" x14ac:dyDescent="0.25">
      <c r="A37" s="341"/>
      <c r="B37" s="230"/>
      <c r="C37" s="323"/>
      <c r="D37" s="323"/>
      <c r="E37" s="323"/>
      <c r="F37" s="323"/>
      <c r="G37" s="323"/>
      <c r="H37" s="323"/>
      <c r="I37" s="323"/>
      <c r="J37" s="323"/>
      <c r="K37" s="323"/>
      <c r="L37" s="366"/>
      <c r="M37" s="323"/>
      <c r="N37" s="368"/>
    </row>
    <row r="38" spans="1:14" s="324" customFormat="1" ht="15" x14ac:dyDescent="0.25">
      <c r="A38" s="341"/>
      <c r="B38" s="230" t="str">
        <f>IF(D29="01.09.2021 - 31.08.2022","den Zeitraum vom 01.01. - 31.08.2022",(IF(D29="01.08.2021 - 31.07.2022","den Zeitraum vom 01.01. - 31.07.2022")))</f>
        <v>den Zeitraum vom 01.01. - 31.08.2022</v>
      </c>
      <c r="C38" s="323"/>
      <c r="D38" s="323"/>
      <c r="E38" s="230"/>
      <c r="F38" s="230"/>
      <c r="G38" s="230" t="s">
        <v>726</v>
      </c>
      <c r="H38" s="1952">
        <v>0</v>
      </c>
      <c r="I38" s="1977"/>
      <c r="J38" s="1978"/>
      <c r="K38" s="230"/>
      <c r="L38" s="230"/>
      <c r="M38" s="230"/>
      <c r="N38" s="356"/>
    </row>
    <row r="39" spans="1:14" s="324" customFormat="1" ht="14.25" customHeight="1" x14ac:dyDescent="0.25">
      <c r="A39" s="341"/>
      <c r="B39" s="230"/>
      <c r="C39" s="323"/>
      <c r="D39" s="323"/>
      <c r="E39" s="230"/>
      <c r="F39" s="230"/>
      <c r="G39" s="230"/>
      <c r="H39" s="230"/>
      <c r="I39" s="230"/>
      <c r="J39" s="230"/>
      <c r="K39" s="230"/>
      <c r="L39" s="230"/>
      <c r="M39" s="230"/>
      <c r="N39" s="356"/>
    </row>
    <row r="40" spans="1:14" s="324" customFormat="1" ht="14.25" customHeight="1" x14ac:dyDescent="0.25">
      <c r="A40" s="341"/>
      <c r="B40" s="230" t="s">
        <v>742</v>
      </c>
      <c r="C40" s="323"/>
      <c r="D40" s="323"/>
      <c r="E40" s="230"/>
      <c r="F40" s="230"/>
      <c r="G40" s="230"/>
      <c r="H40" s="230"/>
      <c r="I40" s="230"/>
      <c r="J40" s="230"/>
      <c r="K40" s="230"/>
      <c r="L40" s="230"/>
      <c r="M40" s="230" t="s">
        <v>725</v>
      </c>
      <c r="N40" s="356"/>
    </row>
    <row r="41" spans="1:14" s="324" customFormat="1" ht="14.25" customHeight="1" x14ac:dyDescent="0.25">
      <c r="A41" s="341"/>
      <c r="B41" s="230" t="s">
        <v>743</v>
      </c>
      <c r="C41" s="323"/>
      <c r="D41" s="1993">
        <v>0</v>
      </c>
      <c r="E41" s="1994"/>
      <c r="F41" s="2011" t="s">
        <v>732</v>
      </c>
      <c r="G41" s="1913">
        <v>0</v>
      </c>
      <c r="H41" s="1915" t="s">
        <v>729</v>
      </c>
      <c r="I41" s="1915"/>
      <c r="J41" s="230"/>
      <c r="K41" s="1992" t="s">
        <v>623</v>
      </c>
      <c r="L41" s="230"/>
      <c r="M41" s="1971">
        <f>D41*G41</f>
        <v>0</v>
      </c>
      <c r="N41" s="1989"/>
    </row>
    <row r="42" spans="1:14" s="324" customFormat="1" ht="14.25" customHeight="1" x14ac:dyDescent="0.25">
      <c r="A42" s="341"/>
      <c r="B42" s="230" t="s">
        <v>744</v>
      </c>
      <c r="C42" s="323"/>
      <c r="D42" s="1995"/>
      <c r="E42" s="1996"/>
      <c r="F42" s="2011"/>
      <c r="G42" s="1914"/>
      <c r="H42" s="230" t="s">
        <v>745</v>
      </c>
      <c r="I42" s="230"/>
      <c r="J42" s="230"/>
      <c r="K42" s="1992"/>
      <c r="L42" s="230"/>
      <c r="M42" s="1990"/>
      <c r="N42" s="1991"/>
    </row>
    <row r="43" spans="1:14" s="324" customFormat="1" ht="15" thickBot="1" x14ac:dyDescent="0.25">
      <c r="A43" s="357"/>
      <c r="B43" s="363"/>
      <c r="C43" s="348"/>
      <c r="D43" s="348"/>
      <c r="E43" s="364"/>
      <c r="F43" s="348"/>
      <c r="G43" s="363"/>
      <c r="H43" s="348"/>
      <c r="I43" s="348"/>
      <c r="J43" s="364"/>
      <c r="K43" s="348"/>
      <c r="L43" s="363"/>
      <c r="M43" s="348"/>
      <c r="N43" s="365"/>
    </row>
    <row r="44" spans="1:14" s="324" customFormat="1" ht="15.75" customHeight="1" x14ac:dyDescent="0.2">
      <c r="A44" s="341"/>
      <c r="B44" s="230"/>
      <c r="C44" s="230"/>
      <c r="D44" s="230"/>
      <c r="E44" s="230"/>
      <c r="F44" s="230"/>
      <c r="G44" s="230"/>
      <c r="H44" s="230"/>
      <c r="I44" s="230"/>
      <c r="J44" s="230"/>
      <c r="K44" s="230"/>
      <c r="L44" s="230"/>
      <c r="M44" s="230"/>
      <c r="N44" s="356"/>
    </row>
    <row r="45" spans="1:14" s="324" customFormat="1" ht="15.75" customHeight="1" x14ac:dyDescent="0.2">
      <c r="A45" s="341">
        <v>5</v>
      </c>
      <c r="B45" s="230" t="s">
        <v>294</v>
      </c>
      <c r="C45" s="230"/>
      <c r="D45" s="230"/>
      <c r="E45" s="356"/>
      <c r="F45" s="230" t="s">
        <v>118</v>
      </c>
      <c r="G45" s="230"/>
      <c r="H45" s="230"/>
      <c r="I45" s="230"/>
      <c r="J45" s="230"/>
      <c r="K45" s="230"/>
      <c r="L45" s="230"/>
      <c r="M45" s="230"/>
      <c r="N45" s="356"/>
    </row>
    <row r="46" spans="1:14" s="324" customFormat="1" ht="15.75" customHeight="1" x14ac:dyDescent="0.2">
      <c r="A46" s="341" t="s">
        <v>117</v>
      </c>
      <c r="B46" s="230"/>
      <c r="C46" s="230"/>
      <c r="D46" s="230"/>
      <c r="E46" s="356"/>
      <c r="F46" s="230" t="s">
        <v>116</v>
      </c>
      <c r="G46" s="230"/>
      <c r="H46" s="230"/>
      <c r="I46" s="230"/>
      <c r="J46" s="230"/>
      <c r="K46" s="230"/>
      <c r="L46" s="230"/>
      <c r="M46" s="230"/>
      <c r="N46" s="356"/>
    </row>
    <row r="47" spans="1:14" s="324" customFormat="1" ht="14.25" customHeight="1" x14ac:dyDescent="0.2">
      <c r="A47" s="341"/>
      <c r="B47" s="230"/>
      <c r="C47" s="230"/>
      <c r="D47" s="230"/>
      <c r="E47" s="356"/>
      <c r="F47" s="230"/>
      <c r="G47" s="230"/>
      <c r="H47" s="230"/>
      <c r="I47" s="230"/>
      <c r="J47" s="230"/>
      <c r="K47" s="230"/>
      <c r="L47" s="230"/>
      <c r="M47" s="230"/>
      <c r="N47" s="356"/>
    </row>
    <row r="48" spans="1:14" s="324" customFormat="1" ht="15" customHeight="1" x14ac:dyDescent="0.2">
      <c r="A48" s="341"/>
      <c r="B48" s="230"/>
      <c r="C48" s="1984" t="s">
        <v>295</v>
      </c>
      <c r="D48" s="1917"/>
      <c r="E48" s="1985"/>
      <c r="F48" s="1965" t="s">
        <v>746</v>
      </c>
      <c r="G48" s="1966"/>
      <c r="H48" s="1988" t="s">
        <v>747</v>
      </c>
      <c r="I48" s="1966"/>
      <c r="J48" s="1988" t="s">
        <v>748</v>
      </c>
      <c r="K48" s="1966"/>
      <c r="L48" s="1966"/>
      <c r="M48" s="1988" t="s">
        <v>114</v>
      </c>
      <c r="N48" s="1967"/>
    </row>
    <row r="49" spans="1:20" s="324" customFormat="1" ht="15.75" customHeight="1" x14ac:dyDescent="0.2">
      <c r="A49" s="341"/>
      <c r="B49" s="322" t="s">
        <v>113</v>
      </c>
      <c r="C49" s="1970">
        <v>0</v>
      </c>
      <c r="D49" s="1970"/>
      <c r="E49" s="1970"/>
      <c r="F49" s="1970">
        <v>0</v>
      </c>
      <c r="G49" s="1952"/>
      <c r="H49" s="1096"/>
      <c r="I49" s="1099">
        <v>0</v>
      </c>
      <c r="J49" s="1097"/>
      <c r="K49" s="1098">
        <v>0</v>
      </c>
      <c r="L49" s="1095"/>
      <c r="M49" s="1986"/>
      <c r="N49" s="1987"/>
    </row>
    <row r="50" spans="1:20" s="324" customFormat="1" ht="15.75" customHeight="1" thickBot="1" x14ac:dyDescent="0.25">
      <c r="A50" s="357"/>
      <c r="B50" s="347"/>
      <c r="C50" s="2001"/>
      <c r="D50" s="2002"/>
      <c r="E50" s="2002"/>
      <c r="F50" s="347"/>
      <c r="G50" s="347"/>
      <c r="H50" s="347"/>
      <c r="I50" s="347"/>
      <c r="J50" s="347"/>
      <c r="K50" s="347"/>
      <c r="L50" s="347"/>
      <c r="M50" s="347"/>
      <c r="N50" s="359"/>
    </row>
    <row r="51" spans="1:20" ht="15.75" customHeight="1" x14ac:dyDescent="0.2">
      <c r="A51" s="155"/>
      <c r="B51" s="150"/>
      <c r="C51" s="188"/>
      <c r="D51" s="189"/>
      <c r="E51" s="189"/>
      <c r="F51" s="150"/>
      <c r="G51" s="150"/>
      <c r="H51" s="150"/>
      <c r="I51" s="150"/>
      <c r="J51" s="150"/>
      <c r="K51" s="150"/>
      <c r="L51" s="150"/>
      <c r="M51" s="150"/>
      <c r="N51" s="14"/>
    </row>
    <row r="52" spans="1:20" ht="15.75" customHeight="1" x14ac:dyDescent="0.2">
      <c r="A52" s="155">
        <v>6</v>
      </c>
      <c r="B52" s="42" t="s">
        <v>239</v>
      </c>
      <c r="C52" s="188"/>
      <c r="D52" s="189"/>
      <c r="E52" s="189"/>
      <c r="F52" s="150"/>
      <c r="G52" s="150"/>
      <c r="H52" s="150"/>
      <c r="I52" s="150"/>
      <c r="J52" s="150"/>
      <c r="K52" s="150"/>
      <c r="L52" s="150"/>
      <c r="M52" s="150"/>
      <c r="N52" s="14"/>
    </row>
    <row r="53" spans="1:20" ht="15.75" customHeight="1" x14ac:dyDescent="0.2">
      <c r="A53" s="155"/>
      <c r="B53" s="150"/>
      <c r="C53" s="188"/>
      <c r="D53" s="189"/>
      <c r="E53" s="189"/>
      <c r="F53" s="150"/>
      <c r="G53" s="150"/>
      <c r="H53" s="150"/>
      <c r="I53" s="150"/>
      <c r="J53" s="150"/>
      <c r="K53" s="150"/>
      <c r="L53" s="150"/>
      <c r="M53" s="150"/>
      <c r="N53" s="14"/>
    </row>
    <row r="54" spans="1:20" ht="15.75" customHeight="1" x14ac:dyDescent="0.2">
      <c r="A54" s="155"/>
      <c r="B54" s="23" t="s">
        <v>618</v>
      </c>
      <c r="C54" s="150"/>
      <c r="D54" s="150"/>
      <c r="E54" s="152"/>
      <c r="F54" s="150"/>
      <c r="G54" s="150"/>
      <c r="H54" s="11" t="s">
        <v>253</v>
      </c>
      <c r="I54" s="150"/>
      <c r="J54" s="150"/>
      <c r="K54" s="150"/>
      <c r="L54" s="150"/>
      <c r="M54" s="150"/>
      <c r="N54" s="14"/>
    </row>
    <row r="55" spans="1:20" ht="15.75" customHeight="1" x14ac:dyDescent="0.2">
      <c r="A55" s="155"/>
      <c r="B55" s="2006"/>
      <c r="C55" s="2007"/>
      <c r="D55" s="2007"/>
      <c r="E55" s="2007"/>
      <c r="F55" s="2008"/>
      <c r="G55" s="149"/>
      <c r="H55" s="1959"/>
      <c r="I55" s="1960"/>
      <c r="J55" s="1960"/>
      <c r="K55" s="1960"/>
      <c r="L55" s="1960"/>
      <c r="M55" s="1960"/>
      <c r="N55" s="1961"/>
    </row>
    <row r="56" spans="1:20" ht="15.75" customHeight="1" x14ac:dyDescent="0.2">
      <c r="A56" s="155"/>
      <c r="B56" s="2009"/>
      <c r="C56" s="1376"/>
      <c r="D56" s="1376"/>
      <c r="E56" s="1376"/>
      <c r="F56" s="2010"/>
      <c r="G56" s="149"/>
      <c r="H56" s="1962"/>
      <c r="I56" s="1963"/>
      <c r="J56" s="1963"/>
      <c r="K56" s="1963"/>
      <c r="L56" s="1963"/>
      <c r="M56" s="1963"/>
      <c r="N56" s="1964"/>
    </row>
    <row r="57" spans="1:20" ht="15.75" customHeight="1" thickBot="1" x14ac:dyDescent="0.25">
      <c r="A57" s="18"/>
      <c r="B57" s="154"/>
      <c r="C57" s="154"/>
      <c r="D57" s="154"/>
      <c r="E57" s="154"/>
      <c r="F57" s="154"/>
      <c r="G57" s="154"/>
      <c r="H57" s="20"/>
      <c r="I57" s="154"/>
      <c r="J57" s="154"/>
      <c r="K57" s="154"/>
      <c r="L57" s="154"/>
      <c r="M57" s="154"/>
      <c r="N57" s="153"/>
    </row>
    <row r="58" spans="1:20" ht="15.75" customHeight="1" x14ac:dyDescent="0.2">
      <c r="A58" s="48"/>
      <c r="B58" s="24"/>
      <c r="C58" s="151"/>
      <c r="D58" s="151"/>
      <c r="E58" s="157"/>
      <c r="F58" s="150"/>
      <c r="G58" s="150"/>
      <c r="H58" s="96"/>
      <c r="I58" s="151"/>
      <c r="J58" s="151"/>
      <c r="K58" s="151"/>
      <c r="L58" s="151"/>
      <c r="M58" s="151"/>
      <c r="N58" s="8"/>
    </row>
    <row r="59" spans="1:20" customFormat="1" ht="12.95" customHeight="1" x14ac:dyDescent="0.2">
      <c r="A59" s="72"/>
      <c r="B59" s="72"/>
      <c r="C59" s="72"/>
      <c r="D59" s="72"/>
      <c r="E59" s="72"/>
      <c r="F59" s="72"/>
      <c r="G59" s="72"/>
      <c r="H59" s="72"/>
      <c r="I59" s="72"/>
      <c r="J59" s="72"/>
      <c r="K59" s="72"/>
      <c r="L59" s="72"/>
      <c r="M59" s="72"/>
      <c r="N59" s="95"/>
      <c r="O59" s="72"/>
      <c r="P59" s="95"/>
      <c r="Q59" s="72"/>
    </row>
    <row r="60" spans="1:20" customFormat="1" ht="12.95" customHeight="1" x14ac:dyDescent="0.2">
      <c r="A60" t="s">
        <v>10</v>
      </c>
      <c r="B60" s="72"/>
      <c r="C60" s="72"/>
      <c r="D60" s="72"/>
      <c r="F60" s="24" t="s">
        <v>475</v>
      </c>
      <c r="G60" s="1"/>
      <c r="I60" s="22"/>
      <c r="J60" s="72"/>
      <c r="K60" s="72"/>
      <c r="L60" s="72"/>
      <c r="N60" s="48"/>
      <c r="O60" s="48"/>
      <c r="P60" s="48"/>
      <c r="Q60" s="48"/>
      <c r="R60" s="98"/>
      <c r="S60" s="48"/>
      <c r="T60" s="98"/>
    </row>
    <row r="61" spans="1:20" customFormat="1" ht="12.95" customHeight="1" x14ac:dyDescent="0.2">
      <c r="A61" s="81"/>
      <c r="B61" s="72"/>
      <c r="C61" s="72"/>
      <c r="D61" s="72"/>
      <c r="F61" s="24" t="s">
        <v>476</v>
      </c>
      <c r="G61" s="1"/>
      <c r="I61" s="48"/>
      <c r="J61" s="72"/>
      <c r="K61" s="72"/>
      <c r="L61" s="72"/>
      <c r="N61" s="48"/>
      <c r="O61" s="48"/>
      <c r="P61" s="48"/>
      <c r="Q61" s="48"/>
      <c r="R61" s="98"/>
      <c r="S61" s="48"/>
      <c r="T61" s="98"/>
    </row>
    <row r="62" spans="1:20" customFormat="1" ht="12.95" customHeight="1" x14ac:dyDescent="0.2">
      <c r="A62" s="81"/>
      <c r="B62" s="149" t="s">
        <v>103</v>
      </c>
      <c r="C62" s="72"/>
      <c r="D62" s="72"/>
      <c r="F62" s="24" t="s">
        <v>477</v>
      </c>
      <c r="G62" s="1"/>
      <c r="I62" s="48"/>
      <c r="J62" s="72"/>
      <c r="K62" s="72"/>
      <c r="L62" s="72"/>
      <c r="N62" s="48"/>
      <c r="O62" s="48"/>
      <c r="P62" s="48"/>
      <c r="Q62" s="48"/>
      <c r="R62" s="98"/>
      <c r="S62" s="48"/>
      <c r="T62" s="98"/>
    </row>
    <row r="63" spans="1:20" customFormat="1" ht="12.95" customHeight="1" x14ac:dyDescent="0.2">
      <c r="A63" s="72"/>
      <c r="B63" s="72"/>
      <c r="C63" s="72"/>
      <c r="D63" s="72"/>
      <c r="F63" s="24"/>
      <c r="G63" s="1"/>
      <c r="I63" s="22"/>
      <c r="J63" s="72"/>
      <c r="K63" s="72"/>
      <c r="L63" s="72"/>
      <c r="N63" s="48"/>
      <c r="O63" s="48"/>
      <c r="P63" s="48"/>
      <c r="Q63" s="48"/>
      <c r="R63" s="98"/>
      <c r="S63" s="48"/>
      <c r="T63" s="98"/>
    </row>
    <row r="64" spans="1:20" customFormat="1" ht="12.95" customHeight="1" x14ac:dyDescent="0.2">
      <c r="A64" s="72"/>
      <c r="B64" s="24" t="s">
        <v>296</v>
      </c>
      <c r="C64" s="72"/>
      <c r="D64" s="72"/>
      <c r="F64" s="19" t="s">
        <v>339</v>
      </c>
      <c r="G64" s="1"/>
      <c r="I64" s="22"/>
      <c r="J64" s="72"/>
      <c r="K64" s="72"/>
      <c r="L64" s="72"/>
      <c r="N64" s="48"/>
      <c r="O64" s="48"/>
      <c r="P64" s="48"/>
      <c r="Q64" s="48"/>
      <c r="R64" s="98"/>
      <c r="S64" s="48"/>
      <c r="T64" s="98"/>
    </row>
    <row r="65" spans="1:20" customFormat="1" ht="12.95" customHeight="1" x14ac:dyDescent="0.2">
      <c r="A65" s="99"/>
      <c r="B65" s="151"/>
      <c r="C65" s="151"/>
      <c r="D65" s="72"/>
      <c r="F65" s="19" t="s">
        <v>472</v>
      </c>
      <c r="G65" s="1"/>
      <c r="I65" s="48"/>
      <c r="J65" s="72"/>
      <c r="K65" s="72"/>
      <c r="L65" s="72"/>
      <c r="N65" s="48"/>
      <c r="O65" s="48"/>
      <c r="P65" s="48"/>
      <c r="Q65" s="48"/>
      <c r="R65" s="98"/>
      <c r="S65" s="48"/>
      <c r="T65" s="98"/>
    </row>
    <row r="66" spans="1:20" customFormat="1" ht="12.95" customHeight="1" x14ac:dyDescent="0.2">
      <c r="A66" s="72"/>
      <c r="B66" t="s">
        <v>136</v>
      </c>
      <c r="D66" s="72"/>
      <c r="F66" s="19"/>
      <c r="G66" s="1"/>
      <c r="N66" s="55"/>
      <c r="O66" s="48"/>
      <c r="P66" s="48"/>
      <c r="Q66" s="48"/>
      <c r="R66" s="98"/>
      <c r="S66" s="48"/>
      <c r="T66" s="98"/>
    </row>
    <row r="67" spans="1:20" customFormat="1" ht="12.95" customHeight="1" x14ac:dyDescent="0.2">
      <c r="A67" s="8"/>
      <c r="D67" s="72"/>
      <c r="F67" s="24" t="s">
        <v>122</v>
      </c>
      <c r="G67" s="1"/>
      <c r="I67" s="19"/>
      <c r="N67" s="55"/>
      <c r="O67" s="48"/>
      <c r="P67" s="48"/>
      <c r="Q67" s="48"/>
      <c r="R67" s="98"/>
      <c r="S67" s="48"/>
      <c r="T67" s="98"/>
    </row>
    <row r="68" spans="1:20" customFormat="1" ht="12.95" customHeight="1" x14ac:dyDescent="0.2">
      <c r="A68" s="1"/>
      <c r="B68" s="24" t="s">
        <v>297</v>
      </c>
      <c r="D68" s="72"/>
      <c r="F68" s="24" t="s">
        <v>121</v>
      </c>
      <c r="G68" s="1"/>
      <c r="I68" s="19"/>
      <c r="N68" s="55"/>
      <c r="O68" s="48"/>
      <c r="P68" s="48"/>
      <c r="Q68" s="48"/>
      <c r="R68" s="98"/>
      <c r="S68" s="48"/>
      <c r="T68" s="98"/>
    </row>
    <row r="69" spans="1:20" customFormat="1" ht="12.95" customHeight="1" x14ac:dyDescent="0.2">
      <c r="A69" s="151"/>
      <c r="B69" s="2003"/>
      <c r="C69" s="2004"/>
      <c r="D69" s="2005"/>
      <c r="F69" s="1"/>
      <c r="G69" s="1"/>
      <c r="I69" s="19"/>
      <c r="J69" s="72"/>
      <c r="K69" s="72"/>
      <c r="L69" s="72"/>
      <c r="N69" s="48"/>
      <c r="O69" s="48"/>
      <c r="P69" s="48"/>
      <c r="Q69" s="48"/>
      <c r="R69" s="98"/>
      <c r="S69" s="48"/>
      <c r="T69" s="98"/>
    </row>
    <row r="70" spans="1:20" customFormat="1" ht="12.95" customHeight="1" x14ac:dyDescent="0.2">
      <c r="A70" s="151"/>
      <c r="B70" s="2012"/>
      <c r="C70" s="2013"/>
      <c r="D70" s="2014"/>
      <c r="F70" s="24"/>
      <c r="G70" s="1"/>
      <c r="I70" s="1"/>
      <c r="J70" s="72"/>
      <c r="K70" s="72"/>
      <c r="L70" s="72"/>
      <c r="N70" s="48"/>
      <c r="O70" s="48"/>
      <c r="P70" s="48"/>
      <c r="Q70" s="48"/>
      <c r="R70" s="98"/>
      <c r="S70" s="48"/>
      <c r="T70" s="98"/>
    </row>
    <row r="71" spans="1:20" customFormat="1" ht="12.95" customHeight="1" x14ac:dyDescent="0.2">
      <c r="A71" s="151"/>
      <c r="B71" s="2015"/>
      <c r="C71" s="2016"/>
      <c r="D71" s="2017"/>
      <c r="E71" s="50"/>
      <c r="F71" s="1"/>
      <c r="G71" s="1"/>
      <c r="H71" s="72"/>
      <c r="J71" s="72"/>
      <c r="K71" s="72"/>
      <c r="L71" s="72"/>
      <c r="N71" s="48"/>
      <c r="O71" s="48"/>
      <c r="P71" s="98"/>
      <c r="Q71" s="72"/>
    </row>
    <row r="72" spans="1:20" customFormat="1" ht="12.95" customHeight="1" x14ac:dyDescent="0.2">
      <c r="A72" s="72"/>
      <c r="B72" s="72"/>
      <c r="C72" s="72"/>
      <c r="D72" s="72"/>
      <c r="E72" s="50"/>
      <c r="F72" s="1"/>
      <c r="G72" s="1"/>
      <c r="H72" s="72"/>
      <c r="J72" s="48"/>
      <c r="K72" s="48"/>
      <c r="L72" s="48"/>
      <c r="M72" s="48"/>
      <c r="N72" s="98"/>
      <c r="O72" s="48"/>
      <c r="P72" s="98"/>
      <c r="Q72" s="72"/>
    </row>
    <row r="73" spans="1:20" customFormat="1" ht="12.95" customHeight="1" x14ac:dyDescent="0.2">
      <c r="A73" s="72"/>
      <c r="B73" s="72"/>
      <c r="C73" s="72"/>
      <c r="D73" s="72"/>
      <c r="E73" s="72"/>
      <c r="F73" s="72"/>
      <c r="G73" s="24"/>
      <c r="H73" s="72"/>
      <c r="I73" s="48"/>
      <c r="J73" s="72"/>
      <c r="K73" s="72"/>
      <c r="L73" s="72"/>
      <c r="M73" s="72"/>
      <c r="N73" s="95"/>
      <c r="O73" s="72"/>
      <c r="P73" s="95"/>
      <c r="Q73" s="72"/>
    </row>
    <row r="74" spans="1:20" customFormat="1" ht="12.95" customHeight="1" x14ac:dyDescent="0.2">
      <c r="A74" s="72"/>
      <c r="B74" s="81"/>
      <c r="C74" s="81"/>
      <c r="D74" s="81"/>
      <c r="E74" s="81"/>
      <c r="F74" s="81"/>
      <c r="G74" s="1"/>
      <c r="H74" s="81"/>
      <c r="I74" s="48"/>
      <c r="J74" s="81"/>
      <c r="K74" s="81"/>
      <c r="L74" s="81"/>
      <c r="M74" s="81"/>
      <c r="N74" s="96"/>
      <c r="O74" s="81"/>
      <c r="P74" s="96"/>
      <c r="Q74" s="81"/>
      <c r="R74" s="5"/>
    </row>
    <row r="75" spans="1:20" customFormat="1" ht="12.95" customHeight="1" x14ac:dyDescent="0.2">
      <c r="A75" s="1949"/>
      <c r="B75" s="1949"/>
      <c r="C75" s="1949"/>
      <c r="D75" s="1949"/>
      <c r="E75" s="72"/>
      <c r="F75" s="1949"/>
      <c r="G75" s="1949"/>
      <c r="H75" s="1949"/>
      <c r="I75" s="1949"/>
      <c r="J75" s="1949"/>
      <c r="K75" s="1949"/>
      <c r="L75" s="1949"/>
      <c r="M75" s="1949"/>
      <c r="N75" s="1"/>
      <c r="O75" s="81"/>
      <c r="P75" s="81"/>
      <c r="Q75" s="81"/>
      <c r="R75" s="5"/>
    </row>
    <row r="76" spans="1:20" customFormat="1" ht="12.95" customHeight="1" x14ac:dyDescent="0.2">
      <c r="A76" s="72" t="s">
        <v>621</v>
      </c>
      <c r="B76" s="72"/>
      <c r="C76" s="72"/>
      <c r="D76" s="72"/>
      <c r="E76" s="72"/>
      <c r="F76" s="24" t="s">
        <v>298</v>
      </c>
      <c r="G76" s="72"/>
      <c r="I76" s="72"/>
      <c r="J76" s="72"/>
      <c r="K76" s="72"/>
      <c r="L76" s="72"/>
      <c r="M76" s="95"/>
      <c r="N76" s="1"/>
      <c r="O76" s="72"/>
      <c r="P76" s="95"/>
      <c r="Q76" s="72"/>
    </row>
    <row r="77" spans="1:20" customFormat="1" x14ac:dyDescent="0.2">
      <c r="A77" s="81"/>
      <c r="B77" s="72"/>
      <c r="C77" s="342"/>
      <c r="D77" s="72"/>
      <c r="E77" s="72"/>
      <c r="F77" s="24" t="s">
        <v>299</v>
      </c>
      <c r="G77" s="72"/>
      <c r="H77" s="72"/>
      <c r="I77" s="72"/>
      <c r="J77" s="72"/>
      <c r="K77" s="72"/>
      <c r="L77" s="72"/>
      <c r="M77" s="95"/>
      <c r="N77" s="1"/>
      <c r="O77" s="72"/>
      <c r="P77" s="95"/>
      <c r="Q77" s="72"/>
    </row>
    <row r="78" spans="1:20" x14ac:dyDescent="0.2">
      <c r="A78" s="72"/>
      <c r="B78" s="151"/>
      <c r="C78" s="151"/>
      <c r="D78" s="151"/>
      <c r="E78" s="151"/>
      <c r="F78" s="19" t="s">
        <v>824</v>
      </c>
      <c r="G78" s="151"/>
      <c r="H78" s="24"/>
      <c r="I78" s="151"/>
      <c r="J78" s="151"/>
      <c r="K78" s="151"/>
      <c r="L78" s="151"/>
    </row>
    <row r="79" spans="1:20" x14ac:dyDescent="0.2">
      <c r="A79" s="150"/>
      <c r="I79" s="151"/>
    </row>
    <row r="80" spans="1:20" x14ac:dyDescent="0.2">
      <c r="A80" s="150"/>
      <c r="I80" s="151"/>
    </row>
    <row r="81" spans="1:9" x14ac:dyDescent="0.2">
      <c r="A81" s="151"/>
      <c r="I81" s="151"/>
    </row>
  </sheetData>
  <sheetProtection selectLockedCells="1"/>
  <mergeCells count="40">
    <mergeCell ref="A75:D75"/>
    <mergeCell ref="F75:M75"/>
    <mergeCell ref="H55:N56"/>
    <mergeCell ref="B70:D70"/>
    <mergeCell ref="B71:D71"/>
    <mergeCell ref="C50:E50"/>
    <mergeCell ref="B69:D69"/>
    <mergeCell ref="B55:F56"/>
    <mergeCell ref="D29:F29"/>
    <mergeCell ref="D30:F30"/>
    <mergeCell ref="F41:F42"/>
    <mergeCell ref="F48:G48"/>
    <mergeCell ref="C49:E49"/>
    <mergeCell ref="F49:G49"/>
    <mergeCell ref="M1:N1"/>
    <mergeCell ref="B6:J6"/>
    <mergeCell ref="H7:J7"/>
    <mergeCell ref="B9:G9"/>
    <mergeCell ref="B14:H17"/>
    <mergeCell ref="L20:N20"/>
    <mergeCell ref="I21:K21"/>
    <mergeCell ref="C27:F27"/>
    <mergeCell ref="M49:N49"/>
    <mergeCell ref="M48:N48"/>
    <mergeCell ref="G41:G42"/>
    <mergeCell ref="H41:I41"/>
    <mergeCell ref="M41:N42"/>
    <mergeCell ref="K41:K42"/>
    <mergeCell ref="C48:E48"/>
    <mergeCell ref="H34:J34"/>
    <mergeCell ref="H36:J36"/>
    <mergeCell ref="H38:J38"/>
    <mergeCell ref="D41:E42"/>
    <mergeCell ref="H48:I48"/>
    <mergeCell ref="J48:L48"/>
    <mergeCell ref="I22:K22"/>
    <mergeCell ref="B22:E22"/>
    <mergeCell ref="L22:N22"/>
    <mergeCell ref="L21:N21"/>
    <mergeCell ref="F22:H22"/>
  </mergeCells>
  <phoneticPr fontId="18" type="noConversion"/>
  <dataValidations count="3">
    <dataValidation type="list" allowBlank="1" showInputMessage="1" showErrorMessage="1" sqref="B9:G9">
      <formula1>"Ref. 205/206 - Zentralstelle FSJ im BAFzA, Ref. 207 - Zuwendungen im Bereich Jugendfreiwilligendienste"</formula1>
    </dataValidation>
    <dataValidation type="list" allowBlank="1" showInputMessage="1" showErrorMessage="1" sqref="D29:F29">
      <formula1>"01.08.2021 - 31.07.2022,01.09.2021 - 31.08.2022"</formula1>
    </dataValidation>
    <dataValidation type="list" allowBlank="1" showInputMessage="1" showErrorMessage="1" sqref="C27:F28">
      <formula1>"Freiwillige Soziale Jahr, Freiwillige Ökologische Jahr"</formula1>
    </dataValidation>
  </dataValidations>
  <printOptions horizontalCentered="1" verticalCentered="1"/>
  <pageMargins left="0.59055118110236227" right="0.59055118110236227" top="0.59055118110236227" bottom="0.59055118110236227" header="0.51181102362204722" footer="0.51181102362204722"/>
  <pageSetup paperSize="9" scale="6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4902" r:id="rId4" name="Check Box 390">
              <controlPr defaultSize="0" autoFill="0" autoLine="0" autoPict="0">
                <anchor moveWithCells="1">
                  <from>
                    <xdr:col>0</xdr:col>
                    <xdr:colOff>0</xdr:colOff>
                    <xdr:row>3</xdr:row>
                    <xdr:rowOff>85725</xdr:rowOff>
                  </from>
                  <to>
                    <xdr:col>1</xdr:col>
                    <xdr:colOff>114300</xdr:colOff>
                    <xdr:row>5</xdr:row>
                    <xdr:rowOff>57150</xdr:rowOff>
                  </to>
                </anchor>
              </controlPr>
            </control>
          </mc:Choice>
        </mc:AlternateContent>
        <mc:AlternateContent xmlns:mc="http://schemas.openxmlformats.org/markup-compatibility/2006">
          <mc:Choice Requires="x14">
            <control shapeId="64903" r:id="rId5" name="Check Box 391">
              <controlPr defaultSize="0" autoFill="0" autoLine="0" autoPict="0">
                <anchor moveWithCells="1">
                  <from>
                    <xdr:col>0</xdr:col>
                    <xdr:colOff>0</xdr:colOff>
                    <xdr:row>6</xdr:row>
                    <xdr:rowOff>152400</xdr:rowOff>
                  </from>
                  <to>
                    <xdr:col>1</xdr:col>
                    <xdr:colOff>114300</xdr:colOff>
                    <xdr:row>8</xdr:row>
                    <xdr:rowOff>66675</xdr:rowOff>
                  </to>
                </anchor>
              </controlPr>
            </control>
          </mc:Choice>
        </mc:AlternateContent>
        <mc:AlternateContent xmlns:mc="http://schemas.openxmlformats.org/markup-compatibility/2006">
          <mc:Choice Requires="x14">
            <control shapeId="64906" r:id="rId6" name="Check Box 394">
              <controlPr defaultSize="0" autoFill="0" autoLine="0" autoPict="0">
                <anchor moveWithCells="1">
                  <from>
                    <xdr:col>0</xdr:col>
                    <xdr:colOff>0</xdr:colOff>
                    <xdr:row>47</xdr:row>
                    <xdr:rowOff>152400</xdr:rowOff>
                  </from>
                  <to>
                    <xdr:col>1</xdr:col>
                    <xdr:colOff>114300</xdr:colOff>
                    <xdr:row>49</xdr:row>
                    <xdr:rowOff>47625</xdr:rowOff>
                  </to>
                </anchor>
              </controlPr>
            </control>
          </mc:Choice>
        </mc:AlternateContent>
        <mc:AlternateContent xmlns:mc="http://schemas.openxmlformats.org/markup-compatibility/2006">
          <mc:Choice Requires="x14">
            <control shapeId="64907" r:id="rId7" name="Check Box 395">
              <controlPr defaultSize="0" autoFill="0" autoLine="0" autoPict="0">
                <anchor moveWithCells="1">
                  <from>
                    <xdr:col>0</xdr:col>
                    <xdr:colOff>0</xdr:colOff>
                    <xdr:row>60</xdr:row>
                    <xdr:rowOff>104775</xdr:rowOff>
                  </from>
                  <to>
                    <xdr:col>1</xdr:col>
                    <xdr:colOff>114300</xdr:colOff>
                    <xdr:row>62</xdr:row>
                    <xdr:rowOff>66675</xdr:rowOff>
                  </to>
                </anchor>
              </controlPr>
            </control>
          </mc:Choice>
        </mc:AlternateContent>
        <mc:AlternateContent xmlns:mc="http://schemas.openxmlformats.org/markup-compatibility/2006">
          <mc:Choice Requires="x14">
            <control shapeId="64908" r:id="rId8" name="Check Box 396">
              <controlPr defaultSize="0" autoFill="0" autoLine="0" autoPict="0">
                <anchor moveWithCells="1">
                  <from>
                    <xdr:col>0</xdr:col>
                    <xdr:colOff>0</xdr:colOff>
                    <xdr:row>62</xdr:row>
                    <xdr:rowOff>104775</xdr:rowOff>
                  </from>
                  <to>
                    <xdr:col>1</xdr:col>
                    <xdr:colOff>114300</xdr:colOff>
                    <xdr:row>64</xdr:row>
                    <xdr:rowOff>66675</xdr:rowOff>
                  </to>
                </anchor>
              </controlPr>
            </control>
          </mc:Choice>
        </mc:AlternateContent>
        <mc:AlternateContent xmlns:mc="http://schemas.openxmlformats.org/markup-compatibility/2006">
          <mc:Choice Requires="x14">
            <control shapeId="64909" r:id="rId9" name="Check Box 397">
              <controlPr defaultSize="0" autoFill="0" autoLine="0" autoPict="0">
                <anchor moveWithCells="1">
                  <from>
                    <xdr:col>0</xdr:col>
                    <xdr:colOff>0</xdr:colOff>
                    <xdr:row>64</xdr:row>
                    <xdr:rowOff>142875</xdr:rowOff>
                  </from>
                  <to>
                    <xdr:col>1</xdr:col>
                    <xdr:colOff>114300</xdr:colOff>
                    <xdr:row>66</xdr:row>
                    <xdr:rowOff>104775</xdr:rowOff>
                  </to>
                </anchor>
              </controlPr>
            </control>
          </mc:Choice>
        </mc:AlternateContent>
        <mc:AlternateContent xmlns:mc="http://schemas.openxmlformats.org/markup-compatibility/2006">
          <mc:Choice Requires="x14">
            <control shapeId="64910" r:id="rId10" name="Check Box 398">
              <controlPr defaultSize="0" autoFill="0" autoLine="0" autoPict="0">
                <anchor moveWithCells="1">
                  <from>
                    <xdr:col>0</xdr:col>
                    <xdr:colOff>0</xdr:colOff>
                    <xdr:row>66</xdr:row>
                    <xdr:rowOff>104775</xdr:rowOff>
                  </from>
                  <to>
                    <xdr:col>1</xdr:col>
                    <xdr:colOff>114300</xdr:colOff>
                    <xdr:row>68</xdr:row>
                    <xdr:rowOff>66675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0">
    <pageSetUpPr fitToPage="1"/>
  </sheetPr>
  <dimension ref="A1:P48"/>
  <sheetViews>
    <sheetView showGridLines="0" view="pageBreakPreview" zoomScale="85" zoomScaleNormal="100" zoomScaleSheetLayoutView="85" workbookViewId="0">
      <selection activeCell="C4" sqref="C4"/>
    </sheetView>
  </sheetViews>
  <sheetFormatPr baseColWidth="10" defaultRowHeight="12.75" x14ac:dyDescent="0.2"/>
  <cols>
    <col min="1" max="1" width="3.85546875" customWidth="1"/>
    <col min="2" max="2" width="8.28515625" customWidth="1"/>
    <col min="3" max="3" width="27" customWidth="1"/>
    <col min="4" max="4" width="11.7109375" customWidth="1"/>
    <col min="5" max="5" width="13.42578125" customWidth="1"/>
    <col min="6" max="6" width="12.85546875" customWidth="1"/>
    <col min="7" max="11" width="15.7109375" customWidth="1"/>
    <col min="12" max="12" width="18.140625" customWidth="1"/>
    <col min="13" max="14" width="15.7109375" customWidth="1"/>
    <col min="15" max="15" width="5.28515625" customWidth="1"/>
    <col min="16" max="16" width="0.28515625" customWidth="1"/>
  </cols>
  <sheetData>
    <row r="1" spans="1:16" x14ac:dyDescent="0.2">
      <c r="A1" s="21" t="s">
        <v>82</v>
      </c>
      <c r="P1" s="93" t="s">
        <v>389</v>
      </c>
    </row>
    <row r="2" spans="1:16" ht="18" x14ac:dyDescent="0.25">
      <c r="A2" s="2036" t="s">
        <v>828</v>
      </c>
      <c r="B2" s="2037"/>
      <c r="C2" s="2037"/>
      <c r="D2" s="2037"/>
      <c r="E2" s="2037"/>
      <c r="F2" s="2037"/>
      <c r="G2" s="2037"/>
      <c r="H2" s="2037"/>
      <c r="I2" s="2037"/>
      <c r="J2" s="2037"/>
      <c r="K2" s="2037"/>
      <c r="L2" s="2037"/>
      <c r="M2" s="2038"/>
      <c r="N2" s="183"/>
      <c r="O2" s="209"/>
    </row>
    <row r="3" spans="1:16" ht="15.75" x14ac:dyDescent="0.25">
      <c r="A3" s="2036" t="s">
        <v>256</v>
      </c>
      <c r="B3" s="2038"/>
      <c r="C3" s="455" t="s">
        <v>814</v>
      </c>
      <c r="D3" s="202"/>
      <c r="E3" s="202"/>
      <c r="F3" s="202"/>
      <c r="G3" s="202"/>
      <c r="H3" s="202"/>
      <c r="I3" s="201" t="s">
        <v>516</v>
      </c>
      <c r="J3" s="1920" t="str">
        <f>C3</f>
        <v>01.09.2021 - 31.08.2022</v>
      </c>
      <c r="K3" s="1922"/>
      <c r="L3" s="170"/>
      <c r="M3" s="200"/>
      <c r="N3" s="200"/>
      <c r="O3" s="167"/>
    </row>
    <row r="4" spans="1:16" ht="15.75" x14ac:dyDescent="0.25">
      <c r="A4" s="198"/>
      <c r="B4" s="199"/>
      <c r="C4" s="199"/>
      <c r="D4" s="201"/>
      <c r="E4" s="202"/>
      <c r="F4" s="202"/>
      <c r="G4" s="202"/>
      <c r="H4" s="202"/>
      <c r="I4" s="195"/>
      <c r="J4" s="196"/>
      <c r="K4" s="44"/>
      <c r="L4" s="170"/>
      <c r="M4" s="200"/>
      <c r="N4" s="200"/>
      <c r="O4" s="167"/>
    </row>
    <row r="5" spans="1:16" ht="20.25" customHeight="1" x14ac:dyDescent="0.2">
      <c r="A5" s="2042" t="s">
        <v>470</v>
      </c>
      <c r="B5" s="2043"/>
      <c r="C5" s="2044"/>
      <c r="D5" s="2039"/>
      <c r="E5" s="2040"/>
      <c r="F5" s="2040"/>
      <c r="G5" s="2040"/>
      <c r="H5" s="2040"/>
      <c r="I5" s="2040"/>
      <c r="J5" s="2040"/>
      <c r="K5" s="2040"/>
      <c r="L5" s="2040"/>
      <c r="M5" s="2040"/>
      <c r="N5" s="2040"/>
      <c r="O5" s="2040"/>
      <c r="P5" s="2041"/>
    </row>
    <row r="6" spans="1:16" x14ac:dyDescent="0.2">
      <c r="A6" s="44"/>
      <c r="B6" s="165"/>
      <c r="C6" s="44"/>
      <c r="D6" s="44"/>
      <c r="E6" s="44"/>
      <c r="F6" s="44"/>
      <c r="G6" s="44"/>
      <c r="H6" s="44"/>
      <c r="I6" s="44"/>
      <c r="J6" s="44"/>
      <c r="K6" s="44"/>
      <c r="L6" s="44"/>
      <c r="M6" s="44"/>
      <c r="N6" s="44"/>
      <c r="O6" s="44"/>
    </row>
    <row r="7" spans="1:16" ht="14.25" customHeight="1" x14ac:dyDescent="0.2">
      <c r="A7" s="1584" t="s">
        <v>266</v>
      </c>
      <c r="B7" s="1585"/>
      <c r="C7" s="1585"/>
      <c r="D7" s="1585"/>
      <c r="E7" s="1585"/>
      <c r="F7" s="1585"/>
      <c r="G7" s="1585"/>
      <c r="H7" s="1585"/>
      <c r="I7" s="1585"/>
      <c r="J7" s="1585"/>
      <c r="K7" s="1585"/>
      <c r="L7" s="1585"/>
      <c r="M7" s="1585"/>
      <c r="N7" s="1585"/>
      <c r="O7" s="1585"/>
      <c r="P7" s="1586"/>
    </row>
    <row r="8" spans="1:16" ht="33" customHeight="1" x14ac:dyDescent="0.2">
      <c r="A8" s="172"/>
      <c r="B8" s="1511" t="s">
        <v>147</v>
      </c>
      <c r="C8" s="1512"/>
      <c r="D8" s="1512"/>
      <c r="E8" s="1512"/>
      <c r="F8" s="1512"/>
      <c r="G8" s="1512"/>
      <c r="H8" s="1512"/>
      <c r="I8" s="1512"/>
      <c r="J8" s="1512"/>
      <c r="K8" s="1512"/>
      <c r="L8" s="1512"/>
      <c r="M8" s="1512"/>
      <c r="N8" s="1512"/>
      <c r="O8" s="1512"/>
      <c r="P8" s="1513"/>
    </row>
    <row r="9" spans="1:16" ht="12.75" customHeight="1" x14ac:dyDescent="0.2">
      <c r="A9" s="215"/>
      <c r="B9" s="187"/>
      <c r="C9" s="187"/>
      <c r="D9" s="187"/>
      <c r="E9" s="187"/>
      <c r="F9" s="187"/>
      <c r="G9" s="187"/>
      <c r="H9" s="187"/>
      <c r="I9" s="187"/>
      <c r="J9" s="187"/>
      <c r="K9" s="187"/>
      <c r="L9" s="187"/>
      <c r="M9" s="187"/>
      <c r="N9" s="187"/>
      <c r="O9" s="187"/>
    </row>
    <row r="10" spans="1:16" ht="15.75" customHeight="1" x14ac:dyDescent="0.2">
      <c r="A10" s="1514" t="s">
        <v>267</v>
      </c>
      <c r="B10" s="1515"/>
      <c r="C10" s="1515"/>
      <c r="D10" s="1515"/>
      <c r="E10" s="1515"/>
      <c r="F10" s="1515"/>
      <c r="G10" s="1515"/>
      <c r="H10" s="1515"/>
      <c r="I10" s="1515"/>
      <c r="J10" s="1515"/>
      <c r="K10" s="1515"/>
      <c r="L10" s="1515"/>
      <c r="M10" s="1515"/>
      <c r="N10" s="1515"/>
      <c r="O10" s="1515"/>
      <c r="P10" s="1516"/>
    </row>
    <row r="11" spans="1:16" ht="34.5" customHeight="1" x14ac:dyDescent="0.2">
      <c r="A11" s="214"/>
      <c r="B11" s="1511" t="s">
        <v>228</v>
      </c>
      <c r="C11" s="1512"/>
      <c r="D11" s="1512"/>
      <c r="E11" s="1512"/>
      <c r="F11" s="1512"/>
      <c r="G11" s="1512"/>
      <c r="H11" s="1512"/>
      <c r="I11" s="1512"/>
      <c r="J11" s="1512"/>
      <c r="K11" s="1512"/>
      <c r="L11" s="1512"/>
      <c r="M11" s="1512"/>
      <c r="N11" s="1512"/>
      <c r="O11" s="1512"/>
      <c r="P11" s="1513"/>
    </row>
    <row r="12" spans="1:16" ht="18" customHeight="1" thickBot="1" x14ac:dyDescent="0.25">
      <c r="A12" s="44"/>
      <c r="B12" s="44"/>
      <c r="C12" s="44"/>
      <c r="D12" s="44"/>
      <c r="E12" s="44"/>
      <c r="F12" s="44"/>
      <c r="G12" s="44"/>
      <c r="H12" s="44"/>
      <c r="I12" s="44"/>
      <c r="J12" s="44"/>
      <c r="K12" s="44"/>
      <c r="L12" s="44"/>
      <c r="M12" s="44"/>
      <c r="N12" s="44"/>
      <c r="O12" s="44"/>
    </row>
    <row r="13" spans="1:16" ht="30.75" customHeight="1" x14ac:dyDescent="0.2">
      <c r="A13" s="1491"/>
      <c r="B13" s="1583" t="s">
        <v>664</v>
      </c>
      <c r="C13" s="1486"/>
      <c r="D13" s="1487"/>
      <c r="E13" s="2029" t="s">
        <v>471</v>
      </c>
      <c r="F13" s="2030"/>
      <c r="G13" s="2031"/>
      <c r="H13" s="1466" t="s">
        <v>755</v>
      </c>
      <c r="I13" s="2029" t="s">
        <v>274</v>
      </c>
      <c r="J13" s="2030"/>
      <c r="K13" s="2031"/>
      <c r="L13" s="1466" t="s">
        <v>230</v>
      </c>
      <c r="M13" s="2020" t="s">
        <v>244</v>
      </c>
      <c r="N13" s="2021"/>
      <c r="O13" s="2032"/>
      <c r="P13" s="2032"/>
    </row>
    <row r="14" spans="1:16" ht="19.5" customHeight="1" thickBot="1" x14ac:dyDescent="0.25">
      <c r="A14" s="1492"/>
      <c r="B14" s="1488"/>
      <c r="C14" s="1489"/>
      <c r="D14" s="1490"/>
      <c r="E14" s="1272" t="str">
        <f>IF(C3="01.08.2021 - 31.07.2022","08-12/2021",(IF(C3="01.09.2021 - 31.08.2022","09-12/2021")))</f>
        <v>09-12/2021</v>
      </c>
      <c r="F14" s="1273" t="str">
        <f>IF(C3="01.08.2021 - 31.07.2022","01-07/2022",(IF(C3="01.09.2021 - 31.08.2022","01-08/2022")))</f>
        <v>01-08/2022</v>
      </c>
      <c r="G14" s="1162" t="s">
        <v>748</v>
      </c>
      <c r="H14" s="1467"/>
      <c r="I14" s="1274" t="str">
        <f>E14</f>
        <v>09-12/2021</v>
      </c>
      <c r="J14" s="1272" t="str">
        <f>F14</f>
        <v>01-08/2022</v>
      </c>
      <c r="K14" s="1140" t="s">
        <v>748</v>
      </c>
      <c r="L14" s="1467"/>
      <c r="M14" s="2022"/>
      <c r="N14" s="2023"/>
      <c r="O14" s="2032"/>
      <c r="P14" s="2032"/>
    </row>
    <row r="15" spans="1:16" s="440" customFormat="1" ht="14.25" x14ac:dyDescent="0.2">
      <c r="A15" s="445">
        <v>1</v>
      </c>
      <c r="B15" s="2026"/>
      <c r="C15" s="2027"/>
      <c r="D15" s="2028"/>
      <c r="E15" s="1200"/>
      <c r="F15" s="1201"/>
      <c r="G15" s="1202">
        <f>SUM(E15:F15)</f>
        <v>0</v>
      </c>
      <c r="H15" s="1204"/>
      <c r="I15" s="1205"/>
      <c r="J15" s="1225"/>
      <c r="K15" s="1226">
        <f>SUM(I15:J15)</f>
        <v>0</v>
      </c>
      <c r="L15" s="1227"/>
      <c r="M15" s="2024"/>
      <c r="N15" s="2025"/>
      <c r="O15" s="1125"/>
      <c r="P15" s="1126"/>
    </row>
    <row r="16" spans="1:16" s="440" customFormat="1" ht="14.25" x14ac:dyDescent="0.2">
      <c r="A16" s="446">
        <v>2</v>
      </c>
      <c r="B16" s="2033"/>
      <c r="C16" s="2034"/>
      <c r="D16" s="2035"/>
      <c r="E16" s="1208"/>
      <c r="F16" s="1209"/>
      <c r="G16" s="1210">
        <f t="shared" ref="G16:G29" si="0">SUM(E16:F16)</f>
        <v>0</v>
      </c>
      <c r="H16" s="1212"/>
      <c r="I16" s="1228"/>
      <c r="J16" s="1229"/>
      <c r="K16" s="1230">
        <f t="shared" ref="K16:K28" si="1">SUM(I16:J16)</f>
        <v>0</v>
      </c>
      <c r="L16" s="1231"/>
      <c r="M16" s="2018"/>
      <c r="N16" s="2019"/>
      <c r="O16" s="1125"/>
      <c r="P16" s="1126"/>
    </row>
    <row r="17" spans="1:16" s="440" customFormat="1" ht="14.25" x14ac:dyDescent="0.2">
      <c r="A17" s="446">
        <v>3</v>
      </c>
      <c r="B17" s="2033"/>
      <c r="C17" s="2034"/>
      <c r="D17" s="2035"/>
      <c r="E17" s="1208"/>
      <c r="F17" s="1209"/>
      <c r="G17" s="1210">
        <f t="shared" si="0"/>
        <v>0</v>
      </c>
      <c r="H17" s="1212"/>
      <c r="I17" s="1228"/>
      <c r="J17" s="1229"/>
      <c r="K17" s="1230">
        <f t="shared" si="1"/>
        <v>0</v>
      </c>
      <c r="L17" s="1231"/>
      <c r="M17" s="2018"/>
      <c r="N17" s="2019"/>
      <c r="O17" s="1125"/>
      <c r="P17" s="1126"/>
    </row>
    <row r="18" spans="1:16" s="440" customFormat="1" ht="14.25" x14ac:dyDescent="0.2">
      <c r="A18" s="446">
        <v>4</v>
      </c>
      <c r="B18" s="2033"/>
      <c r="C18" s="2034"/>
      <c r="D18" s="2035"/>
      <c r="E18" s="1208"/>
      <c r="F18" s="1209"/>
      <c r="G18" s="1210">
        <f t="shared" si="0"/>
        <v>0</v>
      </c>
      <c r="H18" s="1212"/>
      <c r="I18" s="1228"/>
      <c r="J18" s="1229"/>
      <c r="K18" s="1230">
        <f t="shared" si="1"/>
        <v>0</v>
      </c>
      <c r="L18" s="1231"/>
      <c r="M18" s="2018"/>
      <c r="N18" s="2019"/>
      <c r="O18" s="1125"/>
      <c r="P18" s="1126"/>
    </row>
    <row r="19" spans="1:16" s="440" customFormat="1" ht="14.25" x14ac:dyDescent="0.2">
      <c r="A19" s="446">
        <v>5</v>
      </c>
      <c r="B19" s="2033"/>
      <c r="C19" s="2034"/>
      <c r="D19" s="2035"/>
      <c r="E19" s="1208"/>
      <c r="F19" s="1209"/>
      <c r="G19" s="1210">
        <f t="shared" si="0"/>
        <v>0</v>
      </c>
      <c r="H19" s="1212"/>
      <c r="I19" s="1228"/>
      <c r="J19" s="1229"/>
      <c r="K19" s="1230">
        <f t="shared" si="1"/>
        <v>0</v>
      </c>
      <c r="L19" s="1231"/>
      <c r="M19" s="2018"/>
      <c r="N19" s="2019"/>
      <c r="O19" s="1125"/>
      <c r="P19" s="1126"/>
    </row>
    <row r="20" spans="1:16" s="440" customFormat="1" ht="14.25" x14ac:dyDescent="0.2">
      <c r="A20" s="446">
        <v>6</v>
      </c>
      <c r="B20" s="2033"/>
      <c r="C20" s="2034"/>
      <c r="D20" s="2035"/>
      <c r="E20" s="1208"/>
      <c r="F20" s="1209"/>
      <c r="G20" s="1210">
        <f t="shared" si="0"/>
        <v>0</v>
      </c>
      <c r="H20" s="1212"/>
      <c r="I20" s="1228"/>
      <c r="J20" s="1229"/>
      <c r="K20" s="1230">
        <f t="shared" si="1"/>
        <v>0</v>
      </c>
      <c r="L20" s="1231"/>
      <c r="M20" s="2018"/>
      <c r="N20" s="2019"/>
      <c r="O20" s="1125"/>
      <c r="P20" s="1126"/>
    </row>
    <row r="21" spans="1:16" s="440" customFormat="1" ht="14.25" x14ac:dyDescent="0.2">
      <c r="A21" s="446">
        <v>7</v>
      </c>
      <c r="B21" s="2033"/>
      <c r="C21" s="2034"/>
      <c r="D21" s="2035"/>
      <c r="E21" s="1208"/>
      <c r="F21" s="1209"/>
      <c r="G21" s="1210">
        <f t="shared" si="0"/>
        <v>0</v>
      </c>
      <c r="H21" s="1212"/>
      <c r="I21" s="1228"/>
      <c r="J21" s="1229"/>
      <c r="K21" s="1230">
        <f t="shared" si="1"/>
        <v>0</v>
      </c>
      <c r="L21" s="1231"/>
      <c r="M21" s="2018"/>
      <c r="N21" s="2019"/>
      <c r="O21" s="1125"/>
      <c r="P21" s="1126"/>
    </row>
    <row r="22" spans="1:16" s="440" customFormat="1" ht="14.25" x14ac:dyDescent="0.2">
      <c r="A22" s="446">
        <v>8</v>
      </c>
      <c r="B22" s="2033"/>
      <c r="C22" s="2034"/>
      <c r="D22" s="2035"/>
      <c r="E22" s="1208"/>
      <c r="F22" s="1209"/>
      <c r="G22" s="1210">
        <f t="shared" si="0"/>
        <v>0</v>
      </c>
      <c r="H22" s="1212"/>
      <c r="I22" s="1228"/>
      <c r="J22" s="1229"/>
      <c r="K22" s="1230">
        <f t="shared" si="1"/>
        <v>0</v>
      </c>
      <c r="L22" s="1231"/>
      <c r="M22" s="2018"/>
      <c r="N22" s="2019"/>
      <c r="O22" s="1125"/>
      <c r="P22" s="1126"/>
    </row>
    <row r="23" spans="1:16" s="440" customFormat="1" ht="14.25" x14ac:dyDescent="0.2">
      <c r="A23" s="446">
        <v>9</v>
      </c>
      <c r="B23" s="2033"/>
      <c r="C23" s="2034"/>
      <c r="D23" s="2035"/>
      <c r="E23" s="1208"/>
      <c r="F23" s="1209"/>
      <c r="G23" s="1210">
        <f t="shared" si="0"/>
        <v>0</v>
      </c>
      <c r="H23" s="1212"/>
      <c r="I23" s="1228"/>
      <c r="J23" s="1229"/>
      <c r="K23" s="1230">
        <f t="shared" si="1"/>
        <v>0</v>
      </c>
      <c r="L23" s="1231"/>
      <c r="M23" s="2018"/>
      <c r="N23" s="2019"/>
      <c r="O23" s="1125"/>
      <c r="P23" s="1126"/>
    </row>
    <row r="24" spans="1:16" s="440" customFormat="1" ht="14.25" x14ac:dyDescent="0.2">
      <c r="A24" s="446">
        <v>10</v>
      </c>
      <c r="B24" s="2033"/>
      <c r="C24" s="2034"/>
      <c r="D24" s="2035"/>
      <c r="E24" s="1208"/>
      <c r="F24" s="1209"/>
      <c r="G24" s="1210">
        <f t="shared" si="0"/>
        <v>0</v>
      </c>
      <c r="H24" s="1212"/>
      <c r="I24" s="1228"/>
      <c r="J24" s="1229"/>
      <c r="K24" s="1230">
        <f t="shared" si="1"/>
        <v>0</v>
      </c>
      <c r="L24" s="1231"/>
      <c r="M24" s="2018"/>
      <c r="N24" s="2019"/>
      <c r="O24" s="1125"/>
      <c r="P24" s="1126"/>
    </row>
    <row r="25" spans="1:16" s="440" customFormat="1" ht="14.25" x14ac:dyDescent="0.2">
      <c r="A25" s="446">
        <v>11</v>
      </c>
      <c r="B25" s="2033"/>
      <c r="C25" s="2034"/>
      <c r="D25" s="2035"/>
      <c r="E25" s="1208"/>
      <c r="F25" s="1209"/>
      <c r="G25" s="1210">
        <f t="shared" si="0"/>
        <v>0</v>
      </c>
      <c r="H25" s="1212"/>
      <c r="I25" s="1228"/>
      <c r="J25" s="1229"/>
      <c r="K25" s="1230">
        <f t="shared" si="1"/>
        <v>0</v>
      </c>
      <c r="L25" s="1231"/>
      <c r="M25" s="2018"/>
      <c r="N25" s="2019"/>
      <c r="O25" s="1125"/>
      <c r="P25" s="1126"/>
    </row>
    <row r="26" spans="1:16" s="440" customFormat="1" ht="14.25" x14ac:dyDescent="0.2">
      <c r="A26" s="446">
        <v>12</v>
      </c>
      <c r="B26" s="2033"/>
      <c r="C26" s="2034"/>
      <c r="D26" s="2035"/>
      <c r="E26" s="1208"/>
      <c r="F26" s="1209"/>
      <c r="G26" s="1210">
        <f t="shared" si="0"/>
        <v>0</v>
      </c>
      <c r="H26" s="1212"/>
      <c r="I26" s="1228"/>
      <c r="J26" s="1229"/>
      <c r="K26" s="1230">
        <f t="shared" si="1"/>
        <v>0</v>
      </c>
      <c r="L26" s="1231"/>
      <c r="M26" s="2018"/>
      <c r="N26" s="2019"/>
      <c r="O26" s="1125"/>
      <c r="P26" s="1126"/>
    </row>
    <row r="27" spans="1:16" s="440" customFormat="1" ht="14.25" x14ac:dyDescent="0.2">
      <c r="A27" s="446">
        <v>13</v>
      </c>
      <c r="B27" s="2033"/>
      <c r="C27" s="2034"/>
      <c r="D27" s="2035"/>
      <c r="E27" s="1208"/>
      <c r="F27" s="1209"/>
      <c r="G27" s="1210">
        <f t="shared" si="0"/>
        <v>0</v>
      </c>
      <c r="H27" s="1212"/>
      <c r="I27" s="1228"/>
      <c r="J27" s="1229"/>
      <c r="K27" s="1230">
        <f t="shared" si="1"/>
        <v>0</v>
      </c>
      <c r="L27" s="1231"/>
      <c r="M27" s="2018"/>
      <c r="N27" s="2019"/>
      <c r="O27" s="1125"/>
      <c r="P27" s="1126"/>
    </row>
    <row r="28" spans="1:16" s="440" customFormat="1" ht="15" thickBot="1" x14ac:dyDescent="0.25">
      <c r="A28" s="446">
        <v>14</v>
      </c>
      <c r="B28" s="2033"/>
      <c r="C28" s="2034"/>
      <c r="D28" s="2035"/>
      <c r="E28" s="1232"/>
      <c r="F28" s="1233"/>
      <c r="G28" s="1216">
        <f t="shared" si="0"/>
        <v>0</v>
      </c>
      <c r="H28" s="1234"/>
      <c r="I28" s="1235"/>
      <c r="J28" s="1236"/>
      <c r="K28" s="1237">
        <f t="shared" si="1"/>
        <v>0</v>
      </c>
      <c r="L28" s="1238"/>
      <c r="M28" s="2049"/>
      <c r="N28" s="2050"/>
      <c r="O28" s="1125"/>
      <c r="P28" s="1126"/>
    </row>
    <row r="29" spans="1:16" ht="13.5" customHeight="1" thickBot="1" x14ac:dyDescent="0.25">
      <c r="A29" s="1483" t="s">
        <v>142</v>
      </c>
      <c r="B29" s="1484"/>
      <c r="C29" s="1484"/>
      <c r="D29" s="1485"/>
      <c r="E29" s="1219">
        <f>SUM(E15:E28)</f>
        <v>0</v>
      </c>
      <c r="F29" s="1220">
        <f>SUM(F15:F28)</f>
        <v>0</v>
      </c>
      <c r="G29" s="1221">
        <f t="shared" si="0"/>
        <v>0</v>
      </c>
      <c r="H29" s="1239"/>
      <c r="I29" s="1223">
        <f>SUM(I15:I28)</f>
        <v>0</v>
      </c>
      <c r="J29" s="1240">
        <f>SUM(J15:J28)</f>
        <v>0</v>
      </c>
      <c r="K29" s="1241">
        <f>SUM(K15:K28)</f>
        <v>0</v>
      </c>
      <c r="L29" s="1240">
        <f>SUM(L15:L28)</f>
        <v>0</v>
      </c>
      <c r="M29" s="2051"/>
      <c r="N29" s="2052"/>
      <c r="O29" s="1127"/>
      <c r="P29" s="5"/>
    </row>
    <row r="30" spans="1:16" ht="24.75" customHeight="1" thickBot="1" x14ac:dyDescent="0.25">
      <c r="A30" s="1477" t="s">
        <v>229</v>
      </c>
      <c r="B30" s="1478"/>
      <c r="C30" s="1478"/>
      <c r="D30" s="1479"/>
      <c r="E30" s="1471" t="s">
        <v>537</v>
      </c>
      <c r="F30" s="1472"/>
      <c r="G30" s="2045"/>
      <c r="H30" s="1124"/>
      <c r="I30" s="1471" t="s">
        <v>536</v>
      </c>
      <c r="J30" s="1472"/>
      <c r="K30" s="2045"/>
      <c r="M30" s="5"/>
      <c r="N30" s="2046"/>
      <c r="O30" s="2046"/>
    </row>
    <row r="31" spans="1:16" ht="12.75" customHeight="1" thickBot="1" x14ac:dyDescent="0.25">
      <c r="A31" s="2047"/>
      <c r="B31" s="2048"/>
      <c r="C31" s="2048"/>
      <c r="D31" s="1482"/>
      <c r="E31" s="1134" t="str">
        <f>E14</f>
        <v>09-12/2021</v>
      </c>
      <c r="F31" s="1190" t="str">
        <f>F14</f>
        <v>01-08/2022</v>
      </c>
      <c r="G31" s="1133" t="s">
        <v>748</v>
      </c>
      <c r="H31" s="1122"/>
      <c r="I31" s="1120" t="str">
        <f>I14</f>
        <v>09-12/2021</v>
      </c>
      <c r="J31" s="1191" t="str">
        <f>J14</f>
        <v>01-08/2022</v>
      </c>
      <c r="K31" s="1135" t="s">
        <v>748</v>
      </c>
      <c r="N31" s="217"/>
      <c r="O31" s="218"/>
    </row>
    <row r="32" spans="1:16" ht="15" thickBot="1" x14ac:dyDescent="0.25">
      <c r="A32" s="2053" t="s">
        <v>750</v>
      </c>
      <c r="B32" s="2054"/>
      <c r="C32" s="2055"/>
      <c r="D32" s="1244">
        <v>0</v>
      </c>
      <c r="E32" s="1245"/>
      <c r="F32" s="1246"/>
      <c r="G32" s="1245"/>
      <c r="H32" s="1125"/>
      <c r="I32" s="1223">
        <f>I29-E32</f>
        <v>0</v>
      </c>
      <c r="J32" s="1242">
        <f>J29-F32</f>
        <v>0</v>
      </c>
      <c r="K32" s="1243">
        <f>K29-G32</f>
        <v>0</v>
      </c>
      <c r="N32" s="219"/>
      <c r="O32" s="219"/>
    </row>
    <row r="33" spans="1:16" x14ac:dyDescent="0.2">
      <c r="A33" s="165" t="s">
        <v>261</v>
      </c>
      <c r="B33" s="173"/>
      <c r="C33" s="173"/>
      <c r="D33" s="173"/>
      <c r="E33" s="173"/>
      <c r="F33" s="173"/>
      <c r="G33" s="173"/>
      <c r="H33" s="173"/>
      <c r="I33" s="173"/>
      <c r="J33" s="173"/>
      <c r="K33" s="173"/>
      <c r="L33" s="176"/>
      <c r="M33" s="176"/>
      <c r="N33" s="176"/>
      <c r="O33" s="176"/>
    </row>
    <row r="34" spans="1:16" x14ac:dyDescent="0.2">
      <c r="A34" s="5"/>
      <c r="B34" s="90" t="s">
        <v>754</v>
      </c>
      <c r="C34" s="173"/>
      <c r="D34" s="173"/>
      <c r="E34" s="173"/>
      <c r="F34" s="173"/>
      <c r="G34" s="173"/>
      <c r="H34" s="173"/>
      <c r="I34" s="173"/>
      <c r="J34" s="173"/>
      <c r="K34" s="173"/>
      <c r="L34" s="176"/>
      <c r="M34" s="176"/>
      <c r="N34" s="176"/>
      <c r="O34" s="176"/>
    </row>
    <row r="35" spans="1:16" x14ac:dyDescent="0.2">
      <c r="B35" s="174"/>
      <c r="C35" s="174"/>
      <c r="D35" s="174"/>
      <c r="E35" s="44"/>
      <c r="F35" s="163"/>
      <c r="G35" s="163"/>
      <c r="H35" s="163"/>
      <c r="I35" s="163"/>
      <c r="J35" s="168" t="s">
        <v>270</v>
      </c>
      <c r="K35" s="177"/>
      <c r="L35" s="177"/>
      <c r="M35" s="177"/>
      <c r="N35" s="177"/>
      <c r="O35" s="179"/>
    </row>
    <row r="36" spans="1:16" x14ac:dyDescent="0.2">
      <c r="A36" s="90"/>
      <c r="B36" s="206" t="s">
        <v>752</v>
      </c>
      <c r="C36" s="174"/>
      <c r="D36" s="174"/>
      <c r="E36" s="44"/>
      <c r="F36" s="163"/>
      <c r="G36" s="163"/>
      <c r="H36" s="163"/>
      <c r="I36" s="163"/>
      <c r="J36" s="168" t="s">
        <v>272</v>
      </c>
      <c r="K36" s="177"/>
      <c r="L36" s="177"/>
      <c r="M36" s="177"/>
      <c r="N36" s="177"/>
      <c r="O36" s="179"/>
    </row>
    <row r="37" spans="1:16" x14ac:dyDescent="0.2">
      <c r="A37" s="90"/>
      <c r="B37" s="175"/>
      <c r="C37" s="174"/>
      <c r="D37" s="174"/>
      <c r="E37" s="44"/>
      <c r="F37" s="163"/>
      <c r="G37" s="163"/>
      <c r="H37" s="163"/>
      <c r="I37" s="163"/>
      <c r="J37" s="168" t="s">
        <v>271</v>
      </c>
      <c r="K37" s="177"/>
      <c r="L37" s="177"/>
      <c r="M37" s="177"/>
      <c r="N37" s="177"/>
      <c r="O37" s="179"/>
    </row>
    <row r="38" spans="1:16" ht="12.75" customHeight="1" x14ac:dyDescent="0.2">
      <c r="A38" s="90"/>
      <c r="B38" s="163" t="s">
        <v>751</v>
      </c>
      <c r="C38" s="163"/>
      <c r="D38" s="163"/>
      <c r="E38" s="163"/>
      <c r="F38" s="163"/>
      <c r="G38" s="163"/>
      <c r="H38" s="163"/>
      <c r="I38" s="163"/>
      <c r="J38" s="1504"/>
      <c r="K38" s="1504"/>
      <c r="L38" s="176"/>
      <c r="M38" s="176"/>
      <c r="N38" s="176"/>
      <c r="O38" s="163"/>
    </row>
    <row r="39" spans="1:16" x14ac:dyDescent="0.2">
      <c r="A39" s="5"/>
      <c r="C39" s="44"/>
      <c r="D39" s="44"/>
      <c r="E39" s="44"/>
      <c r="F39" s="44"/>
      <c r="G39" s="44"/>
      <c r="H39" s="44"/>
      <c r="I39" s="44"/>
      <c r="J39" s="179" t="s">
        <v>263</v>
      </c>
      <c r="K39" s="179"/>
      <c r="L39" s="179"/>
      <c r="M39" s="179"/>
      <c r="N39" s="179"/>
      <c r="O39" s="44"/>
    </row>
    <row r="40" spans="1:16" x14ac:dyDescent="0.2">
      <c r="A40" s="5"/>
      <c r="B40" s="90" t="s">
        <v>753</v>
      </c>
      <c r="C40" s="44"/>
      <c r="D40" s="44"/>
      <c r="E40" s="44"/>
      <c r="F40" s="44"/>
      <c r="G40" s="44"/>
      <c r="H40" s="44"/>
      <c r="I40" s="44"/>
      <c r="J40" s="179" t="s">
        <v>264</v>
      </c>
      <c r="K40" s="179"/>
      <c r="L40" s="179"/>
      <c r="M40" s="179"/>
      <c r="N40" s="179"/>
      <c r="O40" s="44"/>
    </row>
    <row r="41" spans="1:16" x14ac:dyDescent="0.2">
      <c r="C41" s="44"/>
      <c r="D41" s="44"/>
      <c r="E41" s="44"/>
      <c r="F41" s="44"/>
      <c r="G41" s="44"/>
      <c r="H41" s="44"/>
      <c r="I41" s="44"/>
      <c r="J41" s="163"/>
      <c r="K41" s="163"/>
      <c r="L41" s="163"/>
      <c r="M41" s="163"/>
      <c r="N41" s="163"/>
      <c r="O41" s="177"/>
    </row>
    <row r="42" spans="1:16" x14ac:dyDescent="0.2">
      <c r="A42" s="5"/>
      <c r="B42" s="90" t="s">
        <v>273</v>
      </c>
      <c r="C42" s="163"/>
      <c r="D42" s="163"/>
      <c r="E42" s="163"/>
      <c r="F42" s="163"/>
      <c r="G42" s="163"/>
      <c r="H42" s="163"/>
      <c r="I42" s="163"/>
      <c r="J42" s="44"/>
      <c r="K42" s="44"/>
      <c r="L42" s="44"/>
      <c r="M42" s="44"/>
      <c r="N42" s="44"/>
      <c r="O42" s="44"/>
    </row>
    <row r="43" spans="1:16" x14ac:dyDescent="0.2">
      <c r="A43" s="5"/>
      <c r="B43" s="90"/>
      <c r="C43" s="163"/>
      <c r="D43" s="163"/>
      <c r="E43" s="163"/>
      <c r="F43" s="163"/>
      <c r="G43" s="163"/>
      <c r="H43" s="163"/>
      <c r="I43" s="163"/>
      <c r="J43" s="44"/>
      <c r="K43" s="44"/>
      <c r="L43" s="44"/>
      <c r="M43" s="44"/>
      <c r="N43" s="44"/>
      <c r="O43" s="44"/>
    </row>
    <row r="44" spans="1:16" x14ac:dyDescent="0.2">
      <c r="A44" s="5"/>
      <c r="B44" s="90" t="s">
        <v>782</v>
      </c>
      <c r="C44" s="163"/>
      <c r="D44" s="163"/>
      <c r="E44" s="163"/>
      <c r="F44" s="163"/>
      <c r="G44" s="163"/>
      <c r="H44" s="163"/>
      <c r="I44" s="163"/>
      <c r="J44" s="44"/>
      <c r="K44" s="44"/>
      <c r="L44" s="44"/>
      <c r="M44" s="44"/>
      <c r="N44" s="44"/>
      <c r="O44" s="44"/>
    </row>
    <row r="45" spans="1:16" x14ac:dyDescent="0.2">
      <c r="C45" s="44"/>
      <c r="D45" s="44"/>
      <c r="E45" s="44"/>
      <c r="F45" s="44"/>
      <c r="G45" s="44"/>
      <c r="H45" s="44"/>
      <c r="I45" s="44"/>
      <c r="J45" s="163"/>
      <c r="K45" s="163"/>
      <c r="L45" s="177"/>
    </row>
    <row r="46" spans="1:16" x14ac:dyDescent="0.2">
      <c r="A46" s="1593"/>
      <c r="B46" s="1593"/>
      <c r="C46" s="1593"/>
      <c r="D46" s="1593"/>
      <c r="E46" s="1593"/>
      <c r="F46" s="5"/>
      <c r="G46" s="5"/>
      <c r="H46" s="5"/>
      <c r="I46" s="90"/>
      <c r="J46" s="1593"/>
      <c r="K46" s="1593"/>
      <c r="L46" s="1593"/>
      <c r="M46" s="1593"/>
      <c r="N46" s="1593"/>
      <c r="O46" s="1593"/>
      <c r="P46" s="1593"/>
    </row>
    <row r="47" spans="1:16" x14ac:dyDescent="0.2">
      <c r="A47" s="208" t="s">
        <v>621</v>
      </c>
      <c r="B47" s="207"/>
      <c r="C47" s="207"/>
      <c r="D47" s="207"/>
      <c r="E47" s="207"/>
      <c r="F47" s="5"/>
      <c r="G47" s="5"/>
      <c r="H47" s="5"/>
      <c r="I47" s="178"/>
      <c r="J47" s="206" t="s">
        <v>265</v>
      </c>
      <c r="K47" s="206"/>
      <c r="L47" s="206"/>
      <c r="M47" s="206"/>
      <c r="N47" s="206"/>
      <c r="O47" s="206"/>
    </row>
    <row r="48" spans="1:16" x14ac:dyDescent="0.2">
      <c r="A48" s="163"/>
      <c r="B48" s="163"/>
      <c r="C48" s="163"/>
      <c r="D48" s="163"/>
      <c r="E48" s="163"/>
      <c r="F48" s="163"/>
      <c r="G48" s="163"/>
      <c r="H48" s="163"/>
      <c r="I48" s="163"/>
      <c r="J48" s="24" t="s">
        <v>306</v>
      </c>
      <c r="K48" s="24"/>
    </row>
  </sheetData>
  <sheetProtection insertRows="0" selectLockedCells="1"/>
  <mergeCells count="56">
    <mergeCell ref="A46:E46"/>
    <mergeCell ref="J46:P46"/>
    <mergeCell ref="M28:N28"/>
    <mergeCell ref="M29:N29"/>
    <mergeCell ref="A32:C32"/>
    <mergeCell ref="J38:K38"/>
    <mergeCell ref="B17:D17"/>
    <mergeCell ref="E30:G30"/>
    <mergeCell ref="N30:O30"/>
    <mergeCell ref="B27:D27"/>
    <mergeCell ref="B28:D28"/>
    <mergeCell ref="A30:D31"/>
    <mergeCell ref="B21:D21"/>
    <mergeCell ref="B25:D25"/>
    <mergeCell ref="B26:D26"/>
    <mergeCell ref="B22:D22"/>
    <mergeCell ref="M27:N27"/>
    <mergeCell ref="M19:N19"/>
    <mergeCell ref="M20:N20"/>
    <mergeCell ref="M21:N21"/>
    <mergeCell ref="I30:K30"/>
    <mergeCell ref="M22:N22"/>
    <mergeCell ref="B16:D16"/>
    <mergeCell ref="A2:M2"/>
    <mergeCell ref="A29:D29"/>
    <mergeCell ref="A7:P7"/>
    <mergeCell ref="D5:P5"/>
    <mergeCell ref="A13:A14"/>
    <mergeCell ref="B13:D14"/>
    <mergeCell ref="B18:D18"/>
    <mergeCell ref="B23:D23"/>
    <mergeCell ref="B24:D24"/>
    <mergeCell ref="P13:P14"/>
    <mergeCell ref="B19:D19"/>
    <mergeCell ref="B20:D20"/>
    <mergeCell ref="J3:K3"/>
    <mergeCell ref="A3:B3"/>
    <mergeCell ref="A5:C5"/>
    <mergeCell ref="B15:D15"/>
    <mergeCell ref="B11:P11"/>
    <mergeCell ref="A10:P10"/>
    <mergeCell ref="B8:P8"/>
    <mergeCell ref="I13:K13"/>
    <mergeCell ref="E13:G13"/>
    <mergeCell ref="O13:O14"/>
    <mergeCell ref="H13:H14"/>
    <mergeCell ref="M23:N23"/>
    <mergeCell ref="M24:N24"/>
    <mergeCell ref="M25:N25"/>
    <mergeCell ref="M26:N26"/>
    <mergeCell ref="L13:L14"/>
    <mergeCell ref="M13:N14"/>
    <mergeCell ref="M15:N15"/>
    <mergeCell ref="M16:N16"/>
    <mergeCell ref="M17:N17"/>
    <mergeCell ref="M18:N18"/>
  </mergeCells>
  <phoneticPr fontId="49" type="noConversion"/>
  <dataValidations count="2">
    <dataValidation type="list" allowBlank="1" showInputMessage="1" showErrorMessage="1" sqref="C4">
      <formula1>"01.09.2012 - 31.08.2013,01.08.2012 - 31.07.2013,01.09.2013 - 31.08.2014,01.08.2013 - 31.07.2014"</formula1>
    </dataValidation>
    <dataValidation type="list" allowBlank="1" showInputMessage="1" showErrorMessage="1" sqref="C3">
      <formula1>"01.08.2021 - 31.07.2022,01.09.2021 - 31.08.2022"</formula1>
    </dataValidation>
  </dataValidations>
  <printOptions horizontalCentered="1" verticalCentered="1"/>
  <pageMargins left="0.25" right="0.25" top="0.75" bottom="0.75" header="0.3" footer="0.3"/>
  <pageSetup paperSize="9" scale="67"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1685" r:id="rId4" name="Check Box 5">
              <controlPr defaultSize="0" autoFill="0" autoLine="0" autoPict="0">
                <anchor moveWithCells="1">
                  <from>
                    <xdr:col>0</xdr:col>
                    <xdr:colOff>38100</xdr:colOff>
                    <xdr:row>7</xdr:row>
                    <xdr:rowOff>57150</xdr:rowOff>
                  </from>
                  <to>
                    <xdr:col>1</xdr:col>
                    <xdr:colOff>19050</xdr:colOff>
                    <xdr:row>7</xdr:row>
                    <xdr:rowOff>285750</xdr:rowOff>
                  </to>
                </anchor>
              </controlPr>
            </control>
          </mc:Choice>
        </mc:AlternateContent>
        <mc:AlternateContent xmlns:mc="http://schemas.openxmlformats.org/markup-compatibility/2006">
          <mc:Choice Requires="x14">
            <control shapeId="71687" r:id="rId5" name="Check Box 7">
              <controlPr defaultSize="0" autoFill="0" autoLine="0" autoPict="0">
                <anchor moveWithCells="1">
                  <from>
                    <xdr:col>0</xdr:col>
                    <xdr:colOff>19050</xdr:colOff>
                    <xdr:row>10</xdr:row>
                    <xdr:rowOff>76200</xdr:rowOff>
                  </from>
                  <to>
                    <xdr:col>1</xdr:col>
                    <xdr:colOff>9525</xdr:colOff>
                    <xdr:row>10</xdr:row>
                    <xdr:rowOff>276225</xdr:rowOff>
                  </to>
                </anchor>
              </controlPr>
            </control>
          </mc:Choice>
        </mc:AlternateContent>
        <mc:AlternateContent xmlns:mc="http://schemas.openxmlformats.org/markup-compatibility/2006">
          <mc:Choice Requires="x14">
            <control shapeId="71688" r:id="rId6" name="Check Box 8">
              <controlPr defaultSize="0" autoFill="0" autoLine="0" autoPict="0">
                <anchor moveWithCells="1">
                  <from>
                    <xdr:col>0</xdr:col>
                    <xdr:colOff>19050</xdr:colOff>
                    <xdr:row>34</xdr:row>
                    <xdr:rowOff>104775</xdr:rowOff>
                  </from>
                  <to>
                    <xdr:col>1</xdr:col>
                    <xdr:colOff>9525</xdr:colOff>
                    <xdr:row>36</xdr:row>
                    <xdr:rowOff>76200</xdr:rowOff>
                  </to>
                </anchor>
              </controlPr>
            </control>
          </mc:Choice>
        </mc:AlternateContent>
        <mc:AlternateContent xmlns:mc="http://schemas.openxmlformats.org/markup-compatibility/2006">
          <mc:Choice Requires="x14">
            <control shapeId="71689" r:id="rId7" name="Check Box 9">
              <controlPr defaultSize="0" autoFill="0" autoLine="0" autoPict="0">
                <anchor moveWithCells="1">
                  <from>
                    <xdr:col>0</xdr:col>
                    <xdr:colOff>9525</xdr:colOff>
                    <xdr:row>38</xdr:row>
                    <xdr:rowOff>95250</xdr:rowOff>
                  </from>
                  <to>
                    <xdr:col>1</xdr:col>
                    <xdr:colOff>0</xdr:colOff>
                    <xdr:row>40</xdr:row>
                    <xdr:rowOff>66675</xdr:rowOff>
                  </to>
                </anchor>
              </controlPr>
            </control>
          </mc:Choice>
        </mc:AlternateContent>
        <mc:AlternateContent xmlns:mc="http://schemas.openxmlformats.org/markup-compatibility/2006">
          <mc:Choice Requires="x14">
            <control shapeId="71690" r:id="rId8" name="Check Box 10">
              <controlPr defaultSize="0" autoFill="0" autoLine="0" autoPict="0">
                <anchor moveWithCells="1">
                  <from>
                    <xdr:col>0</xdr:col>
                    <xdr:colOff>9525</xdr:colOff>
                    <xdr:row>36</xdr:row>
                    <xdr:rowOff>95250</xdr:rowOff>
                  </from>
                  <to>
                    <xdr:col>1</xdr:col>
                    <xdr:colOff>0</xdr:colOff>
                    <xdr:row>38</xdr:row>
                    <xdr:rowOff>66675</xdr:rowOff>
                  </to>
                </anchor>
              </controlPr>
            </control>
          </mc:Choice>
        </mc:AlternateContent>
        <mc:AlternateContent xmlns:mc="http://schemas.openxmlformats.org/markup-compatibility/2006">
          <mc:Choice Requires="x14">
            <control shapeId="71696" r:id="rId9" name="Check Box 16">
              <controlPr defaultSize="0" autoFill="0" autoLine="0" autoPict="0">
                <anchor moveWithCells="1">
                  <from>
                    <xdr:col>0</xdr:col>
                    <xdr:colOff>19050</xdr:colOff>
                    <xdr:row>34</xdr:row>
                    <xdr:rowOff>104775</xdr:rowOff>
                  </from>
                  <to>
                    <xdr:col>1</xdr:col>
                    <xdr:colOff>9525</xdr:colOff>
                    <xdr:row>36</xdr:row>
                    <xdr:rowOff>76200</xdr:rowOff>
                  </to>
                </anchor>
              </controlPr>
            </control>
          </mc:Choice>
        </mc:AlternateContent>
        <mc:AlternateContent xmlns:mc="http://schemas.openxmlformats.org/markup-compatibility/2006">
          <mc:Choice Requires="x14">
            <control shapeId="71697" r:id="rId10" name="Check Box 17">
              <controlPr defaultSize="0" autoFill="0" autoLine="0" autoPict="0">
                <anchor moveWithCells="1">
                  <from>
                    <xdr:col>0</xdr:col>
                    <xdr:colOff>9525</xdr:colOff>
                    <xdr:row>42</xdr:row>
                    <xdr:rowOff>95250</xdr:rowOff>
                  </from>
                  <to>
                    <xdr:col>1</xdr:col>
                    <xdr:colOff>0</xdr:colOff>
                    <xdr:row>44</xdr:row>
                    <xdr:rowOff>66675</xdr:rowOff>
                  </to>
                </anchor>
              </controlPr>
            </control>
          </mc:Choice>
        </mc:AlternateContent>
        <mc:AlternateContent xmlns:mc="http://schemas.openxmlformats.org/markup-compatibility/2006">
          <mc:Choice Requires="x14">
            <control shapeId="71698" r:id="rId11" name="Check Box 18">
              <controlPr defaultSize="0" autoFill="0" autoLine="0" autoPict="0">
                <anchor moveWithCells="1">
                  <from>
                    <xdr:col>0</xdr:col>
                    <xdr:colOff>9525</xdr:colOff>
                    <xdr:row>32</xdr:row>
                    <xdr:rowOff>95250</xdr:rowOff>
                  </from>
                  <to>
                    <xdr:col>1</xdr:col>
                    <xdr:colOff>0</xdr:colOff>
                    <xdr:row>34</xdr:row>
                    <xdr:rowOff>66675</xdr:rowOff>
                  </to>
                </anchor>
              </controlPr>
            </control>
          </mc:Choice>
        </mc:AlternateContent>
        <mc:AlternateContent xmlns:mc="http://schemas.openxmlformats.org/markup-compatibility/2006">
          <mc:Choice Requires="x14">
            <control shapeId="71769" r:id="rId12" name="Check Box 89">
              <controlPr defaultSize="0" autoFill="0" autoLine="0" autoPict="0">
                <anchor moveWithCells="1">
                  <from>
                    <xdr:col>0</xdr:col>
                    <xdr:colOff>9525</xdr:colOff>
                    <xdr:row>40</xdr:row>
                    <xdr:rowOff>95250</xdr:rowOff>
                  </from>
                  <to>
                    <xdr:col>1</xdr:col>
                    <xdr:colOff>0</xdr:colOff>
                    <xdr:row>42</xdr:row>
                    <xdr:rowOff>66675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2">
    <pageSetUpPr fitToPage="1"/>
  </sheetPr>
  <dimension ref="A1:M37"/>
  <sheetViews>
    <sheetView showGridLines="0" view="pageBreakPreview" zoomScale="85" zoomScaleNormal="100" zoomScaleSheetLayoutView="85" workbookViewId="0">
      <selection activeCell="C3" sqref="C3"/>
    </sheetView>
  </sheetViews>
  <sheetFormatPr baseColWidth="10" defaultRowHeight="12.75" x14ac:dyDescent="0.2"/>
  <cols>
    <col min="1" max="1" width="3.85546875" customWidth="1"/>
    <col min="2" max="2" width="8.28515625" customWidth="1"/>
    <col min="3" max="3" width="27.28515625" customWidth="1"/>
    <col min="4" max="4" width="11.140625" customWidth="1"/>
    <col min="5" max="7" width="14.7109375" customWidth="1"/>
    <col min="8" max="8" width="15.5703125" customWidth="1"/>
    <col min="9" max="10" width="14.7109375" customWidth="1"/>
    <col min="11" max="11" width="15.7109375" customWidth="1"/>
    <col min="12" max="12" width="18.85546875" customWidth="1"/>
    <col min="13" max="13" width="29.28515625" customWidth="1"/>
  </cols>
  <sheetData>
    <row r="1" spans="1:13" x14ac:dyDescent="0.2">
      <c r="A1" s="22" t="s">
        <v>82</v>
      </c>
      <c r="M1" s="253" t="s">
        <v>388</v>
      </c>
    </row>
    <row r="2" spans="1:13" ht="33.75" customHeight="1" x14ac:dyDescent="0.25">
      <c r="A2" s="2058" t="s">
        <v>582</v>
      </c>
      <c r="B2" s="2059"/>
      <c r="C2" s="2059"/>
      <c r="D2" s="2059"/>
      <c r="E2" s="2059"/>
      <c r="F2" s="2059"/>
      <c r="G2" s="2059"/>
      <c r="H2" s="2059"/>
      <c r="I2" s="2059"/>
      <c r="J2" s="2060"/>
      <c r="K2" s="183"/>
      <c r="L2" s="209"/>
    </row>
    <row r="3" spans="1:13" ht="15.75" customHeight="1" x14ac:dyDescent="0.25">
      <c r="A3" s="2036" t="s">
        <v>256</v>
      </c>
      <c r="B3" s="2038"/>
      <c r="C3" s="455" t="s">
        <v>814</v>
      </c>
      <c r="D3" s="202"/>
      <c r="E3" s="202"/>
      <c r="F3" s="202"/>
      <c r="G3" s="201" t="s">
        <v>538</v>
      </c>
      <c r="H3" s="2056" t="str">
        <f>C3</f>
        <v>01.09.2021 - 31.08.2022</v>
      </c>
      <c r="I3" s="2057"/>
      <c r="J3" s="200"/>
      <c r="K3" s="200"/>
      <c r="L3" s="167"/>
    </row>
    <row r="4" spans="1:13" ht="15" x14ac:dyDescent="0.25">
      <c r="A4" s="198"/>
      <c r="B4" s="199"/>
      <c r="C4" s="199"/>
      <c r="D4" s="201"/>
      <c r="E4" s="202"/>
      <c r="F4" s="202"/>
      <c r="G4" s="195"/>
      <c r="J4" s="200"/>
      <c r="K4" s="200"/>
      <c r="L4" s="167"/>
    </row>
    <row r="5" spans="1:13" ht="20.25" customHeight="1" x14ac:dyDescent="0.2">
      <c r="A5" s="2042" t="s">
        <v>269</v>
      </c>
      <c r="B5" s="2043"/>
      <c r="C5" s="2044"/>
      <c r="D5" s="2039"/>
      <c r="E5" s="2040"/>
      <c r="F5" s="2040"/>
      <c r="G5" s="2040"/>
      <c r="H5" s="2040"/>
      <c r="I5" s="2040"/>
      <c r="J5" s="2040"/>
      <c r="K5" s="2040"/>
      <c r="L5" s="2040"/>
      <c r="M5" s="2041"/>
    </row>
    <row r="6" spans="1:13" x14ac:dyDescent="0.2">
      <c r="A6" s="44"/>
      <c r="B6" s="165"/>
      <c r="C6" s="44"/>
      <c r="D6" s="44"/>
      <c r="E6" s="44"/>
      <c r="F6" s="44"/>
      <c r="G6" s="44"/>
      <c r="H6" s="44"/>
      <c r="I6" s="44"/>
      <c r="J6" s="44"/>
      <c r="K6" s="44"/>
      <c r="L6" s="44"/>
    </row>
    <row r="7" spans="1:13" ht="14.25" customHeight="1" x14ac:dyDescent="0.2">
      <c r="A7" s="1584" t="s">
        <v>266</v>
      </c>
      <c r="B7" s="1585"/>
      <c r="C7" s="1585"/>
      <c r="D7" s="1585"/>
      <c r="E7" s="1585"/>
      <c r="F7" s="1585"/>
      <c r="G7" s="1585"/>
      <c r="H7" s="1585"/>
      <c r="I7" s="1585"/>
      <c r="J7" s="1585"/>
      <c r="K7" s="1585"/>
      <c r="L7" s="1585"/>
      <c r="M7" s="1586"/>
    </row>
    <row r="8" spans="1:13" ht="42" customHeight="1" x14ac:dyDescent="0.2">
      <c r="A8" s="172"/>
      <c r="B8" s="1511" t="s">
        <v>335</v>
      </c>
      <c r="C8" s="1512"/>
      <c r="D8" s="1512"/>
      <c r="E8" s="1512"/>
      <c r="F8" s="1512"/>
      <c r="G8" s="1512"/>
      <c r="H8" s="1512"/>
      <c r="I8" s="1512"/>
      <c r="J8" s="1512"/>
      <c r="K8" s="1512"/>
      <c r="L8" s="1512"/>
      <c r="M8" s="1513"/>
    </row>
    <row r="9" spans="1:13" ht="12.75" customHeight="1" x14ac:dyDescent="0.2">
      <c r="A9" s="215"/>
      <c r="B9" s="187"/>
      <c r="C9" s="187"/>
      <c r="D9" s="187"/>
      <c r="E9" s="187"/>
      <c r="F9" s="187"/>
      <c r="G9" s="187"/>
      <c r="H9" s="187"/>
      <c r="I9" s="187"/>
      <c r="J9" s="187"/>
      <c r="K9" s="187"/>
      <c r="L9" s="187"/>
    </row>
    <row r="10" spans="1:13" ht="11.25" customHeight="1" x14ac:dyDescent="0.2">
      <c r="A10" s="1514" t="s">
        <v>267</v>
      </c>
      <c r="B10" s="1515"/>
      <c r="C10" s="1515"/>
      <c r="D10" s="1515"/>
      <c r="E10" s="1515"/>
      <c r="F10" s="1515"/>
      <c r="G10" s="1515"/>
      <c r="H10" s="1515"/>
      <c r="I10" s="1515"/>
      <c r="J10" s="1515"/>
      <c r="K10" s="1515"/>
      <c r="L10" s="1515"/>
      <c r="M10" s="1516"/>
    </row>
    <row r="11" spans="1:13" ht="39" customHeight="1" x14ac:dyDescent="0.2">
      <c r="A11" s="214"/>
      <c r="B11" s="2061" t="s">
        <v>336</v>
      </c>
      <c r="C11" s="2062"/>
      <c r="D11" s="2062"/>
      <c r="E11" s="2062"/>
      <c r="F11" s="2062"/>
      <c r="G11" s="2062"/>
      <c r="H11" s="2062"/>
      <c r="I11" s="2062"/>
      <c r="J11" s="2062"/>
      <c r="K11" s="2062"/>
      <c r="L11" s="2062"/>
      <c r="M11" s="2063"/>
    </row>
    <row r="12" spans="1:13" ht="18" customHeight="1" thickBot="1" x14ac:dyDescent="0.25">
      <c r="A12" s="44"/>
      <c r="B12" s="44"/>
      <c r="C12" s="44"/>
      <c r="D12" s="44"/>
      <c r="E12" s="44"/>
      <c r="F12" s="44"/>
      <c r="G12" s="44"/>
      <c r="H12" s="44"/>
      <c r="I12" s="44"/>
      <c r="J12" s="44"/>
      <c r="K12" s="44"/>
      <c r="L12" s="44"/>
    </row>
    <row r="13" spans="1:13" ht="30.75" customHeight="1" x14ac:dyDescent="0.2">
      <c r="A13" s="1491"/>
      <c r="B13" s="1583" t="s">
        <v>664</v>
      </c>
      <c r="C13" s="1486"/>
      <c r="D13" s="1487"/>
      <c r="E13" s="2029" t="s">
        <v>762</v>
      </c>
      <c r="F13" s="2030"/>
      <c r="G13" s="2031"/>
      <c r="H13" s="2064" t="s">
        <v>756</v>
      </c>
      <c r="I13" s="2029" t="s">
        <v>274</v>
      </c>
      <c r="J13" s="2021"/>
      <c r="K13" s="1466" t="s">
        <v>275</v>
      </c>
      <c r="L13" s="1466" t="s">
        <v>230</v>
      </c>
      <c r="M13" s="1466" t="s">
        <v>244</v>
      </c>
    </row>
    <row r="14" spans="1:13" ht="19.5" customHeight="1" thickBot="1" x14ac:dyDescent="0.25">
      <c r="A14" s="1492"/>
      <c r="B14" s="1488"/>
      <c r="C14" s="1489"/>
      <c r="D14" s="1490"/>
      <c r="E14" s="211" t="str">
        <f>IF(C3="01.08.2021 - 31.07.2022","08-12/2021",(IF(C3="01.09.2021 - 31.08.2022","09-12/2021")))</f>
        <v>09-12/2021</v>
      </c>
      <c r="F14" s="212" t="str">
        <f>IF(C3="01.08.2021 - 31.07.2022","01-07/2022",(IF(C3="01.09.2021 - 31.08.2022","01-08/2022")))</f>
        <v>01-08/2022</v>
      </c>
      <c r="G14" s="203" t="s">
        <v>748</v>
      </c>
      <c r="H14" s="2065"/>
      <c r="I14" s="216" t="str">
        <f>E14</f>
        <v>09-12/2021</v>
      </c>
      <c r="J14" s="213" t="str">
        <f>F14</f>
        <v>01-08/2022</v>
      </c>
      <c r="K14" s="1467"/>
      <c r="L14" s="1467"/>
      <c r="M14" s="1467"/>
    </row>
    <row r="15" spans="1:13" s="440" customFormat="1" ht="14.25" x14ac:dyDescent="0.2">
      <c r="A15" s="445">
        <v>1</v>
      </c>
      <c r="B15" s="2069"/>
      <c r="C15" s="2070"/>
      <c r="D15" s="2071"/>
      <c r="E15" s="1200"/>
      <c r="F15" s="1201"/>
      <c r="G15" s="1202">
        <f>SUM(E15:F15)</f>
        <v>0</v>
      </c>
      <c r="H15" s="1203"/>
      <c r="I15" s="1204"/>
      <c r="J15" s="1205"/>
      <c r="K15" s="1206">
        <f>I15+J15</f>
        <v>0</v>
      </c>
      <c r="L15" s="1205"/>
      <c r="M15" s="1207"/>
    </row>
    <row r="16" spans="1:13" s="440" customFormat="1" ht="14.25" x14ac:dyDescent="0.2">
      <c r="A16" s="446">
        <v>2</v>
      </c>
      <c r="B16" s="2066"/>
      <c r="C16" s="2067"/>
      <c r="D16" s="2068"/>
      <c r="E16" s="1208"/>
      <c r="F16" s="1209"/>
      <c r="G16" s="1210">
        <f t="shared" ref="G16:G25" si="0">SUM(E16:F16)</f>
        <v>0</v>
      </c>
      <c r="H16" s="1211"/>
      <c r="I16" s="1212"/>
      <c r="J16" s="1213"/>
      <c r="K16" s="1214">
        <f t="shared" ref="K16:K24" si="1">I16+J16</f>
        <v>0</v>
      </c>
      <c r="L16" s="1213"/>
      <c r="M16" s="1215"/>
    </row>
    <row r="17" spans="1:13" s="440" customFormat="1" ht="14.25" x14ac:dyDescent="0.2">
      <c r="A17" s="446">
        <v>3</v>
      </c>
      <c r="B17" s="2066"/>
      <c r="C17" s="2067"/>
      <c r="D17" s="2068"/>
      <c r="E17" s="1208"/>
      <c r="F17" s="1209"/>
      <c r="G17" s="1210">
        <f t="shared" si="0"/>
        <v>0</v>
      </c>
      <c r="H17" s="1211"/>
      <c r="I17" s="1212"/>
      <c r="J17" s="1213"/>
      <c r="K17" s="1214">
        <f t="shared" si="1"/>
        <v>0</v>
      </c>
      <c r="L17" s="1213"/>
      <c r="M17" s="1215"/>
    </row>
    <row r="18" spans="1:13" s="440" customFormat="1" ht="14.25" x14ac:dyDescent="0.2">
      <c r="A18" s="446">
        <v>4</v>
      </c>
      <c r="B18" s="2066"/>
      <c r="C18" s="2067"/>
      <c r="D18" s="2068"/>
      <c r="E18" s="1208"/>
      <c r="F18" s="1209"/>
      <c r="G18" s="1210">
        <f t="shared" si="0"/>
        <v>0</v>
      </c>
      <c r="H18" s="1211"/>
      <c r="I18" s="1212"/>
      <c r="J18" s="1213"/>
      <c r="K18" s="1214">
        <f t="shared" si="1"/>
        <v>0</v>
      </c>
      <c r="L18" s="1213"/>
      <c r="M18" s="1215"/>
    </row>
    <row r="19" spans="1:13" s="440" customFormat="1" ht="14.25" x14ac:dyDescent="0.2">
      <c r="A19" s="446">
        <v>5</v>
      </c>
      <c r="B19" s="2066"/>
      <c r="C19" s="2067"/>
      <c r="D19" s="2068"/>
      <c r="E19" s="1208"/>
      <c r="F19" s="1209"/>
      <c r="G19" s="1210">
        <f t="shared" si="0"/>
        <v>0</v>
      </c>
      <c r="H19" s="1211"/>
      <c r="I19" s="1212"/>
      <c r="J19" s="1213"/>
      <c r="K19" s="1214">
        <f t="shared" si="1"/>
        <v>0</v>
      </c>
      <c r="L19" s="1213"/>
      <c r="M19" s="1215"/>
    </row>
    <row r="20" spans="1:13" s="440" customFormat="1" ht="14.25" x14ac:dyDescent="0.2">
      <c r="A20" s="446">
        <v>6</v>
      </c>
      <c r="B20" s="2066"/>
      <c r="C20" s="2067"/>
      <c r="D20" s="2068"/>
      <c r="E20" s="1208"/>
      <c r="F20" s="1209"/>
      <c r="G20" s="1210">
        <f t="shared" si="0"/>
        <v>0</v>
      </c>
      <c r="H20" s="1211"/>
      <c r="I20" s="1212"/>
      <c r="J20" s="1213"/>
      <c r="K20" s="1214">
        <f t="shared" si="1"/>
        <v>0</v>
      </c>
      <c r="L20" s="1213"/>
      <c r="M20" s="1215"/>
    </row>
    <row r="21" spans="1:13" s="440" customFormat="1" ht="14.25" x14ac:dyDescent="0.2">
      <c r="A21" s="446">
        <v>7</v>
      </c>
      <c r="B21" s="2066"/>
      <c r="C21" s="2067"/>
      <c r="D21" s="2068"/>
      <c r="E21" s="1208"/>
      <c r="F21" s="1209"/>
      <c r="G21" s="1210">
        <f t="shared" si="0"/>
        <v>0</v>
      </c>
      <c r="H21" s="1211"/>
      <c r="I21" s="1212"/>
      <c r="J21" s="1213"/>
      <c r="K21" s="1214">
        <f t="shared" si="1"/>
        <v>0</v>
      </c>
      <c r="L21" s="1213"/>
      <c r="M21" s="1215"/>
    </row>
    <row r="22" spans="1:13" s="440" customFormat="1" ht="14.25" x14ac:dyDescent="0.2">
      <c r="A22" s="446">
        <v>8</v>
      </c>
      <c r="B22" s="2066"/>
      <c r="C22" s="2067"/>
      <c r="D22" s="2068"/>
      <c r="E22" s="1208"/>
      <c r="F22" s="1209"/>
      <c r="G22" s="1210">
        <f t="shared" si="0"/>
        <v>0</v>
      </c>
      <c r="H22" s="1211"/>
      <c r="I22" s="1212"/>
      <c r="J22" s="1213"/>
      <c r="K22" s="1214">
        <f t="shared" si="1"/>
        <v>0</v>
      </c>
      <c r="L22" s="1213"/>
      <c r="M22" s="1215"/>
    </row>
    <row r="23" spans="1:13" s="440" customFormat="1" ht="14.25" x14ac:dyDescent="0.2">
      <c r="A23" s="446">
        <v>9</v>
      </c>
      <c r="B23" s="2066"/>
      <c r="C23" s="2067"/>
      <c r="D23" s="2068"/>
      <c r="E23" s="1208"/>
      <c r="F23" s="1209"/>
      <c r="G23" s="1210">
        <f t="shared" si="0"/>
        <v>0</v>
      </c>
      <c r="H23" s="1211"/>
      <c r="I23" s="1212"/>
      <c r="J23" s="1213"/>
      <c r="K23" s="1214">
        <f t="shared" si="1"/>
        <v>0</v>
      </c>
      <c r="L23" s="1213"/>
      <c r="M23" s="1215"/>
    </row>
    <row r="24" spans="1:13" s="440" customFormat="1" ht="15" thickBot="1" x14ac:dyDescent="0.25">
      <c r="A24" s="446">
        <v>10</v>
      </c>
      <c r="B24" s="2066"/>
      <c r="C24" s="2067"/>
      <c r="D24" s="2068"/>
      <c r="E24" s="1208"/>
      <c r="F24" s="1209"/>
      <c r="G24" s="1216">
        <f t="shared" si="0"/>
        <v>0</v>
      </c>
      <c r="H24" s="1217"/>
      <c r="I24" s="1212"/>
      <c r="J24" s="1213"/>
      <c r="K24" s="1214">
        <f t="shared" si="1"/>
        <v>0</v>
      </c>
      <c r="L24" s="1213"/>
      <c r="M24" s="1218"/>
    </row>
    <row r="25" spans="1:13" ht="15" thickBot="1" x14ac:dyDescent="0.25">
      <c r="A25" s="1483" t="s">
        <v>142</v>
      </c>
      <c r="B25" s="1484"/>
      <c r="C25" s="1484"/>
      <c r="D25" s="1485"/>
      <c r="E25" s="1219">
        <f>SUM(E15:E24)</f>
        <v>0</v>
      </c>
      <c r="F25" s="1220">
        <f>SUM(F15:F24)</f>
        <v>0</v>
      </c>
      <c r="G25" s="1221">
        <f t="shared" si="0"/>
        <v>0</v>
      </c>
      <c r="H25" s="1222"/>
      <c r="I25" s="1223">
        <f>SUM(I15:I24)</f>
        <v>0</v>
      </c>
      <c r="J25" s="1224">
        <f>SUM(J15:J24)</f>
        <v>0</v>
      </c>
      <c r="K25" s="1224">
        <f>SUM(K15:K24)</f>
        <v>0</v>
      </c>
      <c r="L25" s="1223">
        <f>SUM(L15:L24)</f>
        <v>0</v>
      </c>
    </row>
    <row r="26" spans="1:13" x14ac:dyDescent="0.2">
      <c r="A26" s="5"/>
      <c r="B26" s="173"/>
      <c r="C26" s="173"/>
      <c r="D26" s="173"/>
      <c r="E26" s="173"/>
      <c r="F26" s="173"/>
      <c r="G26" s="173"/>
      <c r="H26" s="173"/>
      <c r="I26" s="176"/>
      <c r="J26" s="176"/>
      <c r="K26" s="176"/>
      <c r="L26" s="176"/>
    </row>
    <row r="27" spans="1:13" x14ac:dyDescent="0.2">
      <c r="A27" s="165" t="s">
        <v>261</v>
      </c>
      <c r="B27" s="174"/>
      <c r="C27" s="174"/>
      <c r="D27" s="174"/>
      <c r="E27" s="44"/>
      <c r="F27" s="163"/>
      <c r="G27" s="163"/>
      <c r="H27" s="177"/>
      <c r="I27" s="177"/>
      <c r="J27" s="177"/>
      <c r="K27" s="177"/>
      <c r="L27" s="179"/>
    </row>
    <row r="28" spans="1:13" x14ac:dyDescent="0.2">
      <c r="A28" s="90"/>
      <c r="B28" s="206" t="s">
        <v>759</v>
      </c>
      <c r="C28" s="174"/>
      <c r="D28" s="174"/>
      <c r="E28" s="44"/>
      <c r="F28" s="163"/>
      <c r="G28" s="163"/>
      <c r="H28" s="177"/>
      <c r="I28" s="177"/>
      <c r="J28" s="177"/>
      <c r="K28" s="177"/>
      <c r="L28" s="179"/>
    </row>
    <row r="29" spans="1:13" x14ac:dyDescent="0.2">
      <c r="A29" s="90"/>
      <c r="B29" s="175"/>
      <c r="C29" s="174"/>
      <c r="D29" s="174"/>
      <c r="E29" s="44"/>
      <c r="F29" s="163"/>
      <c r="G29" s="163"/>
      <c r="H29" s="177"/>
      <c r="I29" s="177"/>
      <c r="J29" s="177"/>
      <c r="K29" s="177"/>
      <c r="L29" s="179"/>
    </row>
    <row r="30" spans="1:13" ht="12.75" customHeight="1" x14ac:dyDescent="0.2">
      <c r="A30" s="90"/>
      <c r="B30" s="90" t="s">
        <v>758</v>
      </c>
      <c r="C30" s="163"/>
      <c r="D30" s="163"/>
      <c r="E30" s="163"/>
      <c r="F30" s="163"/>
      <c r="G30" s="163"/>
      <c r="H30" s="176"/>
      <c r="I30" s="176"/>
      <c r="J30" s="176"/>
      <c r="K30" s="176"/>
      <c r="L30" s="163"/>
    </row>
    <row r="31" spans="1:13" x14ac:dyDescent="0.2">
      <c r="A31" s="5"/>
      <c r="C31" s="44"/>
      <c r="D31" s="44"/>
      <c r="E31" s="44"/>
      <c r="F31" s="44"/>
      <c r="G31" s="44"/>
      <c r="H31" s="179"/>
      <c r="I31" s="179"/>
      <c r="J31" s="179"/>
      <c r="K31" s="179"/>
      <c r="L31" s="44"/>
    </row>
    <row r="32" spans="1:13" x14ac:dyDescent="0.2">
      <c r="A32" s="90"/>
      <c r="B32" s="90" t="s">
        <v>757</v>
      </c>
      <c r="C32" s="163"/>
      <c r="D32" s="44"/>
      <c r="E32" s="44"/>
      <c r="F32" s="44"/>
      <c r="G32" s="44"/>
      <c r="H32" s="179"/>
      <c r="I32" s="179"/>
      <c r="J32" s="179"/>
      <c r="K32" s="179"/>
      <c r="L32" s="44"/>
    </row>
    <row r="33" spans="1:13" x14ac:dyDescent="0.2">
      <c r="A33" s="163"/>
      <c r="B33" s="163"/>
      <c r="C33" s="163"/>
      <c r="D33" s="163"/>
      <c r="E33" s="163"/>
      <c r="F33" s="163"/>
      <c r="G33" s="163"/>
      <c r="H33" s="44"/>
      <c r="I33" s="44"/>
      <c r="J33" s="44"/>
      <c r="K33" s="44"/>
      <c r="L33" s="44"/>
    </row>
    <row r="34" spans="1:13" x14ac:dyDescent="0.2">
      <c r="C34" s="44"/>
      <c r="D34" s="44"/>
      <c r="E34" s="44"/>
      <c r="F34" s="44"/>
      <c r="G34" s="44"/>
      <c r="H34" s="163"/>
      <c r="I34" s="177"/>
    </row>
    <row r="35" spans="1:13" x14ac:dyDescent="0.2">
      <c r="A35" s="1593"/>
      <c r="B35" s="1593"/>
      <c r="C35" s="1593"/>
      <c r="D35" s="1593"/>
      <c r="E35" s="1593"/>
      <c r="F35" s="5"/>
      <c r="G35" s="90"/>
      <c r="H35" s="1593"/>
      <c r="I35" s="1593"/>
      <c r="J35" s="1593"/>
      <c r="K35" s="1593"/>
      <c r="L35" s="1593"/>
      <c r="M35" s="1593"/>
    </row>
    <row r="36" spans="1:13" x14ac:dyDescent="0.2">
      <c r="A36" s="208" t="s">
        <v>621</v>
      </c>
      <c r="B36" s="207"/>
      <c r="C36" s="207"/>
      <c r="D36" s="207"/>
      <c r="E36" s="207"/>
      <c r="F36" s="5"/>
      <c r="G36" s="178"/>
      <c r="H36" s="206"/>
      <c r="I36" s="206"/>
      <c r="J36" s="206"/>
      <c r="K36" s="206"/>
      <c r="L36" s="206"/>
    </row>
    <row r="37" spans="1:13" x14ac:dyDescent="0.2">
      <c r="A37" s="163"/>
      <c r="B37" s="163"/>
      <c r="C37" s="163"/>
      <c r="D37" s="163"/>
      <c r="E37" s="163"/>
      <c r="F37" s="163"/>
      <c r="G37" s="163"/>
      <c r="H37" s="24"/>
    </row>
  </sheetData>
  <sheetProtection insertRows="0" selectLockedCells="1"/>
  <mergeCells count="30">
    <mergeCell ref="B18:D18"/>
    <mergeCell ref="B19:D19"/>
    <mergeCell ref="B15:D15"/>
    <mergeCell ref="B22:D22"/>
    <mergeCell ref="B23:D23"/>
    <mergeCell ref="B16:D16"/>
    <mergeCell ref="B17:D17"/>
    <mergeCell ref="A35:E35"/>
    <mergeCell ref="H35:M35"/>
    <mergeCell ref="A25:D25"/>
    <mergeCell ref="B20:D20"/>
    <mergeCell ref="B21:D21"/>
    <mergeCell ref="B24:D24"/>
    <mergeCell ref="A10:M10"/>
    <mergeCell ref="B11:M11"/>
    <mergeCell ref="A13:A14"/>
    <mergeCell ref="B13:D14"/>
    <mergeCell ref="H13:H14"/>
    <mergeCell ref="I13:J13"/>
    <mergeCell ref="M13:M14"/>
    <mergeCell ref="L13:L14"/>
    <mergeCell ref="E13:G13"/>
    <mergeCell ref="K13:K14"/>
    <mergeCell ref="A7:M7"/>
    <mergeCell ref="B8:M8"/>
    <mergeCell ref="H3:I3"/>
    <mergeCell ref="A2:J2"/>
    <mergeCell ref="A3:B3"/>
    <mergeCell ref="A5:C5"/>
    <mergeCell ref="D5:M5"/>
  </mergeCells>
  <phoneticPr fontId="49" type="noConversion"/>
  <dataValidations count="2">
    <dataValidation type="list" allowBlank="1" showInputMessage="1" showErrorMessage="1" sqref="C4">
      <formula1>"01.09.2012 - 31.08.2013,01.08.2012 - 31.07.2013,01.09.2013 - 31.08.2014,01.08.2013 - 31.07.2014"</formula1>
    </dataValidation>
    <dataValidation type="list" allowBlank="1" showInputMessage="1" showErrorMessage="1" sqref="C3">
      <formula1>"01.08.2021 - 31.07.2022, 01.09.2021 - 31.08.2022"</formula1>
    </dataValidation>
  </dataValidations>
  <printOptions horizontalCentered="1" verticalCentered="1"/>
  <pageMargins left="0.39370078740157483" right="0.31496062992125984" top="0.35433070866141736" bottom="0.35433070866141736" header="0" footer="0"/>
  <pageSetup paperSize="9" scale="70" orientation="landscape" r:id="rId1"/>
  <ignoredErrors>
    <ignoredError sqref="H3"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74753" r:id="rId4" name="Check Box 1">
              <controlPr defaultSize="0" autoFill="0" autoLine="0" autoPict="0">
                <anchor moveWithCells="1">
                  <from>
                    <xdr:col>0</xdr:col>
                    <xdr:colOff>28575</xdr:colOff>
                    <xdr:row>7</xdr:row>
                    <xdr:rowOff>57150</xdr:rowOff>
                  </from>
                  <to>
                    <xdr:col>1</xdr:col>
                    <xdr:colOff>523875</xdr:colOff>
                    <xdr:row>7</xdr:row>
                    <xdr:rowOff>419100</xdr:rowOff>
                  </to>
                </anchor>
              </controlPr>
            </control>
          </mc:Choice>
        </mc:AlternateContent>
        <mc:AlternateContent xmlns:mc="http://schemas.openxmlformats.org/markup-compatibility/2006">
          <mc:Choice Requires="x14">
            <control shapeId="74754" r:id="rId5" name="Check Box 2">
              <controlPr defaultSize="0" autoFill="0" autoLine="0" autoPict="0">
                <anchor moveWithCells="1">
                  <from>
                    <xdr:col>0</xdr:col>
                    <xdr:colOff>19050</xdr:colOff>
                    <xdr:row>10</xdr:row>
                    <xdr:rowOff>76200</xdr:rowOff>
                  </from>
                  <to>
                    <xdr:col>1</xdr:col>
                    <xdr:colOff>514350</xdr:colOff>
                    <xdr:row>10</xdr:row>
                    <xdr:rowOff>438150</xdr:rowOff>
                  </to>
                </anchor>
              </controlPr>
            </control>
          </mc:Choice>
        </mc:AlternateContent>
        <mc:AlternateContent xmlns:mc="http://schemas.openxmlformats.org/markup-compatibility/2006">
          <mc:Choice Requires="x14">
            <control shapeId="74755" r:id="rId6" name="Check Box 3">
              <controlPr defaultSize="0" autoFill="0" autoLine="0" autoPict="0">
                <anchor moveWithCells="1">
                  <from>
                    <xdr:col>0</xdr:col>
                    <xdr:colOff>19050</xdr:colOff>
                    <xdr:row>26</xdr:row>
                    <xdr:rowOff>104775</xdr:rowOff>
                  </from>
                  <to>
                    <xdr:col>1</xdr:col>
                    <xdr:colOff>514350</xdr:colOff>
                    <xdr:row>28</xdr:row>
                    <xdr:rowOff>76200</xdr:rowOff>
                  </to>
                </anchor>
              </controlPr>
            </control>
          </mc:Choice>
        </mc:AlternateContent>
        <mc:AlternateContent xmlns:mc="http://schemas.openxmlformats.org/markup-compatibility/2006">
          <mc:Choice Requires="x14">
            <control shapeId="74757" r:id="rId7" name="Check Box 5">
              <controlPr defaultSize="0" autoFill="0" autoLine="0" autoPict="0">
                <anchor moveWithCells="1">
                  <from>
                    <xdr:col>0</xdr:col>
                    <xdr:colOff>9525</xdr:colOff>
                    <xdr:row>28</xdr:row>
                    <xdr:rowOff>95250</xdr:rowOff>
                  </from>
                  <to>
                    <xdr:col>1</xdr:col>
                    <xdr:colOff>504825</xdr:colOff>
                    <xdr:row>30</xdr:row>
                    <xdr:rowOff>66675</xdr:rowOff>
                  </to>
                </anchor>
              </controlPr>
            </control>
          </mc:Choice>
        </mc:AlternateContent>
        <mc:AlternateContent xmlns:mc="http://schemas.openxmlformats.org/markup-compatibility/2006">
          <mc:Choice Requires="x14">
            <control shapeId="74759" r:id="rId8" name="Check Box 7">
              <controlPr defaultSize="0" autoFill="0" autoLine="0" autoPict="0">
                <anchor moveWithCells="1">
                  <from>
                    <xdr:col>0</xdr:col>
                    <xdr:colOff>9525</xdr:colOff>
                    <xdr:row>28</xdr:row>
                    <xdr:rowOff>95250</xdr:rowOff>
                  </from>
                  <to>
                    <xdr:col>1</xdr:col>
                    <xdr:colOff>504825</xdr:colOff>
                    <xdr:row>30</xdr:row>
                    <xdr:rowOff>66675</xdr:rowOff>
                  </to>
                </anchor>
              </controlPr>
            </control>
          </mc:Choice>
        </mc:AlternateContent>
        <mc:AlternateContent xmlns:mc="http://schemas.openxmlformats.org/markup-compatibility/2006">
          <mc:Choice Requires="x14">
            <control shapeId="74763" r:id="rId9" name="Check Box 11">
              <controlPr defaultSize="0" autoFill="0" autoLine="0" autoPict="0">
                <anchor moveWithCells="1">
                  <from>
                    <xdr:col>0</xdr:col>
                    <xdr:colOff>9525</xdr:colOff>
                    <xdr:row>30</xdr:row>
                    <xdr:rowOff>95250</xdr:rowOff>
                  </from>
                  <to>
                    <xdr:col>1</xdr:col>
                    <xdr:colOff>504825</xdr:colOff>
                    <xdr:row>32</xdr:row>
                    <xdr:rowOff>66675</xdr:rowOff>
                  </to>
                </anchor>
              </controlPr>
            </control>
          </mc:Choice>
        </mc:AlternateContent>
        <mc:AlternateContent xmlns:mc="http://schemas.openxmlformats.org/markup-compatibility/2006">
          <mc:Choice Requires="x14">
            <control shapeId="74764" r:id="rId10" name="Check Box 12">
              <controlPr defaultSize="0" autoFill="0" autoLine="0" autoPict="0">
                <anchor moveWithCells="1">
                  <from>
                    <xdr:col>0</xdr:col>
                    <xdr:colOff>9525</xdr:colOff>
                    <xdr:row>30</xdr:row>
                    <xdr:rowOff>95250</xdr:rowOff>
                  </from>
                  <to>
                    <xdr:col>1</xdr:col>
                    <xdr:colOff>504825</xdr:colOff>
                    <xdr:row>32</xdr:row>
                    <xdr:rowOff>66675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dimension ref="A1:AG61"/>
  <sheetViews>
    <sheetView showGridLines="0" view="pageBreakPreview" zoomScaleNormal="100" zoomScaleSheetLayoutView="100" workbookViewId="0">
      <selection activeCell="K4" sqref="K4:P4"/>
    </sheetView>
  </sheetViews>
  <sheetFormatPr baseColWidth="10" defaultRowHeight="12.75" x14ac:dyDescent="0.2"/>
  <cols>
    <col min="1" max="21" width="3" customWidth="1"/>
    <col min="22" max="22" width="4" customWidth="1"/>
    <col min="23" max="23" width="3.7109375" customWidth="1"/>
    <col min="24" max="28" width="3" customWidth="1"/>
    <col min="29" max="29" width="4.140625" customWidth="1"/>
  </cols>
  <sheetData>
    <row r="1" spans="1:33" x14ac:dyDescent="0.2">
      <c r="A1" s="22" t="s">
        <v>82</v>
      </c>
      <c r="Z1" s="2"/>
      <c r="AC1" s="93" t="s">
        <v>278</v>
      </c>
      <c r="AD1" s="91"/>
      <c r="AE1" s="91"/>
      <c r="AF1" s="91"/>
      <c r="AG1" s="91"/>
    </row>
    <row r="2" spans="1:33" ht="7.9" customHeight="1" x14ac:dyDescent="0.2">
      <c r="A2" s="5"/>
      <c r="B2" s="5"/>
      <c r="C2" s="5"/>
      <c r="D2" s="5"/>
      <c r="E2" s="5"/>
      <c r="F2" s="5"/>
      <c r="G2" s="5"/>
      <c r="H2" s="5"/>
      <c r="I2" s="5"/>
      <c r="J2" s="5"/>
      <c r="K2" s="5"/>
      <c r="L2" s="5"/>
      <c r="M2" s="5"/>
      <c r="N2" s="5"/>
      <c r="O2" s="5"/>
      <c r="P2" s="5"/>
      <c r="Q2" s="5"/>
      <c r="R2" s="5"/>
      <c r="S2" s="5"/>
      <c r="T2" s="5"/>
      <c r="U2" s="5"/>
      <c r="V2" s="5"/>
      <c r="W2" s="5"/>
      <c r="X2" s="5"/>
      <c r="Y2" s="5"/>
      <c r="Z2" s="5"/>
      <c r="AA2" s="5"/>
      <c r="AB2" s="5"/>
      <c r="AC2" s="5"/>
    </row>
    <row r="3" spans="1:33" x14ac:dyDescent="0.2">
      <c r="A3" s="5"/>
      <c r="B3" s="5"/>
      <c r="C3" s="5"/>
      <c r="D3" s="5"/>
      <c r="E3" s="5"/>
      <c r="F3" s="5"/>
      <c r="G3" s="5"/>
      <c r="H3" s="5"/>
      <c r="I3" s="5"/>
      <c r="J3" s="5"/>
      <c r="K3" s="5"/>
      <c r="L3" s="5"/>
      <c r="M3" s="5"/>
      <c r="N3" s="5"/>
      <c r="O3" s="5"/>
      <c r="P3" s="5"/>
      <c r="Q3" s="5"/>
      <c r="R3" s="42"/>
      <c r="S3" s="280"/>
      <c r="T3" s="280"/>
      <c r="U3" s="280"/>
      <c r="V3" s="5"/>
      <c r="W3" s="5"/>
      <c r="X3" s="5"/>
      <c r="Y3" s="5"/>
      <c r="Z3" s="5"/>
      <c r="AA3" s="5"/>
      <c r="AB3" s="5"/>
      <c r="AC3" s="5"/>
    </row>
    <row r="4" spans="1:33" ht="18" x14ac:dyDescent="0.25">
      <c r="A4" s="23" t="s">
        <v>439</v>
      </c>
      <c r="B4" s="757"/>
      <c r="C4" s="5"/>
      <c r="D4" s="5"/>
      <c r="E4" s="5"/>
      <c r="F4" s="5"/>
      <c r="G4" s="5"/>
      <c r="H4" s="5"/>
      <c r="I4" s="5"/>
      <c r="J4" s="184"/>
      <c r="K4" s="1316" t="s">
        <v>617</v>
      </c>
      <c r="L4" s="1317"/>
      <c r="M4" s="1317"/>
      <c r="N4" s="1317"/>
      <c r="O4" s="1317"/>
      <c r="P4" s="1318"/>
      <c r="Q4" s="5"/>
      <c r="R4" s="3"/>
      <c r="S4" s="5"/>
      <c r="T4" s="5"/>
      <c r="U4" s="5"/>
      <c r="V4" s="5"/>
      <c r="W4" s="5"/>
      <c r="X4" s="5"/>
      <c r="Y4" s="3"/>
      <c r="Z4" s="5"/>
      <c r="AA4" s="5"/>
      <c r="AB4" s="5"/>
      <c r="AC4" s="5"/>
    </row>
    <row r="5" spans="1:33" ht="14.25" customHeight="1" thickBot="1" x14ac:dyDescent="0.25">
      <c r="A5" s="1322"/>
      <c r="B5" s="1322"/>
      <c r="C5" s="1322"/>
      <c r="D5" s="1322"/>
      <c r="E5" s="1322"/>
      <c r="F5" s="1322"/>
      <c r="G5" s="1322"/>
      <c r="H5" s="1322"/>
      <c r="I5" s="5"/>
      <c r="J5" s="5"/>
      <c r="K5" s="5"/>
      <c r="L5" s="5"/>
      <c r="M5" s="5"/>
      <c r="N5" s="5"/>
      <c r="O5" s="5"/>
      <c r="P5" s="5"/>
      <c r="Q5" s="5"/>
      <c r="R5" s="223"/>
      <c r="S5" s="223"/>
      <c r="T5" s="223"/>
      <c r="U5" s="223"/>
      <c r="V5" s="223"/>
      <c r="W5" s="223"/>
      <c r="X5" s="223"/>
      <c r="Y5" s="223"/>
      <c r="Z5" s="223"/>
      <c r="AA5" s="223"/>
      <c r="AB5" s="223"/>
      <c r="AC5" s="223"/>
    </row>
    <row r="6" spans="1:33" x14ac:dyDescent="0.2">
      <c r="A6" s="749"/>
      <c r="B6" s="748"/>
      <c r="C6" s="748"/>
      <c r="D6" s="748"/>
      <c r="E6" s="748"/>
      <c r="F6" s="748"/>
      <c r="G6" s="748"/>
      <c r="H6" s="748"/>
      <c r="I6" s="748"/>
      <c r="J6" s="748"/>
      <c r="K6" s="748"/>
      <c r="L6" s="748"/>
      <c r="M6" s="748"/>
      <c r="N6" s="748"/>
      <c r="O6" s="748"/>
      <c r="P6" s="748"/>
      <c r="Q6" s="748"/>
      <c r="R6" s="756"/>
      <c r="S6" s="756"/>
      <c r="T6" s="756"/>
      <c r="U6" s="756"/>
      <c r="V6" s="756"/>
      <c r="W6" s="748"/>
      <c r="X6" s="748"/>
      <c r="Y6" s="748"/>
      <c r="Z6" s="756"/>
      <c r="AA6" s="748"/>
      <c r="AB6" s="748"/>
      <c r="AC6" s="747"/>
    </row>
    <row r="7" spans="1:33" ht="6.6" customHeight="1" x14ac:dyDescent="0.2">
      <c r="A7" s="743"/>
      <c r="B7" s="5"/>
      <c r="C7" s="5"/>
      <c r="D7" s="5"/>
      <c r="E7" s="5"/>
      <c r="F7" s="5"/>
      <c r="G7" s="5"/>
      <c r="H7" s="5"/>
      <c r="I7" s="5"/>
      <c r="J7" s="5"/>
      <c r="K7" s="5"/>
      <c r="L7" s="5"/>
      <c r="M7" s="5"/>
      <c r="N7" s="5"/>
      <c r="O7" s="5"/>
      <c r="P7" s="5"/>
      <c r="Q7" s="5"/>
      <c r="R7" s="5"/>
      <c r="S7" s="5"/>
      <c r="T7" s="5"/>
      <c r="U7" s="5"/>
      <c r="V7" s="5"/>
      <c r="W7" s="5"/>
      <c r="X7" s="5"/>
      <c r="Y7" s="5"/>
      <c r="Z7" s="5"/>
      <c r="AA7" s="5"/>
      <c r="AB7" s="5"/>
      <c r="AC7" s="281"/>
    </row>
    <row r="8" spans="1:33" x14ac:dyDescent="0.2">
      <c r="A8" s="746">
        <v>1</v>
      </c>
      <c r="B8" s="23" t="s">
        <v>184</v>
      </c>
      <c r="C8" s="5"/>
      <c r="D8" s="5"/>
      <c r="E8" s="5"/>
      <c r="F8" s="5"/>
      <c r="G8" s="5"/>
      <c r="H8" s="5"/>
      <c r="I8" s="5"/>
      <c r="J8" s="5"/>
      <c r="K8" s="5"/>
      <c r="L8" s="5"/>
      <c r="M8" s="5"/>
      <c r="N8" s="5"/>
      <c r="O8" s="5"/>
      <c r="P8" s="5"/>
      <c r="Q8" s="5"/>
      <c r="R8" s="5"/>
      <c r="S8" s="3"/>
      <c r="T8" s="5"/>
      <c r="U8" s="5"/>
      <c r="V8" s="5"/>
      <c r="W8" s="5"/>
      <c r="X8" s="5"/>
      <c r="Y8" s="5"/>
      <c r="Z8" s="5"/>
      <c r="AA8" s="5"/>
      <c r="AB8" s="5"/>
      <c r="AC8" s="281"/>
    </row>
    <row r="9" spans="1:33" x14ac:dyDescent="0.2">
      <c r="A9" s="755"/>
      <c r="B9" s="1323" t="s">
        <v>617</v>
      </c>
      <c r="C9" s="1324"/>
      <c r="D9" s="1324"/>
      <c r="E9" s="1324"/>
      <c r="F9" s="1324"/>
      <c r="G9" s="1324"/>
      <c r="H9" s="1324"/>
      <c r="I9" s="1324"/>
      <c r="J9" s="1324"/>
      <c r="K9" s="1324"/>
      <c r="L9" s="1324"/>
      <c r="M9" s="1324"/>
      <c r="N9" s="1324"/>
      <c r="O9" s="1324"/>
      <c r="P9" s="1324"/>
      <c r="Q9" s="1324"/>
      <c r="R9" s="1324"/>
      <c r="S9" s="1324"/>
      <c r="T9" s="1324"/>
      <c r="U9" s="1324"/>
      <c r="V9" s="1324"/>
      <c r="W9" s="1324"/>
      <c r="X9" s="1324"/>
      <c r="Y9" s="1324"/>
      <c r="Z9" s="1324"/>
      <c r="AA9" s="1325"/>
      <c r="AB9" s="378"/>
      <c r="AC9" s="754"/>
    </row>
    <row r="10" spans="1:33" x14ac:dyDescent="0.2">
      <c r="A10" s="753"/>
      <c r="B10" s="1326"/>
      <c r="C10" s="1327"/>
      <c r="D10" s="1327"/>
      <c r="E10" s="1327"/>
      <c r="F10" s="1327"/>
      <c r="G10" s="1327"/>
      <c r="H10" s="1327"/>
      <c r="I10" s="1327"/>
      <c r="J10" s="1327"/>
      <c r="K10" s="1327"/>
      <c r="L10" s="1327"/>
      <c r="M10" s="1327"/>
      <c r="N10" s="1327"/>
      <c r="O10" s="1327"/>
      <c r="P10" s="1327"/>
      <c r="Q10" s="1327"/>
      <c r="R10" s="1327"/>
      <c r="S10" s="1327"/>
      <c r="T10" s="1327"/>
      <c r="U10" s="1327"/>
      <c r="V10" s="1327"/>
      <c r="W10" s="1327"/>
      <c r="X10" s="1327"/>
      <c r="Y10" s="1327"/>
      <c r="Z10" s="1327"/>
      <c r="AA10" s="1328"/>
      <c r="AB10" s="379"/>
      <c r="AC10" s="752"/>
    </row>
    <row r="11" spans="1:33" x14ac:dyDescent="0.2">
      <c r="A11" s="753"/>
      <c r="B11" s="1326"/>
      <c r="C11" s="1327"/>
      <c r="D11" s="1327"/>
      <c r="E11" s="1327"/>
      <c r="F11" s="1327"/>
      <c r="G11" s="1327"/>
      <c r="H11" s="1327"/>
      <c r="I11" s="1327"/>
      <c r="J11" s="1327"/>
      <c r="K11" s="1327"/>
      <c r="L11" s="1327"/>
      <c r="M11" s="1327"/>
      <c r="N11" s="1327"/>
      <c r="O11" s="1327"/>
      <c r="P11" s="1327"/>
      <c r="Q11" s="1327"/>
      <c r="R11" s="1327"/>
      <c r="S11" s="1327"/>
      <c r="T11" s="1327"/>
      <c r="U11" s="1327"/>
      <c r="V11" s="1327"/>
      <c r="W11" s="1327"/>
      <c r="X11" s="1327"/>
      <c r="Y11" s="1327"/>
      <c r="Z11" s="1327"/>
      <c r="AA11" s="1328"/>
      <c r="AB11" s="379"/>
      <c r="AC11" s="752"/>
    </row>
    <row r="12" spans="1:33" x14ac:dyDescent="0.2">
      <c r="A12" s="753"/>
      <c r="B12" s="1326"/>
      <c r="C12" s="1327"/>
      <c r="D12" s="1327"/>
      <c r="E12" s="1327"/>
      <c r="F12" s="1327"/>
      <c r="G12" s="1327"/>
      <c r="H12" s="1327"/>
      <c r="I12" s="1327"/>
      <c r="J12" s="1327"/>
      <c r="K12" s="1327"/>
      <c r="L12" s="1327"/>
      <c r="M12" s="1327"/>
      <c r="N12" s="1327"/>
      <c r="O12" s="1327"/>
      <c r="P12" s="1327"/>
      <c r="Q12" s="1327"/>
      <c r="R12" s="1327"/>
      <c r="S12" s="1327"/>
      <c r="T12" s="1327"/>
      <c r="U12" s="1327"/>
      <c r="V12" s="1327"/>
      <c r="W12" s="1327"/>
      <c r="X12" s="1327"/>
      <c r="Y12" s="1327"/>
      <c r="Z12" s="1327"/>
      <c r="AA12" s="1328"/>
      <c r="AB12" s="379"/>
      <c r="AC12" s="752"/>
    </row>
    <row r="13" spans="1:33" x14ac:dyDescent="0.2">
      <c r="A13" s="753"/>
      <c r="B13" s="1329"/>
      <c r="C13" s="1330"/>
      <c r="D13" s="1330"/>
      <c r="E13" s="1330"/>
      <c r="F13" s="1330"/>
      <c r="G13" s="1330"/>
      <c r="H13" s="1330"/>
      <c r="I13" s="1330"/>
      <c r="J13" s="1330"/>
      <c r="K13" s="1330"/>
      <c r="L13" s="1330"/>
      <c r="M13" s="1330"/>
      <c r="N13" s="1330"/>
      <c r="O13" s="1330"/>
      <c r="P13" s="1330"/>
      <c r="Q13" s="1330"/>
      <c r="R13" s="1330"/>
      <c r="S13" s="1330"/>
      <c r="T13" s="1330"/>
      <c r="U13" s="1330"/>
      <c r="V13" s="1330"/>
      <c r="W13" s="1330"/>
      <c r="X13" s="1330"/>
      <c r="Y13" s="1330"/>
      <c r="Z13" s="1330"/>
      <c r="AA13" s="1331"/>
      <c r="AB13" s="379"/>
      <c r="AC13" s="752"/>
    </row>
    <row r="14" spans="1:33" x14ac:dyDescent="0.2">
      <c r="A14" s="1332"/>
      <c r="B14" s="1322"/>
      <c r="C14" s="1322"/>
      <c r="D14" s="1322"/>
      <c r="E14" s="1322"/>
      <c r="F14" s="1322"/>
      <c r="G14" s="1322"/>
      <c r="H14" s="1322"/>
      <c r="I14" s="1322"/>
      <c r="J14" s="1322"/>
      <c r="K14" s="1322"/>
      <c r="L14" s="1322"/>
      <c r="M14" s="1322"/>
      <c r="N14" s="1322"/>
      <c r="O14" s="1322"/>
      <c r="P14" s="1322"/>
      <c r="Q14" s="1322"/>
      <c r="R14" s="1322"/>
      <c r="S14" s="1322"/>
      <c r="T14" s="1322"/>
      <c r="U14" s="1322"/>
      <c r="V14" s="1322"/>
      <c r="W14" s="1322"/>
      <c r="X14" s="1322"/>
      <c r="Y14" s="1322"/>
      <c r="Z14" s="1322"/>
      <c r="AA14" s="1322"/>
      <c r="AB14" s="1322"/>
      <c r="AC14" s="1333"/>
    </row>
    <row r="15" spans="1:33" x14ac:dyDescent="0.2">
      <c r="A15" s="751" t="s">
        <v>635</v>
      </c>
      <c r="B15" s="4"/>
      <c r="C15" s="4"/>
      <c r="D15" s="4"/>
      <c r="E15" s="4"/>
      <c r="F15" s="4"/>
      <c r="G15" s="4"/>
      <c r="H15" s="4"/>
      <c r="I15" s="4"/>
      <c r="J15" s="4"/>
      <c r="K15" s="380" t="s">
        <v>636</v>
      </c>
      <c r="L15" s="4"/>
      <c r="M15" s="4"/>
      <c r="N15" s="4"/>
      <c r="O15" s="4"/>
      <c r="P15" s="4"/>
      <c r="Q15" s="4"/>
      <c r="R15" s="4"/>
      <c r="S15" s="4"/>
      <c r="T15" s="380" t="s">
        <v>276</v>
      </c>
      <c r="U15" s="4"/>
      <c r="V15" s="4"/>
      <c r="W15" s="4"/>
      <c r="X15" s="4"/>
      <c r="Y15" s="4"/>
      <c r="Z15" s="4"/>
      <c r="AA15" s="4"/>
      <c r="AB15" s="4"/>
      <c r="AC15" s="750"/>
    </row>
    <row r="16" spans="1:33" s="268" customFormat="1" ht="14.25" x14ac:dyDescent="0.2">
      <c r="A16" s="1319" t="s">
        <v>617</v>
      </c>
      <c r="B16" s="1320"/>
      <c r="C16" s="1320"/>
      <c r="D16" s="1320"/>
      <c r="E16" s="1320"/>
      <c r="F16" s="1320"/>
      <c r="G16" s="1320"/>
      <c r="H16" s="1320"/>
      <c r="I16" s="1320"/>
      <c r="J16" s="1321"/>
      <c r="K16" s="1334" t="s">
        <v>617</v>
      </c>
      <c r="L16" s="1320"/>
      <c r="M16" s="1320"/>
      <c r="N16" s="1320"/>
      <c r="O16" s="1320"/>
      <c r="P16" s="1320"/>
      <c r="Q16" s="1320"/>
      <c r="R16" s="1320"/>
      <c r="S16" s="1321"/>
      <c r="T16" s="1334" t="s">
        <v>617</v>
      </c>
      <c r="U16" s="1320"/>
      <c r="V16" s="1320"/>
      <c r="W16" s="1320"/>
      <c r="X16" s="1320"/>
      <c r="Y16" s="1320"/>
      <c r="Z16" s="1320"/>
      <c r="AA16" s="1320"/>
      <c r="AB16" s="1320"/>
      <c r="AC16" s="1335"/>
    </row>
    <row r="17" spans="1:29" x14ac:dyDescent="0.2">
      <c r="A17" s="873" t="s">
        <v>183</v>
      </c>
      <c r="B17" s="872"/>
      <c r="C17" s="872"/>
      <c r="D17" s="872"/>
      <c r="E17" s="872"/>
      <c r="F17" s="872"/>
      <c r="G17" s="872"/>
      <c r="H17" s="872"/>
      <c r="I17" s="872"/>
      <c r="J17" s="872"/>
      <c r="K17" s="872"/>
      <c r="L17" s="872"/>
      <c r="M17" s="872"/>
      <c r="N17" s="872"/>
      <c r="O17" s="872"/>
      <c r="P17" s="872"/>
      <c r="Q17" s="872"/>
      <c r="R17" s="872"/>
      <c r="S17" s="871"/>
      <c r="T17" s="220" t="s">
        <v>277</v>
      </c>
      <c r="U17" s="221"/>
      <c r="V17" s="221"/>
      <c r="W17" s="221"/>
      <c r="X17" s="221"/>
      <c r="Y17" s="221"/>
      <c r="Z17" s="221"/>
      <c r="AA17" s="221"/>
      <c r="AB17" s="221"/>
      <c r="AC17" s="744"/>
    </row>
    <row r="18" spans="1:29" ht="14.25" x14ac:dyDescent="0.2">
      <c r="A18" s="1361" t="s">
        <v>617</v>
      </c>
      <c r="B18" s="1362"/>
      <c r="C18" s="1362"/>
      <c r="D18" s="1362"/>
      <c r="E18" s="1362"/>
      <c r="F18" s="1362"/>
      <c r="G18" s="1362"/>
      <c r="H18" s="1362"/>
      <c r="I18" s="1362"/>
      <c r="J18" s="1362"/>
      <c r="K18" s="1362"/>
      <c r="L18" s="1362"/>
      <c r="M18" s="1362"/>
      <c r="N18" s="1362"/>
      <c r="O18" s="1362"/>
      <c r="P18" s="1362"/>
      <c r="Q18" s="1362"/>
      <c r="R18" s="1362"/>
      <c r="S18" s="1363"/>
      <c r="T18" s="1352"/>
      <c r="U18" s="1320"/>
      <c r="V18" s="1320"/>
      <c r="W18" s="1320"/>
      <c r="X18" s="1320"/>
      <c r="Y18" s="1320"/>
      <c r="Z18" s="1320"/>
      <c r="AA18" s="1320"/>
      <c r="AB18" s="1320"/>
      <c r="AC18" s="1335"/>
    </row>
    <row r="19" spans="1:29" x14ac:dyDescent="0.2">
      <c r="A19" s="745" t="s">
        <v>70</v>
      </c>
      <c r="B19" s="5"/>
      <c r="C19" s="5"/>
      <c r="D19" s="5"/>
      <c r="E19" s="5"/>
      <c r="F19" s="5"/>
      <c r="G19" s="5"/>
      <c r="H19" s="5"/>
      <c r="I19" s="5"/>
      <c r="J19" s="5"/>
      <c r="K19" s="5"/>
      <c r="L19" s="5"/>
      <c r="M19" s="5"/>
      <c r="N19" s="3" t="s">
        <v>608</v>
      </c>
      <c r="O19" s="5"/>
      <c r="P19" s="5"/>
      <c r="Q19" s="5"/>
      <c r="R19" s="5"/>
      <c r="S19" s="5"/>
      <c r="T19" s="5"/>
      <c r="U19" s="5"/>
      <c r="V19" s="5"/>
      <c r="X19" s="3" t="s">
        <v>609</v>
      </c>
      <c r="Y19" s="5"/>
      <c r="Z19" s="5"/>
      <c r="AA19" s="5"/>
      <c r="AB19" s="5"/>
      <c r="AC19" s="281"/>
    </row>
    <row r="20" spans="1:29" ht="13.5" thickBot="1" x14ac:dyDescent="0.25">
      <c r="A20" s="1358" t="s">
        <v>617</v>
      </c>
      <c r="B20" s="1359"/>
      <c r="C20" s="1359"/>
      <c r="D20" s="1359"/>
      <c r="E20" s="1359"/>
      <c r="F20" s="1359"/>
      <c r="G20" s="1359"/>
      <c r="H20" s="1359"/>
      <c r="I20" s="1359"/>
      <c r="J20" s="1359"/>
      <c r="K20" s="1359"/>
      <c r="L20" s="1359"/>
      <c r="M20" s="1360"/>
      <c r="N20" s="1357" t="s">
        <v>617</v>
      </c>
      <c r="O20" s="1355"/>
      <c r="P20" s="1355"/>
      <c r="Q20" s="1355"/>
      <c r="R20" s="1355"/>
      <c r="S20" s="1355"/>
      <c r="T20" s="1355"/>
      <c r="U20" s="1355"/>
      <c r="V20" s="1355"/>
      <c r="W20" s="1356"/>
      <c r="X20" s="1354" t="s">
        <v>617</v>
      </c>
      <c r="Y20" s="1355"/>
      <c r="Z20" s="1355"/>
      <c r="AA20" s="1355"/>
      <c r="AB20" s="1355"/>
      <c r="AC20" s="1356"/>
    </row>
    <row r="21" spans="1:29" x14ac:dyDescent="0.2">
      <c r="A21" s="743"/>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281"/>
    </row>
    <row r="22" spans="1:29" x14ac:dyDescent="0.2">
      <c r="A22" s="746">
        <v>2</v>
      </c>
      <c r="B22" s="5" t="s">
        <v>358</v>
      </c>
      <c r="C22" s="5"/>
      <c r="D22" s="5"/>
      <c r="E22" s="5"/>
      <c r="F22" s="5"/>
      <c r="G22" s="5"/>
      <c r="H22" s="5"/>
      <c r="I22" s="5"/>
      <c r="J22" s="5"/>
      <c r="K22" s="5"/>
      <c r="L22" s="3" t="s">
        <v>637</v>
      </c>
      <c r="M22" s="5"/>
      <c r="N22" s="5"/>
      <c r="O22" s="5"/>
      <c r="P22" s="3" t="s">
        <v>638</v>
      </c>
      <c r="Q22" s="5"/>
      <c r="R22" s="5"/>
      <c r="S22" s="5"/>
      <c r="T22" s="5"/>
      <c r="U22" s="3" t="s">
        <v>639</v>
      </c>
      <c r="V22" s="5"/>
      <c r="W22" s="5"/>
      <c r="X22" s="5"/>
      <c r="Y22" s="5"/>
      <c r="Z22" s="3" t="s">
        <v>555</v>
      </c>
      <c r="AA22" s="5"/>
      <c r="AB22" s="5"/>
      <c r="AC22" s="281"/>
    </row>
    <row r="23" spans="1:29" x14ac:dyDescent="0.2">
      <c r="A23" s="743"/>
      <c r="B23" s="5"/>
      <c r="C23" s="5"/>
      <c r="D23" s="5"/>
      <c r="E23" s="5"/>
      <c r="F23" s="5"/>
      <c r="G23" s="5"/>
      <c r="H23" s="5"/>
      <c r="I23" s="5"/>
      <c r="J23" s="5"/>
      <c r="K23" s="5"/>
      <c r="L23" s="5"/>
      <c r="M23" s="5"/>
      <c r="N23" s="5"/>
      <c r="O23" s="5"/>
      <c r="P23" s="3" t="s">
        <v>640</v>
      </c>
      <c r="Q23" s="5"/>
      <c r="R23" s="5"/>
      <c r="S23" s="5"/>
      <c r="T23" s="5"/>
      <c r="U23" s="3" t="s">
        <v>641</v>
      </c>
      <c r="V23" s="5"/>
      <c r="W23" s="5"/>
      <c r="X23" s="5"/>
      <c r="Y23" s="5"/>
      <c r="Z23" s="3" t="s">
        <v>624</v>
      </c>
      <c r="AA23" s="5"/>
      <c r="AB23" s="5"/>
      <c r="AC23" s="281"/>
    </row>
    <row r="24" spans="1:29" x14ac:dyDescent="0.2">
      <c r="A24" s="743"/>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281"/>
    </row>
    <row r="25" spans="1:29" ht="14.25" x14ac:dyDescent="0.2">
      <c r="A25" s="743"/>
      <c r="B25" s="3" t="s">
        <v>642</v>
      </c>
      <c r="C25" s="5"/>
      <c r="D25" s="5"/>
      <c r="E25" s="5"/>
      <c r="F25" s="5"/>
      <c r="G25" s="5"/>
      <c r="H25" s="5"/>
      <c r="I25" s="5"/>
      <c r="J25" s="5"/>
      <c r="K25" s="5"/>
      <c r="L25" s="5"/>
      <c r="M25" s="33"/>
      <c r="N25" s="5"/>
      <c r="O25" s="5"/>
      <c r="P25" s="5"/>
      <c r="Q25" s="5"/>
      <c r="R25" s="33"/>
      <c r="S25" s="5"/>
      <c r="T25" s="5"/>
      <c r="U25" s="1338" t="s">
        <v>617</v>
      </c>
      <c r="V25" s="1338"/>
      <c r="W25" s="1338"/>
      <c r="X25" s="1338"/>
      <c r="Y25" s="5"/>
      <c r="Z25" s="33"/>
      <c r="AA25" s="5"/>
      <c r="AB25" s="5"/>
      <c r="AC25" s="281"/>
    </row>
    <row r="26" spans="1:29" ht="14.25" x14ac:dyDescent="0.2">
      <c r="A26" s="743"/>
      <c r="B26" s="5"/>
      <c r="C26" s="5"/>
      <c r="D26" s="5"/>
      <c r="E26" s="5"/>
      <c r="F26" s="5"/>
      <c r="G26" s="5"/>
      <c r="H26" s="5"/>
      <c r="I26" s="5"/>
      <c r="J26" s="5"/>
      <c r="K26" s="5"/>
      <c r="L26" s="5"/>
      <c r="M26" s="33"/>
      <c r="N26" s="5"/>
      <c r="O26" s="5"/>
      <c r="P26" s="5"/>
      <c r="Q26" s="5"/>
      <c r="R26" s="33"/>
      <c r="S26" s="5"/>
      <c r="T26" s="5"/>
      <c r="U26" s="264"/>
      <c r="V26" s="264"/>
      <c r="W26" s="264"/>
      <c r="X26" s="264"/>
      <c r="Y26" s="5"/>
      <c r="Z26" s="33"/>
      <c r="AA26" s="5"/>
      <c r="AB26" s="5"/>
      <c r="AC26" s="281"/>
    </row>
    <row r="27" spans="1:29" ht="14.25" x14ac:dyDescent="0.2">
      <c r="A27" s="743"/>
      <c r="B27" s="3" t="s">
        <v>643</v>
      </c>
      <c r="C27" s="5"/>
      <c r="D27" s="5"/>
      <c r="E27" s="5"/>
      <c r="F27" s="5"/>
      <c r="G27" s="5"/>
      <c r="H27" s="5"/>
      <c r="I27" s="5"/>
      <c r="J27" s="5"/>
      <c r="K27" s="5"/>
      <c r="L27" s="5"/>
      <c r="M27" s="33"/>
      <c r="N27" s="5"/>
      <c r="O27" s="5"/>
      <c r="P27" s="5"/>
      <c r="Q27" s="5"/>
      <c r="R27" s="33"/>
      <c r="S27" s="5"/>
      <c r="T27" s="5"/>
      <c r="U27" s="1338" t="s">
        <v>617</v>
      </c>
      <c r="V27" s="1338"/>
      <c r="W27" s="1338"/>
      <c r="X27" s="1338"/>
      <c r="Y27" s="5"/>
      <c r="Z27" s="33"/>
      <c r="AA27" s="5"/>
      <c r="AB27" s="5"/>
      <c r="AC27" s="281"/>
    </row>
    <row r="28" spans="1:29" ht="14.25" x14ac:dyDescent="0.2">
      <c r="A28" s="743"/>
      <c r="B28" s="5"/>
      <c r="C28" s="5"/>
      <c r="D28" s="5"/>
      <c r="E28" s="5"/>
      <c r="F28" s="5"/>
      <c r="G28" s="5"/>
      <c r="H28" s="5"/>
      <c r="I28" s="5"/>
      <c r="J28" s="5"/>
      <c r="K28" s="5"/>
      <c r="L28" s="5"/>
      <c r="M28" s="33"/>
      <c r="N28" s="5"/>
      <c r="O28" s="5"/>
      <c r="P28" s="5"/>
      <c r="Q28" s="5"/>
      <c r="R28" s="33"/>
      <c r="S28" s="5"/>
      <c r="T28" s="5"/>
      <c r="U28" s="264"/>
      <c r="V28" s="264"/>
      <c r="W28" s="264"/>
      <c r="X28" s="264"/>
      <c r="Y28" s="5"/>
      <c r="Z28" s="33"/>
      <c r="AA28" s="5"/>
      <c r="AB28" s="5"/>
      <c r="AC28" s="281"/>
    </row>
    <row r="29" spans="1:29" ht="14.25" x14ac:dyDescent="0.2">
      <c r="A29" s="743"/>
      <c r="B29" s="3" t="s">
        <v>644</v>
      </c>
      <c r="C29" s="5"/>
      <c r="D29" s="5"/>
      <c r="E29" s="5"/>
      <c r="F29" s="5"/>
      <c r="G29" s="5"/>
      <c r="H29" s="5"/>
      <c r="I29" s="5"/>
      <c r="J29" s="5"/>
      <c r="K29" s="5"/>
      <c r="L29" s="5"/>
      <c r="M29" s="33"/>
      <c r="N29" s="5"/>
      <c r="O29" s="5"/>
      <c r="P29" s="5"/>
      <c r="Q29" s="5"/>
      <c r="R29" s="33"/>
      <c r="S29" s="5"/>
      <c r="T29" s="5"/>
      <c r="U29" s="1353"/>
      <c r="V29" s="1353"/>
      <c r="W29" s="1353"/>
      <c r="X29" s="1353"/>
      <c r="Y29" s="5"/>
      <c r="Z29" s="33"/>
      <c r="AA29" s="5"/>
      <c r="AB29" s="5"/>
      <c r="AC29" s="281"/>
    </row>
    <row r="30" spans="1:29" x14ac:dyDescent="0.2">
      <c r="A30" s="743"/>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281"/>
    </row>
    <row r="31" spans="1:29" ht="13.5" thickBot="1" x14ac:dyDescent="0.25">
      <c r="A31" s="743"/>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281"/>
    </row>
    <row r="32" spans="1:29" x14ac:dyDescent="0.2">
      <c r="A32" s="749"/>
      <c r="B32" s="748"/>
      <c r="C32" s="748"/>
      <c r="D32" s="748"/>
      <c r="E32" s="748"/>
      <c r="F32" s="748"/>
      <c r="G32" s="748"/>
      <c r="H32" s="748"/>
      <c r="I32" s="748"/>
      <c r="J32" s="748"/>
      <c r="K32" s="748"/>
      <c r="L32" s="748"/>
      <c r="M32" s="748"/>
      <c r="N32" s="748"/>
      <c r="O32" s="748"/>
      <c r="P32" s="748"/>
      <c r="Q32" s="748"/>
      <c r="R32" s="748"/>
      <c r="S32" s="748"/>
      <c r="T32" s="748"/>
      <c r="U32" s="748"/>
      <c r="V32" s="748"/>
      <c r="W32" s="748"/>
      <c r="X32" s="748"/>
      <c r="Y32" s="748"/>
      <c r="Z32" s="748"/>
      <c r="AA32" s="748"/>
      <c r="AB32" s="748"/>
      <c r="AC32" s="747"/>
    </row>
    <row r="33" spans="1:29" x14ac:dyDescent="0.2">
      <c r="A33" s="746">
        <v>3</v>
      </c>
      <c r="B33" s="5" t="s">
        <v>357</v>
      </c>
      <c r="C33" s="5"/>
      <c r="D33" s="5"/>
      <c r="E33" s="5"/>
      <c r="F33" s="5"/>
      <c r="G33" s="5"/>
      <c r="H33" s="5"/>
      <c r="I33" s="5"/>
      <c r="J33" s="5"/>
      <c r="K33" s="5"/>
      <c r="L33" s="3" t="s">
        <v>637</v>
      </c>
      <c r="M33" s="5"/>
      <c r="N33" s="5"/>
      <c r="O33" s="5"/>
      <c r="P33" s="3" t="s">
        <v>638</v>
      </c>
      <c r="Q33" s="5"/>
      <c r="R33" s="5"/>
      <c r="S33" s="5"/>
      <c r="T33" s="5"/>
      <c r="U33" s="3" t="s">
        <v>639</v>
      </c>
      <c r="V33" s="5"/>
      <c r="W33" s="5"/>
      <c r="X33" s="5"/>
      <c r="Y33" s="5"/>
      <c r="Z33" s="3" t="s">
        <v>555</v>
      </c>
      <c r="AA33" s="5"/>
      <c r="AB33" s="5"/>
      <c r="AC33" s="281"/>
    </row>
    <row r="34" spans="1:29" x14ac:dyDescent="0.2">
      <c r="A34" s="743"/>
      <c r="B34" s="5"/>
      <c r="C34" s="5"/>
      <c r="D34" s="5"/>
      <c r="E34" s="5"/>
      <c r="F34" s="5"/>
      <c r="G34" s="5"/>
      <c r="H34" s="5"/>
      <c r="I34" s="5"/>
      <c r="J34" s="5"/>
      <c r="K34" s="5"/>
      <c r="L34" s="5"/>
      <c r="M34" s="5"/>
      <c r="N34" s="5"/>
      <c r="O34" s="5"/>
      <c r="P34" s="3" t="s">
        <v>640</v>
      </c>
      <c r="Q34" s="5"/>
      <c r="R34" s="5"/>
      <c r="S34" s="5"/>
      <c r="T34" s="5"/>
      <c r="U34" s="3" t="s">
        <v>641</v>
      </c>
      <c r="V34" s="5"/>
      <c r="W34" s="5"/>
      <c r="X34" s="5"/>
      <c r="Y34" s="5"/>
      <c r="Z34" s="3" t="s">
        <v>624</v>
      </c>
      <c r="AA34" s="5"/>
      <c r="AB34" s="5"/>
      <c r="AC34" s="281"/>
    </row>
    <row r="35" spans="1:29" x14ac:dyDescent="0.2">
      <c r="A35" s="743"/>
      <c r="B35" s="3" t="s">
        <v>645</v>
      </c>
      <c r="C35" s="5"/>
      <c r="D35" s="5"/>
      <c r="E35" s="5"/>
      <c r="F35" s="5"/>
      <c r="G35" s="5"/>
      <c r="H35" s="5"/>
      <c r="I35" s="5"/>
      <c r="J35" s="5"/>
      <c r="K35" s="5"/>
      <c r="L35" s="5"/>
      <c r="M35" s="5"/>
      <c r="N35" s="5"/>
      <c r="O35" s="5"/>
      <c r="P35" s="5"/>
      <c r="Q35" s="5"/>
      <c r="R35" s="5"/>
      <c r="S35" s="5"/>
      <c r="T35" s="5"/>
      <c r="U35" s="5"/>
      <c r="V35" s="5"/>
      <c r="W35" s="5"/>
      <c r="X35" s="5"/>
      <c r="Y35" s="5"/>
      <c r="Z35" s="5"/>
      <c r="AA35" s="5"/>
      <c r="AB35" s="5"/>
      <c r="AC35" s="281"/>
    </row>
    <row r="36" spans="1:29" ht="14.25" x14ac:dyDescent="0.2">
      <c r="A36" s="743"/>
      <c r="B36" s="3" t="s">
        <v>646</v>
      </c>
      <c r="C36" s="5"/>
      <c r="D36" s="5"/>
      <c r="E36" s="5"/>
      <c r="F36" s="5"/>
      <c r="G36" s="5"/>
      <c r="H36" s="5"/>
      <c r="I36" s="5"/>
      <c r="J36" s="5"/>
      <c r="K36" s="5"/>
      <c r="L36" s="5"/>
      <c r="M36" s="33"/>
      <c r="N36" s="5"/>
      <c r="O36" s="5"/>
      <c r="P36" s="5"/>
      <c r="Q36" s="5"/>
      <c r="R36" s="33"/>
      <c r="S36" s="5"/>
      <c r="T36" s="5"/>
      <c r="U36" s="1338"/>
      <c r="V36" s="1338"/>
      <c r="W36" s="1338"/>
      <c r="X36" s="1338"/>
      <c r="Y36" s="5"/>
      <c r="Z36" s="33"/>
      <c r="AA36" s="5"/>
      <c r="AB36" s="5"/>
      <c r="AC36" s="281"/>
    </row>
    <row r="37" spans="1:29" ht="14.25" x14ac:dyDescent="0.2">
      <c r="A37" s="743"/>
      <c r="B37" s="3"/>
      <c r="C37" s="5"/>
      <c r="D37" s="5"/>
      <c r="E37" s="5"/>
      <c r="F37" s="5"/>
      <c r="G37" s="5"/>
      <c r="H37" s="5"/>
      <c r="I37" s="5"/>
      <c r="J37" s="5"/>
      <c r="K37" s="5"/>
      <c r="L37" s="5"/>
      <c r="M37" s="33"/>
      <c r="N37" s="5"/>
      <c r="O37" s="5"/>
      <c r="P37" s="5"/>
      <c r="Q37" s="5"/>
      <c r="R37" s="33"/>
      <c r="S37" s="5"/>
      <c r="T37" s="5"/>
      <c r="U37" s="264"/>
      <c r="V37" s="264"/>
      <c r="W37" s="264"/>
      <c r="X37" s="264"/>
      <c r="Y37" s="5"/>
      <c r="Z37" s="33"/>
      <c r="AA37" s="5"/>
      <c r="AB37" s="5"/>
      <c r="AC37" s="281"/>
    </row>
    <row r="38" spans="1:29" ht="14.25" x14ac:dyDescent="0.2">
      <c r="A38" s="743"/>
      <c r="B38" s="3" t="s">
        <v>647</v>
      </c>
      <c r="C38" s="5"/>
      <c r="D38" s="5"/>
      <c r="E38" s="5"/>
      <c r="F38" s="5"/>
      <c r="G38" s="5"/>
      <c r="H38" s="5"/>
      <c r="I38" s="5"/>
      <c r="J38" s="5"/>
      <c r="K38" s="5"/>
      <c r="L38" s="5"/>
      <c r="M38" s="5"/>
      <c r="N38" s="5"/>
      <c r="O38" s="5"/>
      <c r="P38" s="5"/>
      <c r="Q38" s="5"/>
      <c r="R38" s="5"/>
      <c r="S38" s="5"/>
      <c r="T38" s="5"/>
      <c r="U38" s="264"/>
      <c r="V38" s="264"/>
      <c r="W38" s="264"/>
      <c r="X38" s="264"/>
      <c r="Y38" s="5"/>
      <c r="Z38" s="5"/>
      <c r="AA38" s="5"/>
      <c r="AB38" s="5"/>
      <c r="AC38" s="281"/>
    </row>
    <row r="39" spans="1:29" ht="14.25" x14ac:dyDescent="0.2">
      <c r="A39" s="743"/>
      <c r="B39" s="3" t="s">
        <v>252</v>
      </c>
      <c r="C39" s="5"/>
      <c r="D39" s="5"/>
      <c r="E39" s="5"/>
      <c r="F39" s="5"/>
      <c r="G39" s="5"/>
      <c r="H39" s="5"/>
      <c r="I39" s="5"/>
      <c r="J39" s="5"/>
      <c r="K39" s="5"/>
      <c r="L39" s="5"/>
      <c r="M39" s="33"/>
      <c r="N39" s="5"/>
      <c r="O39" s="5"/>
      <c r="P39" s="5"/>
      <c r="Q39" s="5"/>
      <c r="R39" s="33"/>
      <c r="S39" s="5"/>
      <c r="T39" s="5"/>
      <c r="U39" s="1338"/>
      <c r="V39" s="1338"/>
      <c r="W39" s="1338"/>
      <c r="X39" s="1338"/>
      <c r="Y39" s="5"/>
      <c r="Z39" s="33"/>
      <c r="AA39" s="5"/>
      <c r="AB39" s="5"/>
      <c r="AC39" s="281"/>
    </row>
    <row r="40" spans="1:29" ht="13.5" thickBot="1" x14ac:dyDescent="0.25">
      <c r="A40" s="742"/>
      <c r="B40" s="58"/>
      <c r="C40" s="58"/>
      <c r="D40" s="58"/>
      <c r="E40" s="58"/>
      <c r="F40" s="58"/>
      <c r="G40" s="58"/>
      <c r="H40" s="58"/>
      <c r="I40" s="58"/>
      <c r="J40" s="58"/>
      <c r="K40" s="58"/>
      <c r="L40" s="58"/>
      <c r="M40" s="58"/>
      <c r="N40" s="58"/>
      <c r="O40" s="58"/>
      <c r="P40" s="58"/>
      <c r="Q40" s="58"/>
      <c r="R40" s="58"/>
      <c r="S40" s="58"/>
      <c r="T40" s="58"/>
      <c r="U40" s="58"/>
      <c r="V40" s="58"/>
      <c r="W40" s="58"/>
      <c r="X40" s="58"/>
      <c r="Y40" s="58"/>
      <c r="Z40" s="58"/>
      <c r="AA40" s="58"/>
      <c r="AB40" s="58"/>
      <c r="AC40" s="94"/>
    </row>
    <row r="41" spans="1:29" x14ac:dyDescent="0.2">
      <c r="A41" s="743"/>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281"/>
    </row>
    <row r="42" spans="1:29" x14ac:dyDescent="0.2">
      <c r="A42" s="746">
        <v>4</v>
      </c>
      <c r="B42" s="23" t="s">
        <v>72</v>
      </c>
      <c r="C42" s="3"/>
      <c r="D42" s="3"/>
      <c r="E42" s="3"/>
      <c r="F42" s="3"/>
      <c r="G42" s="3"/>
      <c r="H42" s="3"/>
      <c r="I42" s="3"/>
      <c r="J42" s="3"/>
      <c r="K42" s="3"/>
      <c r="L42" s="3"/>
      <c r="M42" s="3"/>
      <c r="N42" s="3"/>
      <c r="O42" s="5"/>
      <c r="P42" s="5"/>
      <c r="Q42" s="5"/>
      <c r="R42" s="5"/>
      <c r="S42" s="5"/>
      <c r="T42" s="5"/>
      <c r="U42" s="5"/>
      <c r="V42" s="5"/>
      <c r="W42" s="5"/>
      <c r="X42" s="5"/>
      <c r="Y42" s="5"/>
      <c r="Z42" s="5"/>
      <c r="AA42" s="5"/>
      <c r="AB42" s="5"/>
      <c r="AC42" s="281"/>
    </row>
    <row r="43" spans="1:29" x14ac:dyDescent="0.2">
      <c r="A43" s="745"/>
      <c r="B43" s="3" t="s">
        <v>238</v>
      </c>
      <c r="C43" s="3"/>
      <c r="D43" s="3"/>
      <c r="E43" s="3"/>
      <c r="F43" s="3"/>
      <c r="G43" s="3"/>
      <c r="H43" s="3"/>
      <c r="I43" s="3"/>
      <c r="J43" s="3"/>
      <c r="K43" s="3"/>
      <c r="L43" s="3"/>
      <c r="M43" s="3"/>
      <c r="N43" s="3"/>
      <c r="O43" s="5"/>
      <c r="P43" s="5"/>
      <c r="Q43" s="5"/>
      <c r="R43" s="5"/>
      <c r="S43" s="5"/>
      <c r="T43" s="5"/>
      <c r="U43" s="5"/>
      <c r="V43" s="5"/>
      <c r="W43" s="5"/>
      <c r="X43" s="5"/>
      <c r="Y43" s="5"/>
      <c r="Z43" s="5"/>
      <c r="AA43" s="5"/>
      <c r="AB43" s="5"/>
      <c r="AC43" s="281"/>
    </row>
    <row r="44" spans="1:29" ht="12.75" customHeight="1" x14ac:dyDescent="0.2">
      <c r="A44" s="745"/>
      <c r="B44" s="1343" t="s">
        <v>617</v>
      </c>
      <c r="C44" s="1344"/>
      <c r="D44" s="1344"/>
      <c r="E44" s="1344"/>
      <c r="F44" s="1344"/>
      <c r="G44" s="1344"/>
      <c r="H44" s="1344"/>
      <c r="I44" s="1344"/>
      <c r="J44" s="1344"/>
      <c r="K44" s="1344"/>
      <c r="L44" s="1344"/>
      <c r="M44" s="1344"/>
      <c r="N44" s="1344"/>
      <c r="O44" s="1344"/>
      <c r="P44" s="1344"/>
      <c r="Q44" s="1344"/>
      <c r="R44" s="1344"/>
      <c r="S44" s="1344"/>
      <c r="T44" s="1344"/>
      <c r="U44" s="1344"/>
      <c r="V44" s="1344"/>
      <c r="W44" s="1344"/>
      <c r="X44" s="1344"/>
      <c r="Y44" s="1344"/>
      <c r="Z44" s="1344"/>
      <c r="AA44" s="1344"/>
      <c r="AB44" s="1345"/>
      <c r="AC44" s="744"/>
    </row>
    <row r="45" spans="1:29" ht="12.75" customHeight="1" x14ac:dyDescent="0.2">
      <c r="A45" s="745"/>
      <c r="B45" s="1346"/>
      <c r="C45" s="1347"/>
      <c r="D45" s="1347"/>
      <c r="E45" s="1347"/>
      <c r="F45" s="1347"/>
      <c r="G45" s="1347"/>
      <c r="H45" s="1347"/>
      <c r="I45" s="1347"/>
      <c r="J45" s="1347"/>
      <c r="K45" s="1347"/>
      <c r="L45" s="1347"/>
      <c r="M45" s="1347"/>
      <c r="N45" s="1347"/>
      <c r="O45" s="1347"/>
      <c r="P45" s="1347"/>
      <c r="Q45" s="1347"/>
      <c r="R45" s="1347"/>
      <c r="S45" s="1347"/>
      <c r="T45" s="1347"/>
      <c r="U45" s="1347"/>
      <c r="V45" s="1347"/>
      <c r="W45" s="1347"/>
      <c r="X45" s="1347"/>
      <c r="Y45" s="1347"/>
      <c r="Z45" s="1347"/>
      <c r="AA45" s="1347"/>
      <c r="AB45" s="1348"/>
      <c r="AC45" s="744"/>
    </row>
    <row r="46" spans="1:29" ht="12.75" customHeight="1" x14ac:dyDescent="0.2">
      <c r="A46" s="745"/>
      <c r="B46" s="1346"/>
      <c r="C46" s="1347"/>
      <c r="D46" s="1347"/>
      <c r="E46" s="1347"/>
      <c r="F46" s="1347"/>
      <c r="G46" s="1347"/>
      <c r="H46" s="1347"/>
      <c r="I46" s="1347"/>
      <c r="J46" s="1347"/>
      <c r="K46" s="1347"/>
      <c r="L46" s="1347"/>
      <c r="M46" s="1347"/>
      <c r="N46" s="1347"/>
      <c r="O46" s="1347"/>
      <c r="P46" s="1347"/>
      <c r="Q46" s="1347"/>
      <c r="R46" s="1347"/>
      <c r="S46" s="1347"/>
      <c r="T46" s="1347"/>
      <c r="U46" s="1347"/>
      <c r="V46" s="1347"/>
      <c r="W46" s="1347"/>
      <c r="X46" s="1347"/>
      <c r="Y46" s="1347"/>
      <c r="Z46" s="1347"/>
      <c r="AA46" s="1347"/>
      <c r="AB46" s="1348"/>
      <c r="AC46" s="744"/>
    </row>
    <row r="47" spans="1:29" ht="12.75" customHeight="1" x14ac:dyDescent="0.2">
      <c r="A47" s="745"/>
      <c r="B47" s="1346"/>
      <c r="C47" s="1347"/>
      <c r="D47" s="1347"/>
      <c r="E47" s="1347"/>
      <c r="F47" s="1347"/>
      <c r="G47" s="1347"/>
      <c r="H47" s="1347"/>
      <c r="I47" s="1347"/>
      <c r="J47" s="1347"/>
      <c r="K47" s="1347"/>
      <c r="L47" s="1347"/>
      <c r="M47" s="1347"/>
      <c r="N47" s="1347"/>
      <c r="O47" s="1347"/>
      <c r="P47" s="1347"/>
      <c r="Q47" s="1347"/>
      <c r="R47" s="1347"/>
      <c r="S47" s="1347"/>
      <c r="T47" s="1347"/>
      <c r="U47" s="1347"/>
      <c r="V47" s="1347"/>
      <c r="W47" s="1347"/>
      <c r="X47" s="1347"/>
      <c r="Y47" s="1347"/>
      <c r="Z47" s="1347"/>
      <c r="AA47" s="1347"/>
      <c r="AB47" s="1348"/>
      <c r="AC47" s="744"/>
    </row>
    <row r="48" spans="1:29" ht="12.75" customHeight="1" x14ac:dyDescent="0.2">
      <c r="A48" s="745"/>
      <c r="B48" s="1346"/>
      <c r="C48" s="1347"/>
      <c r="D48" s="1347"/>
      <c r="E48" s="1347"/>
      <c r="F48" s="1347"/>
      <c r="G48" s="1347"/>
      <c r="H48" s="1347"/>
      <c r="I48" s="1347"/>
      <c r="J48" s="1347"/>
      <c r="K48" s="1347"/>
      <c r="L48" s="1347"/>
      <c r="M48" s="1347"/>
      <c r="N48" s="1347"/>
      <c r="O48" s="1347"/>
      <c r="P48" s="1347"/>
      <c r="Q48" s="1347"/>
      <c r="R48" s="1347"/>
      <c r="S48" s="1347"/>
      <c r="T48" s="1347"/>
      <c r="U48" s="1347"/>
      <c r="V48" s="1347"/>
      <c r="W48" s="1347"/>
      <c r="X48" s="1347"/>
      <c r="Y48" s="1347"/>
      <c r="Z48" s="1347"/>
      <c r="AA48" s="1347"/>
      <c r="AB48" s="1348"/>
      <c r="AC48" s="744"/>
    </row>
    <row r="49" spans="1:30" ht="12.75" customHeight="1" x14ac:dyDescent="0.2">
      <c r="A49" s="745"/>
      <c r="B49" s="1346"/>
      <c r="C49" s="1347"/>
      <c r="D49" s="1347"/>
      <c r="E49" s="1347"/>
      <c r="F49" s="1347"/>
      <c r="G49" s="1347"/>
      <c r="H49" s="1347"/>
      <c r="I49" s="1347"/>
      <c r="J49" s="1347"/>
      <c r="K49" s="1347"/>
      <c r="L49" s="1347"/>
      <c r="M49" s="1347"/>
      <c r="N49" s="1347"/>
      <c r="O49" s="1347"/>
      <c r="P49" s="1347"/>
      <c r="Q49" s="1347"/>
      <c r="R49" s="1347"/>
      <c r="S49" s="1347"/>
      <c r="T49" s="1347"/>
      <c r="U49" s="1347"/>
      <c r="V49" s="1347"/>
      <c r="W49" s="1347"/>
      <c r="X49" s="1347"/>
      <c r="Y49" s="1347"/>
      <c r="Z49" s="1347"/>
      <c r="AA49" s="1347"/>
      <c r="AB49" s="1348"/>
      <c r="AC49" s="744"/>
    </row>
    <row r="50" spans="1:30" ht="12.75" customHeight="1" x14ac:dyDescent="0.2">
      <c r="A50" s="745"/>
      <c r="B50" s="1346"/>
      <c r="C50" s="1347"/>
      <c r="D50" s="1347"/>
      <c r="E50" s="1347"/>
      <c r="F50" s="1347"/>
      <c r="G50" s="1347"/>
      <c r="H50" s="1347"/>
      <c r="I50" s="1347"/>
      <c r="J50" s="1347"/>
      <c r="K50" s="1347"/>
      <c r="L50" s="1347"/>
      <c r="M50" s="1347"/>
      <c r="N50" s="1347"/>
      <c r="O50" s="1347"/>
      <c r="P50" s="1347"/>
      <c r="Q50" s="1347"/>
      <c r="R50" s="1347"/>
      <c r="S50" s="1347"/>
      <c r="T50" s="1347"/>
      <c r="U50" s="1347"/>
      <c r="V50" s="1347"/>
      <c r="W50" s="1347"/>
      <c r="X50" s="1347"/>
      <c r="Y50" s="1347"/>
      <c r="Z50" s="1347"/>
      <c r="AA50" s="1347"/>
      <c r="AB50" s="1348"/>
      <c r="AC50" s="744"/>
    </row>
    <row r="51" spans="1:30" ht="12.75" customHeight="1" x14ac:dyDescent="0.2">
      <c r="A51" s="745"/>
      <c r="B51" s="1349"/>
      <c r="C51" s="1350"/>
      <c r="D51" s="1350"/>
      <c r="E51" s="1350"/>
      <c r="F51" s="1350"/>
      <c r="G51" s="1350"/>
      <c r="H51" s="1350"/>
      <c r="I51" s="1350"/>
      <c r="J51" s="1350"/>
      <c r="K51" s="1350"/>
      <c r="L51" s="1350"/>
      <c r="M51" s="1350"/>
      <c r="N51" s="1350"/>
      <c r="O51" s="1350"/>
      <c r="P51" s="1350"/>
      <c r="Q51" s="1350"/>
      <c r="R51" s="1350"/>
      <c r="S51" s="1350"/>
      <c r="T51" s="1350"/>
      <c r="U51" s="1350"/>
      <c r="V51" s="1350"/>
      <c r="W51" s="1350"/>
      <c r="X51" s="1350"/>
      <c r="Y51" s="1350"/>
      <c r="Z51" s="1350"/>
      <c r="AA51" s="1350"/>
      <c r="AB51" s="1351"/>
      <c r="AC51" s="744"/>
    </row>
    <row r="52" spans="1:30" ht="13.5" thickBot="1" x14ac:dyDescent="0.25">
      <c r="A52" s="742"/>
      <c r="B52" s="741"/>
      <c r="C52" s="58"/>
      <c r="D52" s="58"/>
      <c r="E52" s="58"/>
      <c r="F52" s="58"/>
      <c r="G52" s="58"/>
      <c r="H52" s="58"/>
      <c r="I52" s="58"/>
      <c r="J52" s="58"/>
      <c r="K52" s="58"/>
      <c r="L52" s="58"/>
      <c r="M52" s="58"/>
      <c r="N52" s="58"/>
      <c r="O52" s="58"/>
      <c r="P52" s="58"/>
      <c r="Q52" s="58"/>
      <c r="R52" s="58"/>
      <c r="S52" s="58"/>
      <c r="T52" s="58"/>
      <c r="U52" s="58"/>
      <c r="V52" s="58"/>
      <c r="W52" s="58"/>
      <c r="X52" s="58"/>
      <c r="Y52" s="58"/>
      <c r="Z52" s="58"/>
      <c r="AA52" s="58"/>
      <c r="AB52" s="58"/>
      <c r="AC52" s="94"/>
    </row>
    <row r="54" spans="1:30" x14ac:dyDescent="0.2">
      <c r="B54" s="1342" t="s">
        <v>182</v>
      </c>
      <c r="C54" s="1342"/>
      <c r="D54" s="1342"/>
      <c r="E54" s="1342"/>
      <c r="F54" s="1342"/>
      <c r="G54" s="1342"/>
      <c r="H54" s="1342"/>
      <c r="I54" s="1342"/>
      <c r="J54" s="1342"/>
      <c r="K54" s="1342"/>
      <c r="L54" s="1342"/>
      <c r="M54" s="1342"/>
      <c r="N54" s="1342"/>
      <c r="O54" s="1342"/>
      <c r="P54" s="1342"/>
      <c r="Q54" s="1342"/>
      <c r="R54" s="1342"/>
      <c r="S54" s="1342"/>
      <c r="T54" s="1342"/>
      <c r="U54" s="1342"/>
      <c r="V54" s="1342"/>
      <c r="W54" s="1342"/>
      <c r="X54" s="1342"/>
      <c r="Y54" s="1342"/>
      <c r="Z54" s="1342"/>
      <c r="AA54" s="1342"/>
      <c r="AB54" s="1342"/>
      <c r="AC54" s="1342"/>
    </row>
    <row r="55" spans="1:30" x14ac:dyDescent="0.2">
      <c r="B55" s="24" t="s">
        <v>181</v>
      </c>
      <c r="D55" s="184"/>
      <c r="E55" s="1339" t="s">
        <v>617</v>
      </c>
      <c r="F55" s="1340"/>
      <c r="G55" s="1340"/>
      <c r="H55" s="1340"/>
      <c r="I55" s="1340"/>
      <c r="J55" s="1340"/>
      <c r="K55" s="1340"/>
      <c r="L55" s="1340"/>
      <c r="M55" s="1340"/>
      <c r="N55" s="1340"/>
      <c r="O55" s="1340"/>
      <c r="P55" s="1340"/>
      <c r="Q55" s="1340"/>
      <c r="R55" s="1340"/>
      <c r="S55" s="1340"/>
      <c r="T55" s="1340"/>
      <c r="U55" s="1340"/>
      <c r="V55" s="1340"/>
      <c r="W55" s="1340"/>
      <c r="X55" s="1340"/>
      <c r="Y55" s="1340"/>
      <c r="Z55" s="1340"/>
      <c r="AA55" s="1340"/>
      <c r="AB55" s="1340"/>
      <c r="AC55" s="1341"/>
      <c r="AD55" s="5"/>
    </row>
    <row r="59" spans="1:30" ht="14.25" x14ac:dyDescent="0.2">
      <c r="A59" s="1336" t="s">
        <v>617</v>
      </c>
      <c r="B59" s="1336"/>
      <c r="C59" s="1336"/>
      <c r="D59" s="1336"/>
      <c r="E59" s="1336"/>
      <c r="F59" s="1336"/>
      <c r="G59" s="1336"/>
      <c r="H59" s="1336"/>
      <c r="I59" s="1336"/>
      <c r="J59" s="1336"/>
      <c r="K59" s="1336"/>
      <c r="L59" s="268"/>
      <c r="M59" s="268"/>
      <c r="N59" s="1337" t="s">
        <v>617</v>
      </c>
      <c r="O59" s="1337"/>
      <c r="P59" s="1337"/>
      <c r="Q59" s="1337"/>
      <c r="R59" s="1337"/>
      <c r="S59" s="1337"/>
      <c r="T59" s="1337"/>
      <c r="U59" s="1337"/>
      <c r="V59" s="1337"/>
      <c r="W59" s="1337"/>
      <c r="X59" s="1337"/>
      <c r="Y59" s="1337"/>
      <c r="Z59" s="1337"/>
      <c r="AA59" s="1337"/>
      <c r="AB59" s="1337"/>
      <c r="AC59" s="1337"/>
    </row>
    <row r="60" spans="1:30" x14ac:dyDescent="0.2">
      <c r="A60" s="2" t="s">
        <v>621</v>
      </c>
      <c r="N60" s="2" t="s">
        <v>237</v>
      </c>
    </row>
    <row r="61" spans="1:30" x14ac:dyDescent="0.2">
      <c r="N61" s="2" t="s">
        <v>180</v>
      </c>
    </row>
  </sheetData>
  <sheetProtection selectLockedCells="1"/>
  <mergeCells count="22">
    <mergeCell ref="T18:AC18"/>
    <mergeCell ref="U29:X29"/>
    <mergeCell ref="K16:S16"/>
    <mergeCell ref="X20:AC20"/>
    <mergeCell ref="N20:W20"/>
    <mergeCell ref="A20:M20"/>
    <mergeCell ref="A18:S18"/>
    <mergeCell ref="A59:K59"/>
    <mergeCell ref="N59:AC59"/>
    <mergeCell ref="U25:X25"/>
    <mergeCell ref="U27:X27"/>
    <mergeCell ref="U36:X36"/>
    <mergeCell ref="U39:X39"/>
    <mergeCell ref="E55:AC55"/>
    <mergeCell ref="B54:AC54"/>
    <mergeCell ref="B44:AB51"/>
    <mergeCell ref="K4:P4"/>
    <mergeCell ref="A16:J16"/>
    <mergeCell ref="A5:H5"/>
    <mergeCell ref="B9:AA13"/>
    <mergeCell ref="A14:AC14"/>
    <mergeCell ref="T16:AC16"/>
  </mergeCells>
  <phoneticPr fontId="49" type="noConversion"/>
  <printOptions horizontalCentered="1" verticalCentered="1"/>
  <pageMargins left="0.78740157480314965" right="0.78740157480314965" top="0.78740157480314965" bottom="0.78740157480314965" header="0.51181102362204722" footer="0.51181102362204722"/>
  <pageSetup paperSize="9" scale="9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0598" r:id="rId4" name="Check Box 6">
              <controlPr defaultSize="0" autoFill="0" autoLine="0" autoPict="0">
                <anchor moveWithCells="1">
                  <from>
                    <xdr:col>10</xdr:col>
                    <xdr:colOff>180975</xdr:colOff>
                    <xdr:row>23</xdr:row>
                    <xdr:rowOff>133350</xdr:rowOff>
                  </from>
                  <to>
                    <xdr:col>12</xdr:col>
                    <xdr:colOff>28575</xdr:colOff>
                    <xdr:row>25</xdr:row>
                    <xdr:rowOff>95250</xdr:rowOff>
                  </to>
                </anchor>
              </controlPr>
            </control>
          </mc:Choice>
        </mc:AlternateContent>
        <mc:AlternateContent xmlns:mc="http://schemas.openxmlformats.org/markup-compatibility/2006">
          <mc:Choice Requires="x14">
            <control shapeId="110599" r:id="rId5" name="Check Box 7">
              <controlPr defaultSize="0" autoFill="0" autoLine="0" autoPict="0">
                <anchor moveWithCells="1">
                  <from>
                    <xdr:col>10</xdr:col>
                    <xdr:colOff>190500</xdr:colOff>
                    <xdr:row>25</xdr:row>
                    <xdr:rowOff>152400</xdr:rowOff>
                  </from>
                  <to>
                    <xdr:col>12</xdr:col>
                    <xdr:colOff>38100</xdr:colOff>
                    <xdr:row>27</xdr:row>
                    <xdr:rowOff>85725</xdr:rowOff>
                  </to>
                </anchor>
              </controlPr>
            </control>
          </mc:Choice>
        </mc:AlternateContent>
        <mc:AlternateContent xmlns:mc="http://schemas.openxmlformats.org/markup-compatibility/2006">
          <mc:Choice Requires="x14">
            <control shapeId="110600" r:id="rId6" name="Check Box 8">
              <controlPr defaultSize="0" autoFill="0" autoLine="0" autoPict="0">
                <anchor moveWithCells="1">
                  <from>
                    <xdr:col>10</xdr:col>
                    <xdr:colOff>190500</xdr:colOff>
                    <xdr:row>27</xdr:row>
                    <xdr:rowOff>152400</xdr:rowOff>
                  </from>
                  <to>
                    <xdr:col>12</xdr:col>
                    <xdr:colOff>38100</xdr:colOff>
                    <xdr:row>29</xdr:row>
                    <xdr:rowOff>85725</xdr:rowOff>
                  </to>
                </anchor>
              </controlPr>
            </control>
          </mc:Choice>
        </mc:AlternateContent>
        <mc:AlternateContent xmlns:mc="http://schemas.openxmlformats.org/markup-compatibility/2006">
          <mc:Choice Requires="x14">
            <control shapeId="110601" r:id="rId7" name="Check Box 9">
              <controlPr defaultSize="0" autoFill="0" autoLine="0" autoPict="0">
                <anchor moveWithCells="1">
                  <from>
                    <xdr:col>14</xdr:col>
                    <xdr:colOff>180975</xdr:colOff>
                    <xdr:row>25</xdr:row>
                    <xdr:rowOff>152400</xdr:rowOff>
                  </from>
                  <to>
                    <xdr:col>16</xdr:col>
                    <xdr:colOff>28575</xdr:colOff>
                    <xdr:row>27</xdr:row>
                    <xdr:rowOff>85725</xdr:rowOff>
                  </to>
                </anchor>
              </controlPr>
            </control>
          </mc:Choice>
        </mc:AlternateContent>
        <mc:AlternateContent xmlns:mc="http://schemas.openxmlformats.org/markup-compatibility/2006">
          <mc:Choice Requires="x14">
            <control shapeId="110602" r:id="rId8" name="Check Box 10">
              <controlPr defaultSize="0" autoFill="0" autoLine="0" autoPict="0">
                <anchor moveWithCells="1">
                  <from>
                    <xdr:col>14</xdr:col>
                    <xdr:colOff>180975</xdr:colOff>
                    <xdr:row>23</xdr:row>
                    <xdr:rowOff>142875</xdr:rowOff>
                  </from>
                  <to>
                    <xdr:col>16</xdr:col>
                    <xdr:colOff>28575</xdr:colOff>
                    <xdr:row>25</xdr:row>
                    <xdr:rowOff>104775</xdr:rowOff>
                  </to>
                </anchor>
              </controlPr>
            </control>
          </mc:Choice>
        </mc:AlternateContent>
        <mc:AlternateContent xmlns:mc="http://schemas.openxmlformats.org/markup-compatibility/2006">
          <mc:Choice Requires="x14">
            <control shapeId="110603" r:id="rId9" name="Check Box 11">
              <controlPr defaultSize="0" autoFill="0" autoLine="0" autoPict="0">
                <anchor moveWithCells="1">
                  <from>
                    <xdr:col>14</xdr:col>
                    <xdr:colOff>180975</xdr:colOff>
                    <xdr:row>27</xdr:row>
                    <xdr:rowOff>142875</xdr:rowOff>
                  </from>
                  <to>
                    <xdr:col>16</xdr:col>
                    <xdr:colOff>28575</xdr:colOff>
                    <xdr:row>29</xdr:row>
                    <xdr:rowOff>76200</xdr:rowOff>
                  </to>
                </anchor>
              </controlPr>
            </control>
          </mc:Choice>
        </mc:AlternateContent>
        <mc:AlternateContent xmlns:mc="http://schemas.openxmlformats.org/markup-compatibility/2006">
          <mc:Choice Requires="x14">
            <control shapeId="110604" r:id="rId10" name="Check Box 12">
              <controlPr defaultSize="0" autoFill="0" autoLine="0" autoPict="0">
                <anchor moveWithCells="1">
                  <from>
                    <xdr:col>25</xdr:col>
                    <xdr:colOff>180975</xdr:colOff>
                    <xdr:row>25</xdr:row>
                    <xdr:rowOff>152400</xdr:rowOff>
                  </from>
                  <to>
                    <xdr:col>27</xdr:col>
                    <xdr:colOff>28575</xdr:colOff>
                    <xdr:row>27</xdr:row>
                    <xdr:rowOff>85725</xdr:rowOff>
                  </to>
                </anchor>
              </controlPr>
            </control>
          </mc:Choice>
        </mc:AlternateContent>
        <mc:AlternateContent xmlns:mc="http://schemas.openxmlformats.org/markup-compatibility/2006">
          <mc:Choice Requires="x14">
            <control shapeId="110605" r:id="rId11" name="Check Box 13">
              <controlPr defaultSize="0" autoFill="0" autoLine="0" autoPict="0">
                <anchor moveWithCells="1">
                  <from>
                    <xdr:col>25</xdr:col>
                    <xdr:colOff>171450</xdr:colOff>
                    <xdr:row>27</xdr:row>
                    <xdr:rowOff>152400</xdr:rowOff>
                  </from>
                  <to>
                    <xdr:col>27</xdr:col>
                    <xdr:colOff>19050</xdr:colOff>
                    <xdr:row>29</xdr:row>
                    <xdr:rowOff>85725</xdr:rowOff>
                  </to>
                </anchor>
              </controlPr>
            </control>
          </mc:Choice>
        </mc:AlternateContent>
        <mc:AlternateContent xmlns:mc="http://schemas.openxmlformats.org/markup-compatibility/2006">
          <mc:Choice Requires="x14">
            <control shapeId="110606" r:id="rId12" name="Check Box 14">
              <controlPr defaultSize="0" autoFill="0" autoLine="0" autoPict="0">
                <anchor moveWithCells="1">
                  <from>
                    <xdr:col>25</xdr:col>
                    <xdr:colOff>180975</xdr:colOff>
                    <xdr:row>23</xdr:row>
                    <xdr:rowOff>142875</xdr:rowOff>
                  </from>
                  <to>
                    <xdr:col>27</xdr:col>
                    <xdr:colOff>28575</xdr:colOff>
                    <xdr:row>25</xdr:row>
                    <xdr:rowOff>104775</xdr:rowOff>
                  </to>
                </anchor>
              </controlPr>
            </control>
          </mc:Choice>
        </mc:AlternateContent>
        <mc:AlternateContent xmlns:mc="http://schemas.openxmlformats.org/markup-compatibility/2006">
          <mc:Choice Requires="x14">
            <control shapeId="110607" r:id="rId13" name="Check Box 15">
              <controlPr defaultSize="0" autoFill="0" autoLine="0" autoPict="0">
                <anchor moveWithCells="1">
                  <from>
                    <xdr:col>10</xdr:col>
                    <xdr:colOff>190500</xdr:colOff>
                    <xdr:row>35</xdr:row>
                    <xdr:rowOff>0</xdr:rowOff>
                  </from>
                  <to>
                    <xdr:col>12</xdr:col>
                    <xdr:colOff>38100</xdr:colOff>
                    <xdr:row>36</xdr:row>
                    <xdr:rowOff>123825</xdr:rowOff>
                  </to>
                </anchor>
              </controlPr>
            </control>
          </mc:Choice>
        </mc:AlternateContent>
        <mc:AlternateContent xmlns:mc="http://schemas.openxmlformats.org/markup-compatibility/2006">
          <mc:Choice Requires="x14">
            <control shapeId="110608" r:id="rId14" name="Check Box 16">
              <controlPr defaultSize="0" autoFill="0" autoLine="0" autoPict="0">
                <anchor moveWithCells="1">
                  <from>
                    <xdr:col>10</xdr:col>
                    <xdr:colOff>180975</xdr:colOff>
                    <xdr:row>37</xdr:row>
                    <xdr:rowOff>171450</xdr:rowOff>
                  </from>
                  <to>
                    <xdr:col>12</xdr:col>
                    <xdr:colOff>0</xdr:colOff>
                    <xdr:row>39</xdr:row>
                    <xdr:rowOff>104775</xdr:rowOff>
                  </to>
                </anchor>
              </controlPr>
            </control>
          </mc:Choice>
        </mc:AlternateContent>
        <mc:AlternateContent xmlns:mc="http://schemas.openxmlformats.org/markup-compatibility/2006">
          <mc:Choice Requires="x14">
            <control shapeId="110609" r:id="rId15" name="Check Box 17">
              <controlPr defaultSize="0" autoFill="0" autoLine="0" autoPict="0">
                <anchor moveWithCells="1">
                  <from>
                    <xdr:col>14</xdr:col>
                    <xdr:colOff>180975</xdr:colOff>
                    <xdr:row>37</xdr:row>
                    <xdr:rowOff>171450</xdr:rowOff>
                  </from>
                  <to>
                    <xdr:col>16</xdr:col>
                    <xdr:colOff>28575</xdr:colOff>
                    <xdr:row>39</xdr:row>
                    <xdr:rowOff>104775</xdr:rowOff>
                  </to>
                </anchor>
              </controlPr>
            </control>
          </mc:Choice>
        </mc:AlternateContent>
        <mc:AlternateContent xmlns:mc="http://schemas.openxmlformats.org/markup-compatibility/2006">
          <mc:Choice Requires="x14">
            <control shapeId="110610" r:id="rId16" name="Check Box 18">
              <controlPr defaultSize="0" autoFill="0" autoLine="0" autoPict="0">
                <anchor moveWithCells="1">
                  <from>
                    <xdr:col>14</xdr:col>
                    <xdr:colOff>180975</xdr:colOff>
                    <xdr:row>35</xdr:row>
                    <xdr:rowOff>0</xdr:rowOff>
                  </from>
                  <to>
                    <xdr:col>16</xdr:col>
                    <xdr:colOff>28575</xdr:colOff>
                    <xdr:row>36</xdr:row>
                    <xdr:rowOff>123825</xdr:rowOff>
                  </to>
                </anchor>
              </controlPr>
            </control>
          </mc:Choice>
        </mc:AlternateContent>
        <mc:AlternateContent xmlns:mc="http://schemas.openxmlformats.org/markup-compatibility/2006">
          <mc:Choice Requires="x14">
            <control shapeId="110611" r:id="rId17" name="Check Box 19">
              <controlPr defaultSize="0" autoFill="0" autoLine="0" autoPict="0">
                <anchor moveWithCells="1">
                  <from>
                    <xdr:col>25</xdr:col>
                    <xdr:colOff>171450</xdr:colOff>
                    <xdr:row>34</xdr:row>
                    <xdr:rowOff>152400</xdr:rowOff>
                  </from>
                  <to>
                    <xdr:col>27</xdr:col>
                    <xdr:colOff>19050</xdr:colOff>
                    <xdr:row>36</xdr:row>
                    <xdr:rowOff>114300</xdr:rowOff>
                  </to>
                </anchor>
              </controlPr>
            </control>
          </mc:Choice>
        </mc:AlternateContent>
        <mc:AlternateContent xmlns:mc="http://schemas.openxmlformats.org/markup-compatibility/2006">
          <mc:Choice Requires="x14">
            <control shapeId="110612" r:id="rId18" name="Check Box 20">
              <controlPr defaultSize="0" autoFill="0" autoLine="0" autoPict="0">
                <anchor moveWithCells="1">
                  <from>
                    <xdr:col>25</xdr:col>
                    <xdr:colOff>171450</xdr:colOff>
                    <xdr:row>37</xdr:row>
                    <xdr:rowOff>161925</xdr:rowOff>
                  </from>
                  <to>
                    <xdr:col>27</xdr:col>
                    <xdr:colOff>19050</xdr:colOff>
                    <xdr:row>39</xdr:row>
                    <xdr:rowOff>95250</xdr:rowOff>
                  </to>
                </anchor>
              </controlPr>
            </control>
          </mc:Choice>
        </mc:AlternateContent>
        <mc:AlternateContent xmlns:mc="http://schemas.openxmlformats.org/markup-compatibility/2006">
          <mc:Choice Requires="x14">
            <control shapeId="110613" r:id="rId19" name="Check Box 21">
              <controlPr defaultSize="0" autoFill="0" autoLine="0" autoPict="0">
                <anchor moveWithCells="1">
                  <from>
                    <xdr:col>0</xdr:col>
                    <xdr:colOff>9525</xdr:colOff>
                    <xdr:row>52</xdr:row>
                    <xdr:rowOff>114300</xdr:rowOff>
                  </from>
                  <to>
                    <xdr:col>1</xdr:col>
                    <xdr:colOff>28575</xdr:colOff>
                    <xdr:row>54</xdr:row>
                    <xdr:rowOff>76200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1">
    <pageSetUpPr fitToPage="1"/>
  </sheetPr>
  <dimension ref="A1:O77"/>
  <sheetViews>
    <sheetView showGridLines="0" view="pageBreakPreview" zoomScale="90" zoomScaleNormal="100" zoomScaleSheetLayoutView="90" workbookViewId="0">
      <selection activeCell="C22" sqref="C22:E22"/>
    </sheetView>
  </sheetViews>
  <sheetFormatPr baseColWidth="10" defaultColWidth="11.42578125" defaultRowHeight="12.75" x14ac:dyDescent="0.2"/>
  <cols>
    <col min="1" max="1" width="4.28515625" style="456" customWidth="1"/>
    <col min="2" max="2" width="17.140625" style="456" customWidth="1"/>
    <col min="3" max="3" width="13.28515625" style="456" customWidth="1"/>
    <col min="4" max="4" width="6.5703125" style="456" customWidth="1"/>
    <col min="5" max="5" width="15.28515625" style="456" customWidth="1"/>
    <col min="6" max="6" width="11.42578125" style="456" customWidth="1"/>
    <col min="7" max="7" width="10.5703125" style="456" customWidth="1"/>
    <col min="8" max="8" width="11.42578125" style="456" customWidth="1"/>
    <col min="9" max="9" width="8.28515625" style="456" customWidth="1"/>
    <col min="10" max="10" width="4.7109375" style="456" customWidth="1"/>
    <col min="11" max="11" width="4" style="456" customWidth="1"/>
    <col min="12" max="12" width="15.28515625" style="456" bestFit="1" customWidth="1"/>
    <col min="13" max="16384" width="11.42578125" style="456"/>
  </cols>
  <sheetData>
    <row r="1" spans="1:13" ht="15.75" x14ac:dyDescent="0.25">
      <c r="A1" s="988" t="s">
        <v>124</v>
      </c>
      <c r="B1" s="468"/>
      <c r="C1" s="468"/>
      <c r="D1" s="468"/>
      <c r="E1" s="468"/>
      <c r="F1" s="468"/>
      <c r="G1" s="524"/>
      <c r="H1" s="468"/>
      <c r="I1" s="520"/>
      <c r="J1" s="519"/>
      <c r="K1" s="519"/>
      <c r="L1" s="989" t="s">
        <v>554</v>
      </c>
    </row>
    <row r="2" spans="1:13" ht="18" x14ac:dyDescent="0.25">
      <c r="A2" s="988" t="s">
        <v>600</v>
      </c>
      <c r="B2" s="468"/>
      <c r="C2" s="468"/>
      <c r="D2" s="468"/>
      <c r="E2" s="468"/>
      <c r="F2" s="468"/>
      <c r="G2" s="524"/>
      <c r="H2" s="468"/>
      <c r="I2" s="520"/>
      <c r="J2" s="519"/>
      <c r="K2" s="519"/>
      <c r="L2" s="518"/>
    </row>
    <row r="3" spans="1:13" ht="18" x14ac:dyDescent="0.25">
      <c r="A3" s="987" t="s">
        <v>520</v>
      </c>
      <c r="B3" s="468"/>
      <c r="C3" s="468"/>
      <c r="D3" s="2094"/>
      <c r="E3" s="2095"/>
      <c r="F3" s="2096"/>
      <c r="G3" s="524"/>
      <c r="H3" s="468"/>
      <c r="I3" s="520"/>
      <c r="J3" s="519"/>
      <c r="K3" s="519"/>
      <c r="L3" s="518"/>
    </row>
    <row r="4" spans="1:13" ht="15.75" x14ac:dyDescent="0.25">
      <c r="A4" s="459"/>
      <c r="B4" s="536"/>
      <c r="C4" s="536"/>
      <c r="D4" s="536"/>
      <c r="E4" s="536"/>
      <c r="F4" s="468"/>
      <c r="G4" s="524"/>
      <c r="H4" s="986"/>
      <c r="I4" s="986"/>
      <c r="J4" s="2113" t="s">
        <v>222</v>
      </c>
      <c r="K4" s="2113"/>
      <c r="L4" s="2113"/>
    </row>
    <row r="5" spans="1:13" ht="15.75" x14ac:dyDescent="0.25">
      <c r="A5" s="536" t="s">
        <v>685</v>
      </c>
      <c r="B5" s="536"/>
      <c r="C5" s="536"/>
      <c r="D5" s="536"/>
      <c r="E5" s="468"/>
      <c r="F5" s="524"/>
      <c r="G5" s="524"/>
      <c r="H5" s="985"/>
      <c r="I5" s="985"/>
      <c r="J5" s="2114" t="s">
        <v>429</v>
      </c>
      <c r="K5" s="2114"/>
      <c r="L5" s="2114"/>
      <c r="M5" s="984"/>
    </row>
    <row r="6" spans="1:13" ht="15" x14ac:dyDescent="0.2">
      <c r="A6" s="2101" t="s">
        <v>325</v>
      </c>
      <c r="B6" s="2101"/>
      <c r="C6" s="2101"/>
      <c r="D6" s="2101"/>
      <c r="E6" s="2101"/>
      <c r="F6" s="2101"/>
      <c r="G6" s="524"/>
      <c r="H6" s="468"/>
      <c r="I6" s="524"/>
      <c r="J6" s="524"/>
      <c r="K6" s="524"/>
      <c r="L6" s="468"/>
    </row>
    <row r="7" spans="1:13" ht="15" x14ac:dyDescent="0.2">
      <c r="A7" s="536" t="s">
        <v>686</v>
      </c>
      <c r="B7" s="536"/>
      <c r="C7" s="536"/>
      <c r="D7" s="536"/>
      <c r="E7" s="468"/>
      <c r="F7" s="524"/>
      <c r="H7" s="468"/>
      <c r="I7" s="524"/>
      <c r="J7" s="524"/>
      <c r="K7" s="524"/>
      <c r="L7" s="468"/>
    </row>
    <row r="8" spans="1:13" ht="13.5" thickBot="1" x14ac:dyDescent="0.25">
      <c r="A8" s="466"/>
      <c r="B8" s="517"/>
      <c r="C8" s="517"/>
      <c r="D8" s="517"/>
      <c r="E8" s="517"/>
      <c r="F8" s="466"/>
      <c r="G8" s="501"/>
      <c r="H8" s="501"/>
      <c r="I8" s="501"/>
      <c r="J8" s="516" t="s">
        <v>617</v>
      </c>
      <c r="K8" s="466"/>
      <c r="L8" s="466"/>
    </row>
    <row r="9" spans="1:13" ht="11.45" customHeight="1" x14ac:dyDescent="0.2">
      <c r="A9" s="515"/>
      <c r="B9" s="513"/>
      <c r="C9" s="513"/>
      <c r="D9" s="513"/>
      <c r="E9" s="513"/>
      <c r="F9" s="513"/>
      <c r="G9" s="514"/>
      <c r="H9" s="513"/>
      <c r="I9" s="513"/>
      <c r="J9" s="513"/>
      <c r="K9" s="513"/>
      <c r="L9" s="983"/>
    </row>
    <row r="10" spans="1:13" ht="15" x14ac:dyDescent="0.2">
      <c r="A10" s="479" t="s">
        <v>394</v>
      </c>
      <c r="B10" s="478" t="s">
        <v>553</v>
      </c>
      <c r="C10" s="478"/>
      <c r="D10" s="478"/>
      <c r="E10" s="478"/>
      <c r="F10" s="478"/>
      <c r="G10" s="457"/>
      <c r="H10" s="457"/>
      <c r="I10" s="457"/>
      <c r="J10" s="459"/>
      <c r="K10" s="459"/>
      <c r="L10" s="981"/>
    </row>
    <row r="11" spans="1:13" ht="15" x14ac:dyDescent="0.2">
      <c r="A11" s="477"/>
      <c r="B11" s="2102"/>
      <c r="C11" s="2103"/>
      <c r="D11" s="2103"/>
      <c r="E11" s="2104"/>
      <c r="F11" s="459"/>
      <c r="G11" s="497" t="s">
        <v>249</v>
      </c>
      <c r="H11" s="459"/>
      <c r="I11" s="982"/>
      <c r="J11" s="459"/>
      <c r="K11" s="459"/>
      <c r="L11" s="981"/>
    </row>
    <row r="12" spans="1:13" x14ac:dyDescent="0.2">
      <c r="A12" s="477"/>
      <c r="B12" s="2105"/>
      <c r="C12" s="2106"/>
      <c r="D12" s="2106"/>
      <c r="E12" s="2107"/>
      <c r="F12" s="459"/>
      <c r="G12" s="477"/>
      <c r="H12" s="459"/>
      <c r="I12" s="459"/>
      <c r="J12" s="459"/>
      <c r="K12" s="459"/>
      <c r="L12" s="981"/>
    </row>
    <row r="13" spans="1:13" x14ac:dyDescent="0.2">
      <c r="A13" s="477"/>
      <c r="B13" s="2108"/>
      <c r="C13" s="2109"/>
      <c r="D13" s="2109"/>
      <c r="E13" s="2110"/>
      <c r="F13" s="459"/>
      <c r="G13" s="477"/>
      <c r="H13" s="459"/>
      <c r="I13" s="459"/>
      <c r="J13" s="459"/>
      <c r="K13" s="459"/>
      <c r="L13" s="981"/>
    </row>
    <row r="14" spans="1:13" ht="13.5" thickBot="1" x14ac:dyDescent="0.25">
      <c r="A14" s="481"/>
      <c r="B14" s="466"/>
      <c r="C14" s="466"/>
      <c r="D14" s="466"/>
      <c r="E14" s="466"/>
      <c r="F14" s="466"/>
      <c r="G14" s="980"/>
      <c r="H14" s="466"/>
      <c r="I14" s="466"/>
      <c r="J14" s="466"/>
      <c r="K14" s="466"/>
      <c r="L14" s="979"/>
    </row>
    <row r="15" spans="1:13" ht="11.45" customHeight="1" x14ac:dyDescent="0.2">
      <c r="A15" s="477"/>
      <c r="B15" s="459"/>
      <c r="C15" s="459"/>
      <c r="D15" s="459"/>
      <c r="E15" s="459"/>
      <c r="F15" s="459"/>
      <c r="G15" s="485"/>
      <c r="H15" s="485"/>
      <c r="I15" s="485"/>
      <c r="J15" s="485"/>
      <c r="K15" s="485"/>
      <c r="L15" s="951"/>
    </row>
    <row r="16" spans="1:13" ht="15" x14ac:dyDescent="0.2">
      <c r="A16" s="497" t="s">
        <v>396</v>
      </c>
      <c r="B16" s="459" t="s">
        <v>170</v>
      </c>
      <c r="C16" s="459"/>
      <c r="D16" s="459"/>
      <c r="E16" s="459" t="s">
        <v>35</v>
      </c>
      <c r="F16" s="478"/>
      <c r="G16" s="485"/>
      <c r="H16" s="459" t="s">
        <v>552</v>
      </c>
      <c r="I16" s="488"/>
      <c r="J16" s="660"/>
      <c r="K16" s="459" t="s">
        <v>551</v>
      </c>
      <c r="L16" s="476"/>
    </row>
    <row r="17" spans="1:13" ht="15" x14ac:dyDescent="0.2">
      <c r="A17" s="497" t="s">
        <v>550</v>
      </c>
      <c r="B17" s="508" t="s">
        <v>169</v>
      </c>
      <c r="C17" s="508"/>
      <c r="D17" s="508"/>
      <c r="E17" s="459"/>
      <c r="F17" s="2118"/>
      <c r="G17" s="2118"/>
      <c r="H17" s="666"/>
      <c r="I17" s="2099"/>
      <c r="J17" s="2100"/>
      <c r="K17" s="2100"/>
      <c r="L17" s="978"/>
    </row>
    <row r="18" spans="1:13" ht="18" customHeight="1" x14ac:dyDescent="0.2">
      <c r="A18" s="477"/>
      <c r="B18" s="2111"/>
      <c r="C18" s="2112"/>
      <c r="D18" s="459"/>
      <c r="E18" s="2094"/>
      <c r="F18" s="2096"/>
      <c r="G18" s="666"/>
      <c r="H18" s="2097"/>
      <c r="I18" s="2098"/>
      <c r="J18" s="737"/>
      <c r="K18" s="2127"/>
      <c r="L18" s="2128"/>
    </row>
    <row r="19" spans="1:13" ht="13.5" thickBot="1" x14ac:dyDescent="0.25">
      <c r="A19" s="481"/>
      <c r="B19" s="466"/>
      <c r="C19" s="466"/>
      <c r="D19" s="466"/>
      <c r="E19" s="466"/>
      <c r="F19" s="466"/>
      <c r="G19" s="483"/>
      <c r="H19" s="483"/>
      <c r="I19" s="977"/>
      <c r="J19" s="977"/>
      <c r="K19" s="977"/>
      <c r="L19" s="976"/>
    </row>
    <row r="20" spans="1:13" ht="11.45" customHeight="1" x14ac:dyDescent="0.2">
      <c r="A20" s="477"/>
      <c r="B20" s="459"/>
      <c r="C20" s="459"/>
      <c r="D20" s="459"/>
      <c r="E20" s="459"/>
      <c r="F20" s="459"/>
      <c r="G20" s="485"/>
      <c r="H20" s="485"/>
      <c r="I20" s="485"/>
      <c r="J20" s="485"/>
      <c r="K20" s="485"/>
      <c r="L20" s="951"/>
    </row>
    <row r="21" spans="1:13" ht="15" x14ac:dyDescent="0.2">
      <c r="A21" s="497" t="s">
        <v>397</v>
      </c>
      <c r="B21" s="478" t="s">
        <v>549</v>
      </c>
      <c r="C21" s="478"/>
      <c r="D21" s="478"/>
      <c r="E21" s="478"/>
      <c r="F21" s="478"/>
      <c r="G21" s="478"/>
      <c r="H21" s="495"/>
      <c r="I21" s="495"/>
      <c r="J21" s="504"/>
      <c r="K21" s="504"/>
      <c r="L21" s="951"/>
    </row>
    <row r="22" spans="1:13" ht="15" x14ac:dyDescent="0.2">
      <c r="A22" s="497"/>
      <c r="B22" s="478" t="s">
        <v>548</v>
      </c>
      <c r="C22" s="1635" t="s">
        <v>809</v>
      </c>
      <c r="D22" s="1636"/>
      <c r="E22" s="1637"/>
      <c r="F22" s="478"/>
      <c r="G22" s="478"/>
      <c r="H22" s="495"/>
      <c r="I22" s="495"/>
      <c r="J22" s="504"/>
      <c r="K22" s="504"/>
      <c r="L22" s="951"/>
    </row>
    <row r="23" spans="1:13" ht="15.75" thickBot="1" x14ac:dyDescent="0.25">
      <c r="A23" s="481"/>
      <c r="B23" s="501"/>
      <c r="C23" s="466"/>
      <c r="D23" s="466"/>
      <c r="E23" s="466"/>
      <c r="F23" s="466"/>
      <c r="G23" s="501"/>
      <c r="H23" s="502"/>
      <c r="I23" s="501"/>
      <c r="J23" s="500"/>
      <c r="K23" s="501"/>
      <c r="L23" s="975"/>
    </row>
    <row r="24" spans="1:13" ht="11.45" customHeight="1" x14ac:dyDescent="0.2">
      <c r="A24" s="515"/>
      <c r="B24" s="597"/>
      <c r="C24" s="597"/>
      <c r="D24" s="597"/>
      <c r="E24" s="597"/>
      <c r="F24" s="597"/>
      <c r="G24" s="763"/>
      <c r="H24" s="763"/>
      <c r="I24" s="763"/>
      <c r="J24" s="763"/>
      <c r="K24" s="763"/>
      <c r="L24" s="974"/>
    </row>
    <row r="25" spans="1:13" ht="15.75" customHeight="1" x14ac:dyDescent="0.2">
      <c r="A25" s="479" t="s">
        <v>632</v>
      </c>
      <c r="B25" s="478" t="s">
        <v>294</v>
      </c>
      <c r="C25" s="459"/>
      <c r="D25" s="459"/>
      <c r="E25" s="951"/>
      <c r="F25" s="478" t="s">
        <v>118</v>
      </c>
      <c r="G25" s="459"/>
      <c r="H25" s="459"/>
      <c r="I25" s="459"/>
      <c r="J25" s="459"/>
      <c r="K25" s="459"/>
      <c r="L25" s="951"/>
      <c r="M25" s="457"/>
    </row>
    <row r="26" spans="1:13" ht="15.75" customHeight="1" x14ac:dyDescent="0.2">
      <c r="A26" s="497"/>
      <c r="B26" s="478" t="s">
        <v>547</v>
      </c>
      <c r="C26" s="459"/>
      <c r="D26" s="459"/>
      <c r="E26" s="951"/>
      <c r="F26" s="478" t="s">
        <v>563</v>
      </c>
      <c r="G26" s="459"/>
      <c r="H26" s="459"/>
      <c r="I26" s="2121"/>
      <c r="J26" s="2122"/>
      <c r="K26" s="2122"/>
      <c r="L26" s="2123"/>
    </row>
    <row r="27" spans="1:13" ht="15.75" customHeight="1" x14ac:dyDescent="0.2">
      <c r="A27" s="497"/>
      <c r="B27" s="478"/>
      <c r="C27" s="459"/>
      <c r="D27" s="459"/>
      <c r="E27" s="951"/>
      <c r="F27" s="478" t="s">
        <v>562</v>
      </c>
      <c r="G27" s="459"/>
      <c r="H27" s="459"/>
      <c r="I27" s="459"/>
      <c r="J27" s="459"/>
      <c r="K27" s="459"/>
      <c r="L27" s="951"/>
    </row>
    <row r="28" spans="1:13" ht="14.25" customHeight="1" x14ac:dyDescent="0.2">
      <c r="A28" s="477"/>
      <c r="B28" s="459"/>
      <c r="C28" s="459"/>
      <c r="D28" s="459"/>
      <c r="E28" s="951"/>
      <c r="F28" s="459"/>
      <c r="G28" s="459"/>
      <c r="H28" s="459"/>
      <c r="I28" s="459"/>
      <c r="J28" s="459"/>
      <c r="K28" s="459"/>
      <c r="L28" s="951"/>
    </row>
    <row r="29" spans="1:13" ht="15" customHeight="1" x14ac:dyDescent="0.2">
      <c r="A29" s="477"/>
      <c r="B29" s="459"/>
      <c r="C29" s="2115" t="s">
        <v>546</v>
      </c>
      <c r="D29" s="2116"/>
      <c r="E29" s="2117"/>
      <c r="F29" s="2124" t="s">
        <v>545</v>
      </c>
      <c r="G29" s="2125"/>
      <c r="H29" s="973" t="s">
        <v>36</v>
      </c>
      <c r="I29" s="2124" t="s">
        <v>115</v>
      </c>
      <c r="J29" s="2126"/>
      <c r="K29" s="2125"/>
      <c r="L29" s="972" t="s">
        <v>114</v>
      </c>
    </row>
    <row r="30" spans="1:13" ht="15.75" customHeight="1" x14ac:dyDescent="0.2">
      <c r="A30" s="477"/>
      <c r="B30" s="971" t="s">
        <v>544</v>
      </c>
      <c r="C30" s="2129"/>
      <c r="D30" s="2129"/>
      <c r="E30" s="2129"/>
      <c r="F30" s="2129"/>
      <c r="G30" s="2129"/>
      <c r="H30" s="970"/>
      <c r="I30" s="2119">
        <f>F30+H30</f>
        <v>0</v>
      </c>
      <c r="J30" s="2119"/>
      <c r="K30" s="2120"/>
      <c r="L30" s="969"/>
    </row>
    <row r="31" spans="1:13" ht="15.75" customHeight="1" thickBot="1" x14ac:dyDescent="0.25">
      <c r="A31" s="481"/>
      <c r="B31" s="466"/>
      <c r="C31" s="2074"/>
      <c r="D31" s="2075"/>
      <c r="E31" s="2076"/>
      <c r="F31" s="2081"/>
      <c r="G31" s="2082"/>
      <c r="H31" s="968"/>
      <c r="I31" s="2072">
        <f>F31+H31</f>
        <v>0</v>
      </c>
      <c r="J31" s="2072"/>
      <c r="K31" s="2073"/>
      <c r="L31" s="967"/>
    </row>
    <row r="32" spans="1:13" s="457" customFormat="1" ht="11.45" customHeight="1" x14ac:dyDescent="0.2">
      <c r="A32" s="515"/>
      <c r="B32" s="513"/>
      <c r="C32" s="966"/>
      <c r="D32" s="965"/>
      <c r="E32" s="965"/>
      <c r="F32" s="964"/>
      <c r="G32" s="964"/>
      <c r="H32" s="964"/>
      <c r="I32" s="513"/>
      <c r="J32" s="513"/>
      <c r="K32" s="513"/>
      <c r="L32" s="963"/>
    </row>
    <row r="33" spans="1:15" s="457" customFormat="1" ht="15" customHeight="1" x14ac:dyDescent="0.2">
      <c r="A33" s="479" t="s">
        <v>633</v>
      </c>
      <c r="B33" s="478" t="s">
        <v>694</v>
      </c>
      <c r="D33" s="478"/>
      <c r="E33" s="478"/>
      <c r="F33" s="478"/>
      <c r="G33" s="478"/>
      <c r="H33" s="495"/>
      <c r="I33" s="495"/>
      <c r="J33" s="495"/>
      <c r="K33" s="495"/>
      <c r="L33" s="955"/>
      <c r="M33" s="495"/>
      <c r="O33" s="957"/>
    </row>
    <row r="34" spans="1:15" s="457" customFormat="1" ht="15" customHeight="1" x14ac:dyDescent="0.2">
      <c r="A34" s="587"/>
      <c r="B34" s="478"/>
      <c r="C34" s="478"/>
      <c r="D34" s="478"/>
      <c r="E34" s="478"/>
      <c r="F34" s="478"/>
      <c r="G34" s="478"/>
      <c r="H34" s="495"/>
      <c r="I34" s="495"/>
      <c r="J34" s="495"/>
      <c r="K34" s="495"/>
      <c r="L34" s="955"/>
      <c r="M34" s="495"/>
      <c r="O34" s="957"/>
    </row>
    <row r="35" spans="1:15" s="457" customFormat="1" ht="15" x14ac:dyDescent="0.2">
      <c r="A35" s="587"/>
      <c r="B35" s="478" t="s">
        <v>693</v>
      </c>
      <c r="C35" s="957" t="b">
        <f>IF(C22="2016/2017","2016",IF(C22="2015/2016","2015",IF(C22="2017/2018","2017",IF(C22="2018/2019","2018",IF(C22="2019/2020","2019")))))</f>
        <v>0</v>
      </c>
      <c r="D35" s="1647">
        <f>'A8-N8'!C64</f>
        <v>0</v>
      </c>
      <c r="E35" s="1648"/>
      <c r="G35" s="478"/>
      <c r="H35" s="957"/>
      <c r="I35" s="489"/>
      <c r="J35" s="489"/>
      <c r="K35" s="495"/>
      <c r="L35" s="955"/>
      <c r="M35" s="495"/>
      <c r="O35" s="957"/>
    </row>
    <row r="36" spans="1:15" s="457" customFormat="1" ht="15" x14ac:dyDescent="0.2">
      <c r="A36" s="587"/>
      <c r="B36" s="478" t="s">
        <v>693</v>
      </c>
      <c r="C36" s="957" t="b">
        <f>IF(C22="2016/2017","2017",IF(C22="2015/2016","2016",IF(C22="2017/2018","2018",IF(C22="2018/2019","2019",IF(C22="2019/2020","2020")))))</f>
        <v>0</v>
      </c>
      <c r="D36" s="1647">
        <f>'A8-N8'!D64</f>
        <v>0</v>
      </c>
      <c r="E36" s="1648"/>
      <c r="G36" s="478"/>
      <c r="H36" s="957"/>
      <c r="I36" s="489"/>
      <c r="J36" s="489"/>
      <c r="K36" s="495"/>
      <c r="L36" s="955"/>
      <c r="M36" s="495"/>
      <c r="O36" s="957"/>
    </row>
    <row r="37" spans="1:15" s="457" customFormat="1" ht="15" x14ac:dyDescent="0.2">
      <c r="A37" s="587"/>
      <c r="B37" s="478" t="s">
        <v>693</v>
      </c>
      <c r="C37" s="957" t="b">
        <f>IF(C22="2016/2017","2018",IF(C22="2015/2016","2017",IF(C22="2017/2018","2019",IF(C22="2018/2019","2020",IF(C22="2019/2020","2021")))))</f>
        <v>0</v>
      </c>
      <c r="D37" s="1647">
        <f>'A8-N8'!E64</f>
        <v>0</v>
      </c>
      <c r="E37" s="1648"/>
      <c r="G37" s="478"/>
      <c r="H37" s="957"/>
      <c r="I37" s="489"/>
      <c r="J37" s="489"/>
      <c r="K37" s="495"/>
      <c r="L37" s="955"/>
      <c r="M37" s="495"/>
      <c r="O37" s="957"/>
    </row>
    <row r="38" spans="1:15" s="457" customFormat="1" ht="15" x14ac:dyDescent="0.2">
      <c r="A38" s="587"/>
      <c r="B38" s="478" t="s">
        <v>142</v>
      </c>
      <c r="C38" s="478"/>
      <c r="D38" s="2079">
        <f>D35+D36+D37</f>
        <v>0</v>
      </c>
      <c r="E38" s="2080"/>
      <c r="F38" s="496"/>
      <c r="G38" s="478"/>
      <c r="H38" s="957"/>
      <c r="I38" s="489"/>
      <c r="J38" s="489"/>
      <c r="K38" s="495"/>
      <c r="L38" s="955"/>
      <c r="M38" s="495"/>
      <c r="O38" s="957"/>
    </row>
    <row r="39" spans="1:15" s="457" customFormat="1" ht="15.75" x14ac:dyDescent="0.25">
      <c r="A39" s="587"/>
      <c r="B39" s="459"/>
      <c r="C39" s="478"/>
      <c r="D39" s="957"/>
      <c r="E39" s="484"/>
      <c r="F39" s="958"/>
      <c r="G39" s="478"/>
      <c r="H39" s="957"/>
      <c r="I39" s="489"/>
      <c r="J39" s="489"/>
      <c r="K39" s="495"/>
      <c r="L39" s="955"/>
      <c r="M39" s="495"/>
      <c r="O39" s="957"/>
    </row>
    <row r="40" spans="1:15" s="457" customFormat="1" ht="32.25" customHeight="1" x14ac:dyDescent="0.25">
      <c r="A40" s="587"/>
      <c r="B40" s="496" t="s">
        <v>692</v>
      </c>
      <c r="C40" s="962">
        <f>'A8-N8'!C8</f>
        <v>0</v>
      </c>
      <c r="D40" s="486" t="s">
        <v>620</v>
      </c>
      <c r="E40" s="961"/>
      <c r="F40" s="459" t="s">
        <v>691</v>
      </c>
      <c r="H40" s="478"/>
      <c r="I40" s="478"/>
      <c r="J40" s="478"/>
      <c r="K40" s="478"/>
      <c r="L40" s="955"/>
      <c r="M40" s="478"/>
      <c r="N40" s="958"/>
      <c r="O40" s="478"/>
    </row>
    <row r="41" spans="1:15" s="457" customFormat="1" ht="15.75" x14ac:dyDescent="0.25">
      <c r="A41" s="587"/>
      <c r="B41" s="459"/>
      <c r="C41" s="489"/>
      <c r="D41" s="484"/>
      <c r="E41" s="960"/>
      <c r="F41" s="959"/>
      <c r="G41" s="478"/>
      <c r="H41" s="478"/>
      <c r="I41" s="478"/>
      <c r="J41" s="478"/>
      <c r="K41" s="478"/>
      <c r="L41" s="955"/>
      <c r="M41" s="478"/>
      <c r="N41" s="958"/>
      <c r="O41" s="478"/>
    </row>
    <row r="42" spans="1:15" s="457" customFormat="1" ht="15" x14ac:dyDescent="0.2">
      <c r="A42" s="587"/>
      <c r="B42" s="2077" t="b">
        <f>IF(C22="2016/2017","Dienstantritte im Zeitraum 01.06.2016 bis 31.05.2017:",IF(C22="2015/2016","Dienstantritte im Zeitraum 01.06.2015 bis 31.05.2016:",IF(C22="2017/2018","Dienstantritte im Zeitraum 01.06.2017 bis 31.05.2018:",IF(C22="2018/2019","Dienstantritte im Zeitraum 01.06.2018 bis 31.05.2019:",IF(C22="2019/2020","Dienstantritte im Zeitraum 01.06.2019 bis 31.05.2020:")))))</f>
        <v>0</v>
      </c>
      <c r="C42" s="2078"/>
      <c r="D42" s="2078"/>
      <c r="E42" s="2078"/>
      <c r="F42" s="2078"/>
      <c r="G42" s="956"/>
      <c r="H42" s="478"/>
      <c r="I42" s="478"/>
      <c r="J42" s="478"/>
      <c r="K42" s="478"/>
      <c r="L42" s="955"/>
      <c r="M42" s="478"/>
      <c r="N42" s="478"/>
      <c r="O42" s="478"/>
    </row>
    <row r="43" spans="1:15" s="457" customFormat="1" ht="15.75" thickBot="1" x14ac:dyDescent="0.25">
      <c r="A43" s="475"/>
      <c r="B43" s="954"/>
      <c r="C43" s="953"/>
      <c r="D43" s="953"/>
      <c r="E43" s="953"/>
      <c r="F43" s="953"/>
      <c r="G43" s="952"/>
      <c r="H43" s="480"/>
      <c r="I43" s="480"/>
      <c r="J43" s="480"/>
      <c r="K43" s="480"/>
      <c r="L43" s="482"/>
      <c r="M43" s="478"/>
      <c r="N43" s="478"/>
      <c r="O43" s="478"/>
    </row>
    <row r="44" spans="1:15" ht="11.45" customHeight="1" x14ac:dyDescent="0.2">
      <c r="A44" s="477"/>
      <c r="B44" s="459"/>
      <c r="C44" s="668"/>
      <c r="D44" s="667"/>
      <c r="E44" s="667"/>
      <c r="F44" s="459"/>
      <c r="G44" s="459"/>
      <c r="H44" s="459"/>
      <c r="I44" s="459"/>
      <c r="J44" s="459"/>
      <c r="K44" s="459"/>
      <c r="L44" s="951"/>
    </row>
    <row r="45" spans="1:15" ht="15.75" customHeight="1" x14ac:dyDescent="0.2">
      <c r="A45" s="950" t="s">
        <v>543</v>
      </c>
      <c r="B45" s="495" t="s">
        <v>542</v>
      </c>
      <c r="C45" s="495"/>
      <c r="D45" s="495"/>
      <c r="E45" s="495"/>
      <c r="F45" s="495"/>
      <c r="G45" s="495"/>
      <c r="H45" s="495"/>
      <c r="I45" s="495"/>
      <c r="J45" s="495"/>
      <c r="K45" s="495"/>
      <c r="L45" s="948"/>
    </row>
    <row r="46" spans="1:15" ht="15.75" customHeight="1" x14ac:dyDescent="0.2">
      <c r="A46" s="947"/>
      <c r="B46" s="495"/>
      <c r="C46" s="495"/>
      <c r="D46" s="495"/>
      <c r="E46" s="495"/>
      <c r="F46" s="495"/>
      <c r="G46" s="495"/>
      <c r="H46" s="495"/>
      <c r="I46" s="495"/>
      <c r="J46" s="495"/>
      <c r="K46" s="495"/>
      <c r="L46" s="948"/>
    </row>
    <row r="47" spans="1:15" ht="15.75" customHeight="1" x14ac:dyDescent="0.2">
      <c r="A47" s="947"/>
      <c r="B47" s="495" t="s">
        <v>618</v>
      </c>
      <c r="C47" s="495"/>
      <c r="D47" s="495"/>
      <c r="E47" s="495"/>
      <c r="F47" s="495"/>
      <c r="G47" s="949" t="s">
        <v>541</v>
      </c>
      <c r="H47" s="495"/>
      <c r="I47" s="457"/>
      <c r="J47" s="495"/>
      <c r="K47" s="495"/>
      <c r="L47" s="948"/>
    </row>
    <row r="48" spans="1:15" ht="15.75" customHeight="1" x14ac:dyDescent="0.2">
      <c r="A48" s="947"/>
      <c r="B48" s="2086"/>
      <c r="C48" s="2087"/>
      <c r="D48" s="2087"/>
      <c r="E48" s="2088"/>
      <c r="F48" s="946"/>
      <c r="G48" s="2086"/>
      <c r="H48" s="2087"/>
      <c r="I48" s="2087"/>
      <c r="J48" s="2087"/>
      <c r="K48" s="2087"/>
      <c r="L48" s="2092"/>
    </row>
    <row r="49" spans="1:12" ht="15.75" customHeight="1" x14ac:dyDescent="0.2">
      <c r="A49" s="947"/>
      <c r="B49" s="2089"/>
      <c r="C49" s="2090"/>
      <c r="D49" s="2090"/>
      <c r="E49" s="2091"/>
      <c r="F49" s="946"/>
      <c r="G49" s="2089"/>
      <c r="H49" s="2090"/>
      <c r="I49" s="2090"/>
      <c r="J49" s="2090"/>
      <c r="K49" s="2090"/>
      <c r="L49" s="2093"/>
    </row>
    <row r="50" spans="1:12" ht="15.75" customHeight="1" thickBot="1" x14ac:dyDescent="0.25">
      <c r="A50" s="945"/>
      <c r="B50" s="944"/>
      <c r="C50" s="944"/>
      <c r="D50" s="944"/>
      <c r="E50" s="944"/>
      <c r="F50" s="944"/>
      <c r="G50" s="944"/>
      <c r="H50" s="944"/>
      <c r="I50" s="944"/>
      <c r="J50" s="944"/>
      <c r="K50" s="944"/>
      <c r="L50" s="943"/>
    </row>
    <row r="51" spans="1:12" ht="11.45" customHeight="1" x14ac:dyDescent="0.2">
      <c r="A51" s="495"/>
      <c r="B51" s="495"/>
      <c r="C51" s="495"/>
      <c r="D51" s="495"/>
      <c r="E51" s="495"/>
      <c r="F51" s="495"/>
      <c r="G51" s="495"/>
      <c r="H51" s="495"/>
      <c r="I51" s="495"/>
      <c r="J51" s="495"/>
      <c r="K51" s="495"/>
      <c r="L51" s="495"/>
    </row>
    <row r="52" spans="1:12" ht="15.75" customHeight="1" x14ac:dyDescent="0.2">
      <c r="A52" s="485" t="s">
        <v>591</v>
      </c>
      <c r="B52" s="468"/>
      <c r="C52" s="468"/>
      <c r="D52" s="468"/>
      <c r="E52" s="942"/>
      <c r="F52" s="459"/>
      <c r="G52" s="459"/>
      <c r="H52" s="468"/>
      <c r="I52" s="468"/>
      <c r="J52" s="468"/>
      <c r="K52" s="468"/>
      <c r="L52" s="468"/>
    </row>
    <row r="53" spans="1:12" ht="15.75" customHeight="1" x14ac:dyDescent="0.2">
      <c r="A53" s="485"/>
      <c r="B53" s="468"/>
      <c r="C53" s="468"/>
      <c r="D53" s="468"/>
      <c r="E53" s="942"/>
      <c r="F53" s="459"/>
      <c r="G53" s="459"/>
      <c r="H53" s="468"/>
      <c r="I53" s="468"/>
      <c r="J53" s="468"/>
      <c r="K53" s="468"/>
      <c r="L53" s="468"/>
    </row>
    <row r="54" spans="1:12" ht="28.5" customHeight="1" x14ac:dyDescent="0.2">
      <c r="A54" s="940"/>
      <c r="B54" s="2085" t="s">
        <v>599</v>
      </c>
      <c r="C54" s="2085"/>
      <c r="D54" s="2085"/>
      <c r="E54" s="2085"/>
      <c r="F54" s="2085"/>
      <c r="G54" s="2085"/>
      <c r="H54" s="2085"/>
      <c r="I54" s="2085"/>
      <c r="J54" s="2085"/>
      <c r="K54" s="2085"/>
      <c r="L54" s="2085"/>
    </row>
    <row r="55" spans="1:12" ht="11.1" customHeight="1" x14ac:dyDescent="0.2">
      <c r="A55" s="940"/>
      <c r="B55" s="941"/>
      <c r="C55" s="941"/>
      <c r="D55" s="941"/>
      <c r="E55" s="941"/>
      <c r="F55" s="941"/>
      <c r="G55" s="941"/>
      <c r="H55" s="941"/>
      <c r="I55" s="941"/>
      <c r="J55" s="941"/>
      <c r="K55" s="941"/>
      <c r="L55" s="941"/>
    </row>
    <row r="56" spans="1:12" ht="28.5" customHeight="1" x14ac:dyDescent="0.2">
      <c r="A56" s="940"/>
      <c r="B56" s="2085" t="s">
        <v>690</v>
      </c>
      <c r="C56" s="2085"/>
      <c r="D56" s="2085"/>
      <c r="E56" s="2085"/>
      <c r="F56" s="2085"/>
      <c r="G56" s="2085"/>
      <c r="H56" s="2085"/>
      <c r="I56" s="2085"/>
      <c r="J56" s="2085"/>
      <c r="K56" s="2085"/>
      <c r="L56" s="2085"/>
    </row>
    <row r="57" spans="1:12" x14ac:dyDescent="0.2">
      <c r="A57" s="940"/>
      <c r="B57" s="471"/>
      <c r="C57" s="940"/>
      <c r="D57" s="546"/>
      <c r="E57" s="546"/>
      <c r="F57" s="546"/>
      <c r="H57" s="468"/>
      <c r="I57" s="468"/>
      <c r="J57" s="468"/>
      <c r="K57" s="468"/>
      <c r="L57" s="468"/>
    </row>
    <row r="58" spans="1:12" x14ac:dyDescent="0.2">
      <c r="A58" s="940"/>
      <c r="B58" s="471" t="s">
        <v>593</v>
      </c>
      <c r="C58" s="940"/>
      <c r="D58" s="546"/>
      <c r="E58" s="546"/>
      <c r="F58" s="546"/>
      <c r="H58" s="468"/>
      <c r="I58" s="468"/>
      <c r="J58" s="468"/>
      <c r="K58" s="468"/>
      <c r="L58" s="468"/>
    </row>
    <row r="59" spans="1:12" ht="14.25" customHeight="1" x14ac:dyDescent="0.2">
      <c r="A59" s="940"/>
      <c r="B59" s="471"/>
      <c r="C59" s="940"/>
      <c r="D59" s="546"/>
      <c r="E59" s="546"/>
      <c r="F59" s="546"/>
      <c r="H59" s="468"/>
      <c r="I59" s="468"/>
      <c r="J59" s="468"/>
      <c r="K59" s="468"/>
      <c r="L59" s="468"/>
    </row>
    <row r="60" spans="1:12" ht="14.25" customHeight="1" x14ac:dyDescent="0.2">
      <c r="A60" s="940"/>
      <c r="B60" s="471" t="s">
        <v>592</v>
      </c>
      <c r="C60" s="940"/>
      <c r="D60" s="546"/>
      <c r="E60" s="546"/>
      <c r="F60" s="546"/>
      <c r="H60" s="468"/>
      <c r="I60" s="468"/>
      <c r="J60" s="468"/>
      <c r="K60" s="468"/>
      <c r="L60" s="468"/>
    </row>
    <row r="61" spans="1:12" x14ac:dyDescent="0.2">
      <c r="A61" s="459"/>
      <c r="B61" s="468"/>
      <c r="C61" s="468"/>
      <c r="D61" s="468"/>
      <c r="E61" s="468"/>
      <c r="F61" s="468"/>
      <c r="H61" s="468"/>
      <c r="I61" s="468"/>
      <c r="J61" s="468"/>
      <c r="K61" s="468"/>
      <c r="L61" s="468"/>
    </row>
    <row r="62" spans="1:12" s="610" customFormat="1" x14ac:dyDescent="0.2">
      <c r="A62" s="485" t="s">
        <v>10</v>
      </c>
      <c r="F62" s="739"/>
    </row>
    <row r="63" spans="1:12" x14ac:dyDescent="0.2">
      <c r="A63" s="468"/>
      <c r="B63" s="468"/>
      <c r="C63" s="468"/>
      <c r="D63" s="468"/>
      <c r="E63" s="468"/>
      <c r="F63" s="470"/>
      <c r="H63" s="468"/>
      <c r="I63" s="468"/>
      <c r="J63" s="468"/>
      <c r="K63" s="468"/>
      <c r="L63" s="468"/>
    </row>
    <row r="64" spans="1:12" x14ac:dyDescent="0.2">
      <c r="A64" s="663"/>
      <c r="B64" s="939" t="s">
        <v>136</v>
      </c>
      <c r="C64" s="468"/>
      <c r="D64" s="468"/>
      <c r="E64" s="468"/>
      <c r="F64" s="470"/>
      <c r="G64" s="459" t="s">
        <v>103</v>
      </c>
      <c r="H64" s="468"/>
      <c r="I64" s="468"/>
      <c r="J64" s="468"/>
      <c r="K64" s="468"/>
      <c r="L64" s="468"/>
    </row>
    <row r="65" spans="1:12" x14ac:dyDescent="0.2">
      <c r="A65" s="459"/>
      <c r="B65" s="468"/>
      <c r="C65" s="468"/>
      <c r="D65" s="468"/>
      <c r="E65" s="468"/>
      <c r="F65" s="468"/>
      <c r="G65" s="468"/>
      <c r="H65" s="468"/>
      <c r="I65" s="468"/>
      <c r="J65" s="468"/>
      <c r="K65" s="468"/>
      <c r="L65" s="468"/>
    </row>
    <row r="66" spans="1:12" x14ac:dyDescent="0.2">
      <c r="A66" s="663"/>
      <c r="B66" s="468" t="s">
        <v>168</v>
      </c>
      <c r="C66" s="468"/>
      <c r="D66" s="468"/>
      <c r="E66" s="468"/>
      <c r="F66" s="468"/>
      <c r="G66" s="468" t="s">
        <v>561</v>
      </c>
      <c r="H66" s="468"/>
      <c r="I66" s="468"/>
      <c r="J66" s="468"/>
      <c r="K66" s="468"/>
      <c r="L66" s="468"/>
    </row>
    <row r="67" spans="1:12" x14ac:dyDescent="0.2">
      <c r="A67" s="938"/>
      <c r="B67" s="468"/>
      <c r="C67" s="468"/>
      <c r="D67" s="468"/>
      <c r="E67" s="468"/>
      <c r="H67" s="468"/>
      <c r="I67" s="468"/>
      <c r="J67" s="468"/>
      <c r="K67" s="468"/>
      <c r="L67" s="468"/>
    </row>
    <row r="68" spans="1:12" x14ac:dyDescent="0.2">
      <c r="A68" s="468"/>
      <c r="B68" s="468"/>
      <c r="C68" s="468"/>
      <c r="D68" s="468"/>
      <c r="E68" s="468"/>
      <c r="F68" s="468"/>
      <c r="G68" s="468"/>
      <c r="H68" s="459"/>
      <c r="I68" s="459"/>
      <c r="J68" s="459"/>
      <c r="K68" s="459"/>
      <c r="L68" s="459"/>
    </row>
    <row r="69" spans="1:12" x14ac:dyDescent="0.2">
      <c r="A69" s="468"/>
      <c r="B69" s="468"/>
      <c r="C69" s="468"/>
      <c r="D69" s="468"/>
      <c r="E69" s="468"/>
      <c r="F69" s="468"/>
      <c r="G69" s="468"/>
      <c r="H69" s="459"/>
      <c r="I69" s="459"/>
      <c r="J69" s="459"/>
      <c r="K69" s="459"/>
      <c r="L69" s="459"/>
    </row>
    <row r="70" spans="1:12" ht="13.5" thickBot="1" x14ac:dyDescent="0.25">
      <c r="A70" s="2083"/>
      <c r="B70" s="2083"/>
      <c r="C70" s="2083"/>
      <c r="D70" s="2083"/>
      <c r="E70" s="460"/>
      <c r="F70" s="2084"/>
      <c r="G70" s="2084"/>
      <c r="H70" s="2084"/>
      <c r="I70" s="2084"/>
      <c r="J70" s="2084"/>
      <c r="K70" s="2084"/>
      <c r="L70" s="2084"/>
    </row>
    <row r="71" spans="1:12" x14ac:dyDescent="0.2">
      <c r="A71" s="460" t="s">
        <v>621</v>
      </c>
      <c r="B71" s="460"/>
      <c r="C71" s="460"/>
      <c r="D71" s="460"/>
      <c r="E71" s="460"/>
      <c r="F71" s="937" t="s">
        <v>540</v>
      </c>
      <c r="G71" s="459"/>
    </row>
    <row r="72" spans="1:12" x14ac:dyDescent="0.2">
      <c r="A72" s="468"/>
      <c r="B72" s="468"/>
      <c r="C72" s="468"/>
      <c r="D72" s="468"/>
      <c r="E72" s="468"/>
      <c r="F72" s="460" t="s">
        <v>539</v>
      </c>
      <c r="G72" s="459"/>
    </row>
    <row r="73" spans="1:12" x14ac:dyDescent="0.2">
      <c r="A73" s="468"/>
      <c r="B73" s="468"/>
      <c r="C73" s="468"/>
      <c r="D73" s="468"/>
      <c r="E73" s="468"/>
      <c r="F73" s="468"/>
      <c r="G73" s="457"/>
    </row>
    <row r="74" spans="1:12" x14ac:dyDescent="0.2">
      <c r="A74" s="468"/>
      <c r="B74" s="468"/>
      <c r="C74" s="468"/>
      <c r="D74" s="468"/>
      <c r="E74" s="468"/>
      <c r="F74" s="468"/>
    </row>
    <row r="75" spans="1:12" x14ac:dyDescent="0.2">
      <c r="A75" s="459"/>
      <c r="B75" s="459"/>
      <c r="C75" s="459"/>
      <c r="D75" s="459"/>
      <c r="E75" s="459"/>
      <c r="F75" s="459"/>
    </row>
    <row r="76" spans="1:12" x14ac:dyDescent="0.2">
      <c r="A76" s="459"/>
      <c r="B76" s="459"/>
      <c r="C76" s="459"/>
      <c r="D76" s="459"/>
      <c r="E76" s="459"/>
      <c r="F76" s="459"/>
    </row>
    <row r="77" spans="1:12" x14ac:dyDescent="0.2">
      <c r="A77" s="457"/>
      <c r="B77" s="457"/>
      <c r="C77" s="457"/>
      <c r="D77" s="457"/>
      <c r="E77" s="457"/>
      <c r="F77" s="457"/>
    </row>
  </sheetData>
  <sheetProtection selectLockedCells="1"/>
  <mergeCells count="33">
    <mergeCell ref="C29:E29"/>
    <mergeCell ref="F17:G17"/>
    <mergeCell ref="I30:K30"/>
    <mergeCell ref="I26:L26"/>
    <mergeCell ref="F29:G29"/>
    <mergeCell ref="I29:K29"/>
    <mergeCell ref="K18:L18"/>
    <mergeCell ref="F30:G30"/>
    <mergeCell ref="C30:E30"/>
    <mergeCell ref="D3:F3"/>
    <mergeCell ref="H18:I18"/>
    <mergeCell ref="C22:E22"/>
    <mergeCell ref="I17:K17"/>
    <mergeCell ref="A6:F6"/>
    <mergeCell ref="B11:E13"/>
    <mergeCell ref="B18:C18"/>
    <mergeCell ref="J4:L4"/>
    <mergeCell ref="J5:L5"/>
    <mergeCell ref="E18:F18"/>
    <mergeCell ref="A70:D70"/>
    <mergeCell ref="F70:L70"/>
    <mergeCell ref="B56:L56"/>
    <mergeCell ref="B54:L54"/>
    <mergeCell ref="B48:E49"/>
    <mergeCell ref="G48:L49"/>
    <mergeCell ref="I31:K31"/>
    <mergeCell ref="C31:E31"/>
    <mergeCell ref="B42:F42"/>
    <mergeCell ref="D35:E35"/>
    <mergeCell ref="D36:E36"/>
    <mergeCell ref="D37:E37"/>
    <mergeCell ref="D38:E38"/>
    <mergeCell ref="F31:G31"/>
  </mergeCells>
  <dataValidations count="1">
    <dataValidation type="list" allowBlank="1" showInputMessage="1" showErrorMessage="1" sqref="C22:E22">
      <formula1>"2020/2021"</formula1>
    </dataValidation>
  </dataValidations>
  <pageMargins left="0.78740157480314965" right="0.38" top="0.52" bottom="0.51" header="0.43" footer="0.42"/>
  <pageSetup paperSize="9" scale="73" orientation="portrait" r:id="rId1"/>
  <headerFooter alignWithMargins="0"/>
  <ignoredErrors>
    <ignoredError sqref="C40 D35:E37"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15719" r:id="rId4" name="Check Box 7">
              <controlPr defaultSize="0" autoFill="0" autoLine="0" autoPict="0">
                <anchor moveWithCells="1">
                  <from>
                    <xdr:col>0</xdr:col>
                    <xdr:colOff>47625</xdr:colOff>
                    <xdr:row>28</xdr:row>
                    <xdr:rowOff>104775</xdr:rowOff>
                  </from>
                  <to>
                    <xdr:col>1</xdr:col>
                    <xdr:colOff>38100</xdr:colOff>
                    <xdr:row>30</xdr:row>
                    <xdr:rowOff>76200</xdr:rowOff>
                  </to>
                </anchor>
              </controlPr>
            </control>
          </mc:Choice>
        </mc:AlternateContent>
        <mc:AlternateContent xmlns:mc="http://schemas.openxmlformats.org/markup-compatibility/2006">
          <mc:Choice Requires="x14">
            <control shapeId="115720" r:id="rId5" name="Check Box 8">
              <controlPr defaultSize="0" autoFill="0" autoLine="0" autoPict="0">
                <anchor moveWithCells="1">
                  <from>
                    <xdr:col>0</xdr:col>
                    <xdr:colOff>47625</xdr:colOff>
                    <xdr:row>62</xdr:row>
                    <xdr:rowOff>95250</xdr:rowOff>
                  </from>
                  <to>
                    <xdr:col>1</xdr:col>
                    <xdr:colOff>38100</xdr:colOff>
                    <xdr:row>64</xdr:row>
                    <xdr:rowOff>57150</xdr:rowOff>
                  </to>
                </anchor>
              </controlPr>
            </control>
          </mc:Choice>
        </mc:AlternateContent>
        <mc:AlternateContent xmlns:mc="http://schemas.openxmlformats.org/markup-compatibility/2006">
          <mc:Choice Requires="x14">
            <control shapeId="115721" r:id="rId6" name="Check Box 9">
              <controlPr defaultSize="0" autoFill="0" autoLine="0" autoPict="0">
                <anchor moveWithCells="1">
                  <from>
                    <xdr:col>0</xdr:col>
                    <xdr:colOff>47625</xdr:colOff>
                    <xdr:row>64</xdr:row>
                    <xdr:rowOff>66675</xdr:rowOff>
                  </from>
                  <to>
                    <xdr:col>1</xdr:col>
                    <xdr:colOff>38100</xdr:colOff>
                    <xdr:row>66</xdr:row>
                    <xdr:rowOff>85725</xdr:rowOff>
                  </to>
                </anchor>
              </controlPr>
            </control>
          </mc:Choice>
        </mc:AlternateContent>
        <mc:AlternateContent xmlns:mc="http://schemas.openxmlformats.org/markup-compatibility/2006">
          <mc:Choice Requires="x14">
            <control shapeId="115722" r:id="rId7" name="Check Box 10">
              <controlPr defaultSize="0" autoFill="0" autoLine="0" autoPict="0">
                <anchor moveWithCells="1">
                  <from>
                    <xdr:col>0</xdr:col>
                    <xdr:colOff>47625</xdr:colOff>
                    <xdr:row>52</xdr:row>
                    <xdr:rowOff>161925</xdr:rowOff>
                  </from>
                  <to>
                    <xdr:col>1</xdr:col>
                    <xdr:colOff>0</xdr:colOff>
                    <xdr:row>54</xdr:row>
                    <xdr:rowOff>0</xdr:rowOff>
                  </to>
                </anchor>
              </controlPr>
            </control>
          </mc:Choice>
        </mc:AlternateContent>
        <mc:AlternateContent xmlns:mc="http://schemas.openxmlformats.org/markup-compatibility/2006">
          <mc:Choice Requires="x14">
            <control shapeId="115723" r:id="rId8" name="Check Box 11">
              <controlPr defaultSize="0" autoFill="0" autoLine="0" autoPict="0">
                <anchor moveWithCells="1">
                  <from>
                    <xdr:col>0</xdr:col>
                    <xdr:colOff>47625</xdr:colOff>
                    <xdr:row>56</xdr:row>
                    <xdr:rowOff>123825</xdr:rowOff>
                  </from>
                  <to>
                    <xdr:col>1</xdr:col>
                    <xdr:colOff>0</xdr:colOff>
                    <xdr:row>58</xdr:row>
                    <xdr:rowOff>28575</xdr:rowOff>
                  </to>
                </anchor>
              </controlPr>
            </control>
          </mc:Choice>
        </mc:AlternateContent>
        <mc:AlternateContent xmlns:mc="http://schemas.openxmlformats.org/markup-compatibility/2006">
          <mc:Choice Requires="x14">
            <control shapeId="115724" r:id="rId9" name="Check Box 12">
              <controlPr defaultSize="0" autoFill="0" autoLine="0" autoPict="0">
                <anchor moveWithCells="1">
                  <from>
                    <xdr:col>0</xdr:col>
                    <xdr:colOff>47625</xdr:colOff>
                    <xdr:row>58</xdr:row>
                    <xdr:rowOff>133350</xdr:rowOff>
                  </from>
                  <to>
                    <xdr:col>1</xdr:col>
                    <xdr:colOff>0</xdr:colOff>
                    <xdr:row>60</xdr:row>
                    <xdr:rowOff>57150</xdr:rowOff>
                  </to>
                </anchor>
              </controlPr>
            </control>
          </mc:Choice>
        </mc:AlternateContent>
        <mc:AlternateContent xmlns:mc="http://schemas.openxmlformats.org/markup-compatibility/2006">
          <mc:Choice Requires="x14">
            <control shapeId="115725" r:id="rId10" name="Check Box 13">
              <controlPr defaultSize="0" autoFill="0" autoLine="0" autoPict="0">
                <anchor moveWithCells="1">
                  <from>
                    <xdr:col>5</xdr:col>
                    <xdr:colOff>514350</xdr:colOff>
                    <xdr:row>62</xdr:row>
                    <xdr:rowOff>104775</xdr:rowOff>
                  </from>
                  <to>
                    <xdr:col>6</xdr:col>
                    <xdr:colOff>28575</xdr:colOff>
                    <xdr:row>64</xdr:row>
                    <xdr:rowOff>57150</xdr:rowOff>
                  </to>
                </anchor>
              </controlPr>
            </control>
          </mc:Choice>
        </mc:AlternateContent>
        <mc:AlternateContent xmlns:mc="http://schemas.openxmlformats.org/markup-compatibility/2006">
          <mc:Choice Requires="x14">
            <control shapeId="115726" r:id="rId11" name="Check Box 14">
              <controlPr defaultSize="0" autoFill="0" autoLine="0" autoPict="0">
                <anchor moveWithCells="1">
                  <from>
                    <xdr:col>5</xdr:col>
                    <xdr:colOff>514350</xdr:colOff>
                    <xdr:row>64</xdr:row>
                    <xdr:rowOff>95250</xdr:rowOff>
                  </from>
                  <to>
                    <xdr:col>6</xdr:col>
                    <xdr:colOff>28575</xdr:colOff>
                    <xdr:row>66</xdr:row>
                    <xdr:rowOff>57150</xdr:rowOff>
                  </to>
                </anchor>
              </controlPr>
            </control>
          </mc:Choice>
        </mc:AlternateContent>
        <mc:AlternateContent xmlns:mc="http://schemas.openxmlformats.org/markup-compatibility/2006">
          <mc:Choice Requires="x14">
            <control shapeId="115727" r:id="rId12" name="Check Box 15">
              <controlPr defaultSize="0" autoFill="0" autoLine="0" autoPict="0">
                <anchor moveWithCells="1">
                  <from>
                    <xdr:col>0</xdr:col>
                    <xdr:colOff>47625</xdr:colOff>
                    <xdr:row>55</xdr:row>
                    <xdr:rowOff>9525</xdr:rowOff>
                  </from>
                  <to>
                    <xdr:col>1</xdr:col>
                    <xdr:colOff>0</xdr:colOff>
                    <xdr:row>56</xdr:row>
                    <xdr:rowOff>0</xdr:rowOff>
                  </to>
                </anchor>
              </controlPr>
            </control>
          </mc:Choice>
        </mc:AlternateContent>
        <mc:AlternateContent xmlns:mc="http://schemas.openxmlformats.org/markup-compatibility/2006">
          <mc:Choice Requires="x14">
            <control shapeId="115728" r:id="rId13" name="Check Box 16">
              <controlPr defaultSize="0" autoFill="0" autoLine="0" autoPict="0">
                <anchor moveWithCells="1">
                  <from>
                    <xdr:col>8</xdr:col>
                    <xdr:colOff>352425</xdr:colOff>
                    <xdr:row>2</xdr:row>
                    <xdr:rowOff>228600</xdr:rowOff>
                  </from>
                  <to>
                    <xdr:col>9</xdr:col>
                    <xdr:colOff>38100</xdr:colOff>
                    <xdr:row>4</xdr:row>
                    <xdr:rowOff>28575</xdr:rowOff>
                  </to>
                </anchor>
              </controlPr>
            </control>
          </mc:Choice>
        </mc:AlternateContent>
        <mc:AlternateContent xmlns:mc="http://schemas.openxmlformats.org/markup-compatibility/2006">
          <mc:Choice Requires="x14">
            <control shapeId="115729" r:id="rId14" name="Check Box 17">
              <controlPr defaultSize="0" autoFill="0" autoLine="0" autoPict="0">
                <anchor moveWithCells="1">
                  <from>
                    <xdr:col>8</xdr:col>
                    <xdr:colOff>352425</xdr:colOff>
                    <xdr:row>4</xdr:row>
                    <xdr:rowOff>0</xdr:rowOff>
                  </from>
                  <to>
                    <xdr:col>9</xdr:col>
                    <xdr:colOff>38100</xdr:colOff>
                    <xdr:row>5</xdr:row>
                    <xdr:rowOff>19050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3">
    <pageSetUpPr fitToPage="1"/>
  </sheetPr>
  <dimension ref="A1:R81"/>
  <sheetViews>
    <sheetView showGridLines="0" view="pageBreakPreview" zoomScale="90" zoomScaleNormal="100" zoomScaleSheetLayoutView="90" workbookViewId="0"/>
  </sheetViews>
  <sheetFormatPr baseColWidth="10" defaultColWidth="11.42578125" defaultRowHeight="12.75" x14ac:dyDescent="0.2"/>
  <cols>
    <col min="1" max="1" width="4.28515625" style="456" customWidth="1"/>
    <col min="2" max="2" width="15.7109375" style="456" customWidth="1"/>
    <col min="3" max="3" width="11.42578125" style="456"/>
    <col min="4" max="4" width="2.7109375" style="456" customWidth="1"/>
    <col min="5" max="9" width="15.7109375" style="456" customWidth="1"/>
    <col min="10" max="10" width="11.7109375" style="456" customWidth="1"/>
    <col min="11" max="16384" width="11.42578125" style="456"/>
  </cols>
  <sheetData>
    <row r="1" spans="1:10" ht="18" x14ac:dyDescent="0.25">
      <c r="A1" s="682" t="s">
        <v>83</v>
      </c>
      <c r="B1" s="468"/>
      <c r="C1" s="468"/>
      <c r="D1" s="468"/>
      <c r="E1" s="468"/>
      <c r="F1" s="520"/>
      <c r="G1" s="519"/>
      <c r="H1" s="519"/>
      <c r="I1" s="681"/>
      <c r="J1" s="680" t="s">
        <v>589</v>
      </c>
    </row>
    <row r="2" spans="1:10" ht="15.75" x14ac:dyDescent="0.25">
      <c r="A2" s="484" t="s">
        <v>403</v>
      </c>
      <c r="B2" s="459"/>
      <c r="C2" s="459"/>
      <c r="D2" s="459"/>
      <c r="E2" s="459"/>
      <c r="F2" s="459"/>
      <c r="G2" s="459"/>
      <c r="H2" s="459"/>
      <c r="I2" s="478"/>
    </row>
    <row r="3" spans="1:10" ht="15" x14ac:dyDescent="0.2">
      <c r="A3" s="459" t="s">
        <v>520</v>
      </c>
      <c r="B3" s="459"/>
      <c r="C3" s="459"/>
      <c r="D3" s="2130"/>
      <c r="E3" s="2131"/>
      <c r="F3" s="1624"/>
      <c r="G3" s="459"/>
      <c r="H3" s="459"/>
      <c r="I3" s="478"/>
    </row>
    <row r="4" spans="1:10" ht="15" x14ac:dyDescent="0.2">
      <c r="A4" s="459"/>
      <c r="B4" s="459"/>
      <c r="C4" s="459"/>
      <c r="D4" s="509"/>
      <c r="E4" s="509"/>
      <c r="F4" s="509"/>
      <c r="G4" s="459"/>
      <c r="H4" s="459"/>
      <c r="I4" s="478"/>
    </row>
    <row r="5" spans="1:10" x14ac:dyDescent="0.2">
      <c r="B5" s="679"/>
      <c r="C5" s="679"/>
      <c r="D5" s="679"/>
      <c r="E5" s="679"/>
      <c r="F5" s="678"/>
      <c r="G5" s="468"/>
    </row>
    <row r="6" spans="1:10" ht="15" customHeight="1" x14ac:dyDescent="0.2">
      <c r="A6" s="459"/>
      <c r="B6" s="536" t="s">
        <v>279</v>
      </c>
      <c r="C6" s="536"/>
      <c r="D6" s="536"/>
      <c r="E6" s="468"/>
      <c r="G6" s="459"/>
      <c r="H6" s="536"/>
    </row>
    <row r="7" spans="1:10" ht="15" customHeight="1" x14ac:dyDescent="0.2">
      <c r="A7" s="468"/>
      <c r="B7" s="536" t="s">
        <v>280</v>
      </c>
      <c r="C7" s="536"/>
      <c r="D7" s="536"/>
      <c r="E7" s="468"/>
      <c r="F7" s="524"/>
      <c r="G7" s="524"/>
      <c r="H7" s="524"/>
    </row>
    <row r="8" spans="1:10" ht="15" customHeight="1" x14ac:dyDescent="0.2">
      <c r="A8" s="468"/>
      <c r="B8" s="2136" t="s">
        <v>325</v>
      </c>
      <c r="C8" s="2136"/>
      <c r="D8" s="2136"/>
      <c r="E8" s="2136"/>
      <c r="F8" s="2136"/>
      <c r="G8" s="2136"/>
      <c r="H8" s="524"/>
    </row>
    <row r="9" spans="1:10" ht="15" customHeight="1" x14ac:dyDescent="0.2">
      <c r="A9" s="468"/>
      <c r="B9" s="536" t="s">
        <v>686</v>
      </c>
      <c r="C9" s="536"/>
      <c r="D9" s="536"/>
      <c r="E9" s="468"/>
      <c r="F9" s="524"/>
      <c r="G9" s="524"/>
      <c r="H9" s="524"/>
    </row>
    <row r="10" spans="1:10" ht="15" customHeight="1" x14ac:dyDescent="0.2">
      <c r="A10" s="468"/>
      <c r="B10" s="536"/>
      <c r="C10" s="536"/>
      <c r="D10" s="536"/>
      <c r="E10" s="468"/>
      <c r="F10" s="524"/>
      <c r="G10" s="524"/>
      <c r="H10" s="524"/>
    </row>
    <row r="11" spans="1:10" ht="15.75" thickBot="1" x14ac:dyDescent="0.25">
      <c r="A11" s="468"/>
      <c r="B11" s="536"/>
      <c r="C11" s="468"/>
      <c r="D11" s="517"/>
      <c r="E11" s="466"/>
      <c r="F11" s="501"/>
      <c r="G11" s="466"/>
      <c r="H11" s="466"/>
      <c r="I11" s="463"/>
    </row>
    <row r="12" spans="1:10" x14ac:dyDescent="0.2">
      <c r="A12" s="513"/>
      <c r="B12" s="513"/>
      <c r="C12" s="513"/>
      <c r="D12" s="513"/>
      <c r="E12" s="513"/>
      <c r="F12" s="513"/>
      <c r="G12" s="513"/>
      <c r="H12" s="513"/>
      <c r="I12" s="595"/>
      <c r="J12" s="595"/>
    </row>
    <row r="13" spans="1:10" ht="15" x14ac:dyDescent="0.2">
      <c r="A13" s="459">
        <v>1</v>
      </c>
      <c r="B13" s="478" t="s">
        <v>404</v>
      </c>
      <c r="C13" s="478"/>
      <c r="D13" s="478"/>
      <c r="E13" s="478"/>
      <c r="F13" s="459"/>
      <c r="G13" s="459"/>
      <c r="H13" s="459"/>
      <c r="I13" s="457"/>
      <c r="J13" s="457"/>
    </row>
    <row r="14" spans="1:10" ht="15" customHeight="1" x14ac:dyDescent="0.2">
      <c r="A14" s="459"/>
      <c r="B14" s="1626"/>
      <c r="C14" s="1627"/>
      <c r="D14" s="1627"/>
      <c r="E14" s="1627"/>
      <c r="F14" s="1627"/>
      <c r="G14" s="1627"/>
      <c r="H14" s="1628"/>
      <c r="I14" s="457"/>
      <c r="J14" s="457"/>
    </row>
    <row r="15" spans="1:10" ht="15" customHeight="1" x14ac:dyDescent="0.2">
      <c r="A15" s="459"/>
      <c r="B15" s="1629"/>
      <c r="C15" s="1630"/>
      <c r="D15" s="1630"/>
      <c r="E15" s="1630"/>
      <c r="F15" s="1630"/>
      <c r="G15" s="1630"/>
      <c r="H15" s="1631"/>
      <c r="I15" s="457"/>
      <c r="J15" s="457"/>
    </row>
    <row r="16" spans="1:10" ht="15" customHeight="1" x14ac:dyDescent="0.2">
      <c r="A16" s="459"/>
      <c r="B16" s="1629"/>
      <c r="C16" s="1630"/>
      <c r="D16" s="1630"/>
      <c r="E16" s="1630"/>
      <c r="F16" s="1630"/>
      <c r="G16" s="1630"/>
      <c r="H16" s="1631"/>
      <c r="I16" s="457"/>
      <c r="J16" s="457"/>
    </row>
    <row r="17" spans="1:10" ht="15" customHeight="1" x14ac:dyDescent="0.2">
      <c r="A17" s="459"/>
      <c r="B17" s="1632"/>
      <c r="C17" s="1633"/>
      <c r="D17" s="1633"/>
      <c r="E17" s="1633"/>
      <c r="F17" s="1633"/>
      <c r="G17" s="1633"/>
      <c r="H17" s="1634"/>
      <c r="I17" s="457"/>
      <c r="J17" s="457"/>
    </row>
    <row r="18" spans="1:10" ht="18.95" customHeight="1" thickBot="1" x14ac:dyDescent="0.25">
      <c r="A18" s="459"/>
      <c r="B18" s="677"/>
      <c r="C18" s="677"/>
      <c r="D18" s="677"/>
      <c r="E18" s="677"/>
      <c r="F18" s="459"/>
      <c r="G18" s="459"/>
      <c r="H18" s="459"/>
      <c r="I18" s="457"/>
    </row>
    <row r="19" spans="1:10" x14ac:dyDescent="0.2">
      <c r="A19" s="513"/>
      <c r="B19" s="676"/>
      <c r="C19" s="676"/>
      <c r="D19" s="676"/>
      <c r="E19" s="676"/>
      <c r="F19" s="513"/>
      <c r="G19" s="513"/>
      <c r="H19" s="513"/>
      <c r="I19" s="595"/>
      <c r="J19" s="595"/>
    </row>
    <row r="20" spans="1:10" ht="18" customHeight="1" x14ac:dyDescent="0.25">
      <c r="A20" s="459">
        <v>2</v>
      </c>
      <c r="B20" s="536" t="s">
        <v>18</v>
      </c>
      <c r="C20" s="585"/>
      <c r="D20" s="585"/>
      <c r="E20" s="585"/>
      <c r="F20" s="535"/>
      <c r="H20" s="582"/>
    </row>
    <row r="21" spans="1:10" ht="15" customHeight="1" x14ac:dyDescent="0.2">
      <c r="A21" s="459"/>
      <c r="B21" s="1626"/>
      <c r="C21" s="1627"/>
      <c r="D21" s="1627"/>
      <c r="E21" s="1627"/>
      <c r="F21" s="1627"/>
      <c r="G21" s="1627"/>
      <c r="H21" s="1628"/>
    </row>
    <row r="22" spans="1:10" ht="15" customHeight="1" x14ac:dyDescent="0.2">
      <c r="A22" s="459"/>
      <c r="B22" s="1629"/>
      <c r="C22" s="1630"/>
      <c r="D22" s="1630"/>
      <c r="E22" s="1630"/>
      <c r="F22" s="1630"/>
      <c r="G22" s="1630"/>
      <c r="H22" s="1631"/>
    </row>
    <row r="23" spans="1:10" s="468" customFormat="1" ht="15" customHeight="1" x14ac:dyDescent="0.2">
      <c r="A23" s="459"/>
      <c r="B23" s="1629"/>
      <c r="C23" s="1630"/>
      <c r="D23" s="1630"/>
      <c r="E23" s="1630"/>
      <c r="F23" s="1630"/>
      <c r="G23" s="1630"/>
      <c r="H23" s="1631"/>
    </row>
    <row r="24" spans="1:10" s="468" customFormat="1" ht="15" customHeight="1" x14ac:dyDescent="0.2">
      <c r="A24" s="459"/>
      <c r="B24" s="1632"/>
      <c r="C24" s="1633"/>
      <c r="D24" s="1633"/>
      <c r="E24" s="1633"/>
      <c r="F24" s="1633"/>
      <c r="G24" s="1633"/>
      <c r="H24" s="1634"/>
    </row>
    <row r="25" spans="1:10" s="468" customFormat="1" ht="24.75" customHeight="1" thickBot="1" x14ac:dyDescent="0.25">
      <c r="A25" s="459"/>
      <c r="B25" s="509"/>
      <c r="C25" s="509"/>
      <c r="D25" s="509"/>
      <c r="E25" s="509"/>
      <c r="F25" s="509"/>
      <c r="G25" s="509"/>
      <c r="H25" s="509"/>
    </row>
    <row r="26" spans="1:10" s="468" customFormat="1" x14ac:dyDescent="0.2">
      <c r="A26" s="513"/>
      <c r="B26" s="675"/>
      <c r="C26" s="675"/>
      <c r="D26" s="675"/>
      <c r="E26" s="675"/>
      <c r="F26" s="674"/>
      <c r="G26" s="674"/>
      <c r="H26" s="674"/>
      <c r="I26" s="513"/>
      <c r="J26" s="513"/>
    </row>
    <row r="27" spans="1:10" s="468" customFormat="1" ht="15" x14ac:dyDescent="0.2">
      <c r="A27" s="459">
        <v>3</v>
      </c>
      <c r="B27" s="536" t="s">
        <v>407</v>
      </c>
      <c r="C27" s="536"/>
      <c r="D27" s="536"/>
      <c r="E27" s="536"/>
      <c r="F27" s="536"/>
      <c r="G27" s="536"/>
      <c r="H27" s="536"/>
    </row>
    <row r="28" spans="1:10" s="468" customFormat="1" x14ac:dyDescent="0.2">
      <c r="A28" s="459"/>
      <c r="B28" s="509"/>
      <c r="C28" s="509"/>
      <c r="D28" s="509"/>
      <c r="E28" s="509"/>
      <c r="F28" s="485"/>
      <c r="G28" s="485"/>
      <c r="H28" s="485"/>
    </row>
    <row r="29" spans="1:10" s="468" customFormat="1" ht="15" x14ac:dyDescent="0.2">
      <c r="A29" s="459"/>
      <c r="B29" s="509"/>
      <c r="C29" s="536" t="s">
        <v>569</v>
      </c>
      <c r="D29" s="509"/>
      <c r="E29" s="509"/>
      <c r="F29" s="485"/>
      <c r="G29" s="485"/>
      <c r="H29" s="485"/>
    </row>
    <row r="30" spans="1:10" s="468" customFormat="1" ht="15" x14ac:dyDescent="0.2">
      <c r="A30" s="459"/>
      <c r="B30" s="509"/>
      <c r="C30" s="536"/>
      <c r="D30" s="509"/>
      <c r="E30" s="509"/>
      <c r="F30" s="485"/>
      <c r="G30" s="485"/>
      <c r="H30" s="485"/>
    </row>
    <row r="31" spans="1:10" s="468" customFormat="1" ht="15" x14ac:dyDescent="0.2">
      <c r="A31" s="459"/>
      <c r="B31" s="509"/>
      <c r="C31" s="536" t="s">
        <v>583</v>
      </c>
      <c r="D31" s="509"/>
      <c r="E31" s="509"/>
      <c r="F31" s="485"/>
      <c r="G31" s="485"/>
      <c r="H31" s="485"/>
    </row>
    <row r="32" spans="1:10" s="468" customFormat="1" ht="18.95" customHeight="1" thickBot="1" x14ac:dyDescent="0.25">
      <c r="A32" s="459"/>
      <c r="B32" s="509"/>
      <c r="C32" s="509"/>
      <c r="D32" s="509"/>
      <c r="E32" s="509"/>
      <c r="F32" s="485"/>
      <c r="G32" s="485"/>
      <c r="H32" s="485"/>
    </row>
    <row r="33" spans="1:14" x14ac:dyDescent="0.2">
      <c r="A33" s="595"/>
      <c r="B33" s="595"/>
      <c r="C33" s="595"/>
      <c r="D33" s="595"/>
      <c r="E33" s="595"/>
      <c r="F33" s="596"/>
      <c r="G33" s="596"/>
      <c r="H33" s="595"/>
      <c r="I33" s="595"/>
      <c r="J33" s="595"/>
    </row>
    <row r="34" spans="1:14" ht="15" customHeight="1" x14ac:dyDescent="0.2">
      <c r="A34" s="459">
        <v>4</v>
      </c>
      <c r="B34" s="478" t="s">
        <v>409</v>
      </c>
      <c r="C34" s="459"/>
      <c r="D34" s="459"/>
      <c r="E34" s="497" t="s">
        <v>120</v>
      </c>
      <c r="F34" s="485"/>
      <c r="G34" s="2132" t="s">
        <v>290</v>
      </c>
      <c r="H34" s="2100"/>
      <c r="I34" s="2132" t="s">
        <v>119</v>
      </c>
      <c r="J34" s="2133"/>
    </row>
    <row r="35" spans="1:14" ht="15" customHeight="1" x14ac:dyDescent="0.2">
      <c r="A35" s="478"/>
      <c r="B35" s="478" t="s">
        <v>408</v>
      </c>
      <c r="C35" s="459"/>
      <c r="D35" s="459"/>
      <c r="E35" s="477"/>
      <c r="F35" s="485"/>
      <c r="G35" s="2132" t="s">
        <v>291</v>
      </c>
      <c r="H35" s="2100"/>
      <c r="I35" s="2134"/>
      <c r="J35" s="2135"/>
    </row>
    <row r="36" spans="1:14" ht="24.75" customHeight="1" x14ac:dyDescent="0.2">
      <c r="A36" s="459"/>
      <c r="B36" s="2141"/>
      <c r="C36" s="2142"/>
      <c r="D36" s="2142"/>
      <c r="E36" s="2142"/>
      <c r="F36" s="2142"/>
      <c r="G36" s="2143"/>
      <c r="H36" s="2144"/>
      <c r="I36" s="2143"/>
      <c r="J36" s="2145"/>
    </row>
    <row r="37" spans="1:14" x14ac:dyDescent="0.2">
      <c r="A37" s="459"/>
      <c r="B37" s="459"/>
      <c r="C37" s="459"/>
      <c r="D37" s="459"/>
      <c r="E37" s="477"/>
      <c r="F37" s="485"/>
      <c r="G37" s="2134"/>
      <c r="H37" s="2078"/>
      <c r="I37" s="2134"/>
      <c r="J37" s="2078"/>
    </row>
    <row r="38" spans="1:14" ht="17.25" customHeight="1" thickBot="1" x14ac:dyDescent="0.3">
      <c r="A38" s="457"/>
      <c r="B38" s="457"/>
      <c r="C38" s="533"/>
      <c r="D38" s="533"/>
      <c r="E38" s="585"/>
      <c r="F38" s="535"/>
      <c r="G38" s="590"/>
      <c r="H38" s="673"/>
      <c r="I38" s="457"/>
      <c r="J38" s="457"/>
      <c r="K38" s="457"/>
      <c r="L38" s="457"/>
      <c r="M38" s="457"/>
      <c r="N38" s="457"/>
    </row>
    <row r="39" spans="1:14" ht="18" x14ac:dyDescent="0.25">
      <c r="A39" s="595"/>
      <c r="B39" s="595"/>
      <c r="C39" s="596"/>
      <c r="D39" s="596"/>
      <c r="E39" s="672"/>
      <c r="F39" s="671"/>
      <c r="G39" s="670"/>
      <c r="H39" s="669"/>
      <c r="I39" s="595"/>
      <c r="J39" s="595"/>
      <c r="K39" s="457"/>
      <c r="L39" s="457"/>
      <c r="M39" s="457"/>
      <c r="N39" s="457"/>
    </row>
    <row r="40" spans="1:14" s="462" customFormat="1" ht="15" x14ac:dyDescent="0.2">
      <c r="A40" s="459">
        <v>5</v>
      </c>
      <c r="B40" s="535" t="s">
        <v>239</v>
      </c>
      <c r="C40" s="668"/>
      <c r="D40" s="667"/>
      <c r="E40" s="667"/>
      <c r="F40" s="459"/>
      <c r="G40" s="459"/>
      <c r="H40" s="459"/>
      <c r="I40" s="459"/>
      <c r="J40" s="459"/>
      <c r="K40" s="459"/>
      <c r="L40" s="459"/>
      <c r="M40" s="459"/>
      <c r="N40" s="457"/>
    </row>
    <row r="41" spans="1:14" s="462" customFormat="1" ht="15" x14ac:dyDescent="0.2">
      <c r="A41" s="459"/>
      <c r="B41" s="459"/>
      <c r="C41" s="668"/>
      <c r="D41" s="667"/>
      <c r="E41" s="667"/>
      <c r="F41" s="459"/>
      <c r="G41" s="459"/>
      <c r="H41" s="459"/>
      <c r="I41" s="459"/>
      <c r="J41" s="459"/>
      <c r="K41" s="459"/>
      <c r="L41" s="459"/>
      <c r="M41" s="459"/>
      <c r="N41" s="457"/>
    </row>
    <row r="42" spans="1:14" s="462" customFormat="1" x14ac:dyDescent="0.2">
      <c r="A42" s="459"/>
      <c r="B42" s="504" t="s">
        <v>618</v>
      </c>
      <c r="C42" s="459"/>
      <c r="D42" s="459"/>
      <c r="E42" s="509"/>
      <c r="F42" s="459"/>
      <c r="G42" s="459" t="s">
        <v>253</v>
      </c>
      <c r="H42" s="457"/>
      <c r="I42" s="459"/>
      <c r="J42" s="459"/>
      <c r="K42" s="459"/>
      <c r="L42" s="459"/>
      <c r="M42" s="459"/>
      <c r="N42" s="457"/>
    </row>
    <row r="43" spans="1:14" s="462" customFormat="1" x14ac:dyDescent="0.2">
      <c r="A43" s="459"/>
      <c r="B43" s="1885"/>
      <c r="C43" s="1886"/>
      <c r="D43" s="1886"/>
      <c r="E43" s="1886"/>
      <c r="F43" s="1887"/>
      <c r="G43" s="1707"/>
      <c r="H43" s="1708"/>
      <c r="I43" s="1708"/>
      <c r="J43" s="1709"/>
      <c r="K43" s="459"/>
      <c r="L43" s="459"/>
      <c r="M43" s="459"/>
      <c r="N43" s="457"/>
    </row>
    <row r="44" spans="1:14" s="462" customFormat="1" x14ac:dyDescent="0.2">
      <c r="A44" s="459"/>
      <c r="B44" s="2138"/>
      <c r="C44" s="2139"/>
      <c r="D44" s="2139"/>
      <c r="E44" s="2139"/>
      <c r="F44" s="2140"/>
      <c r="G44" s="1710"/>
      <c r="H44" s="1711"/>
      <c r="I44" s="1711"/>
      <c r="J44" s="1712"/>
      <c r="K44" s="459"/>
      <c r="L44" s="459"/>
      <c r="M44" s="459"/>
      <c r="N44" s="457"/>
    </row>
    <row r="45" spans="1:14" s="462" customFormat="1" x14ac:dyDescent="0.2">
      <c r="A45" s="459"/>
      <c r="B45" s="1888"/>
      <c r="C45" s="1889"/>
      <c r="D45" s="1889"/>
      <c r="E45" s="1889"/>
      <c r="F45" s="1890"/>
      <c r="G45" s="1713"/>
      <c r="H45" s="1714"/>
      <c r="I45" s="1714"/>
      <c r="J45" s="1715"/>
      <c r="K45" s="666"/>
      <c r="L45" s="666"/>
      <c r="M45" s="666"/>
      <c r="N45" s="666"/>
    </row>
    <row r="46" spans="1:14" s="462" customFormat="1" ht="18.95" customHeight="1" thickBot="1" x14ac:dyDescent="0.25">
      <c r="A46" s="459"/>
      <c r="B46" s="660"/>
      <c r="C46" s="660"/>
      <c r="D46" s="660"/>
      <c r="E46" s="660"/>
      <c r="F46" s="660"/>
      <c r="G46" s="660"/>
      <c r="H46" s="660"/>
      <c r="I46" s="660"/>
      <c r="J46" s="660"/>
      <c r="K46" s="660"/>
      <c r="L46" s="660"/>
      <c r="M46" s="660"/>
      <c r="N46" s="660"/>
    </row>
    <row r="47" spans="1:14" s="462" customFormat="1" ht="15.75" customHeight="1" x14ac:dyDescent="0.2">
      <c r="A47" s="513"/>
      <c r="B47" s="513"/>
      <c r="C47" s="513"/>
      <c r="D47" s="513"/>
      <c r="E47" s="513"/>
      <c r="F47" s="513"/>
      <c r="G47" s="665"/>
      <c r="H47" s="665"/>
      <c r="I47" s="665"/>
      <c r="J47" s="665"/>
      <c r="K47" s="660"/>
      <c r="L47" s="660"/>
      <c r="M47" s="660"/>
      <c r="N47" s="660"/>
    </row>
    <row r="48" spans="1:14" s="462" customFormat="1" x14ac:dyDescent="0.2">
      <c r="A48" s="459" t="s">
        <v>413</v>
      </c>
      <c r="B48" s="459"/>
      <c r="C48" s="459"/>
      <c r="D48" s="459"/>
      <c r="E48" s="459"/>
      <c r="F48" s="459"/>
      <c r="G48" s="459"/>
      <c r="H48" s="459"/>
      <c r="I48" s="459"/>
      <c r="J48" s="504"/>
      <c r="K48" s="504"/>
      <c r="L48" s="533"/>
      <c r="M48" s="533"/>
      <c r="N48" s="533"/>
    </row>
    <row r="49" spans="1:18" s="462" customFormat="1" x14ac:dyDescent="0.2">
      <c r="A49" s="457"/>
      <c r="B49" s="457"/>
      <c r="C49" s="459"/>
      <c r="D49" s="533"/>
      <c r="E49" s="459"/>
      <c r="F49" s="460" t="s">
        <v>410</v>
      </c>
      <c r="G49" s="460"/>
      <c r="H49" s="459"/>
      <c r="I49" s="459"/>
      <c r="J49" s="504"/>
      <c r="K49" s="504"/>
      <c r="L49" s="533"/>
      <c r="M49" s="533"/>
      <c r="N49" s="533"/>
    </row>
    <row r="50" spans="1:18" s="462" customFormat="1" x14ac:dyDescent="0.2">
      <c r="A50" s="459"/>
      <c r="B50" s="459"/>
      <c r="C50" s="459"/>
      <c r="D50" s="509"/>
      <c r="E50" s="459"/>
      <c r="F50" s="460" t="s">
        <v>411</v>
      </c>
      <c r="G50" s="456"/>
      <c r="H50" s="459"/>
      <c r="I50" s="459"/>
      <c r="J50" s="504"/>
      <c r="K50" s="504"/>
      <c r="L50" s="533"/>
      <c r="M50" s="533"/>
      <c r="N50" s="533"/>
    </row>
    <row r="51" spans="1:18" s="462" customFormat="1" x14ac:dyDescent="0.2">
      <c r="A51" s="459"/>
      <c r="B51" s="508" t="s">
        <v>103</v>
      </c>
      <c r="C51" s="459"/>
      <c r="D51" s="459"/>
      <c r="E51" s="459"/>
      <c r="F51" s="460"/>
      <c r="G51" s="456"/>
      <c r="H51" s="459"/>
      <c r="I51" s="459"/>
      <c r="J51" s="504"/>
      <c r="K51" s="504"/>
      <c r="L51" s="533"/>
      <c r="M51" s="533"/>
      <c r="N51" s="533"/>
    </row>
    <row r="52" spans="1:18" s="462" customFormat="1" x14ac:dyDescent="0.2">
      <c r="A52" s="459"/>
      <c r="B52" s="508"/>
      <c r="C52" s="459"/>
      <c r="D52" s="459"/>
      <c r="E52" s="459"/>
      <c r="F52" s="460" t="s">
        <v>112</v>
      </c>
      <c r="G52" s="456"/>
      <c r="H52" s="457"/>
      <c r="I52" s="457"/>
      <c r="J52" s="504"/>
      <c r="K52" s="504"/>
      <c r="L52" s="533"/>
      <c r="M52" s="533"/>
      <c r="N52" s="533"/>
    </row>
    <row r="53" spans="1:18" x14ac:dyDescent="0.2">
      <c r="A53" s="457"/>
      <c r="B53" s="459"/>
      <c r="C53" s="459"/>
      <c r="D53" s="459"/>
      <c r="E53" s="459"/>
      <c r="F53" s="460" t="s">
        <v>111</v>
      </c>
      <c r="H53" s="457"/>
      <c r="I53" s="457"/>
      <c r="J53" s="535"/>
      <c r="K53" s="535"/>
      <c r="L53" s="664"/>
      <c r="M53" s="535"/>
      <c r="N53" s="664"/>
    </row>
    <row r="54" spans="1:18" x14ac:dyDescent="0.2">
      <c r="A54" s="459"/>
      <c r="B54" s="508" t="s">
        <v>406</v>
      </c>
      <c r="C54" s="459"/>
      <c r="D54" s="459"/>
      <c r="E54" s="459"/>
      <c r="F54" s="460" t="s">
        <v>38</v>
      </c>
      <c r="H54" s="457"/>
      <c r="I54" s="457"/>
      <c r="J54" s="535"/>
      <c r="K54" s="535"/>
      <c r="L54" s="664"/>
      <c r="M54" s="535"/>
      <c r="N54" s="664"/>
    </row>
    <row r="55" spans="1:18" x14ac:dyDescent="0.2">
      <c r="A55" s="459"/>
      <c r="B55" s="459"/>
      <c r="C55" s="459"/>
      <c r="D55" s="459"/>
      <c r="E55" s="459"/>
      <c r="F55" s="460"/>
      <c r="H55" s="457"/>
      <c r="I55" s="457"/>
      <c r="J55" s="535"/>
      <c r="K55" s="535"/>
      <c r="L55" s="664"/>
      <c r="M55" s="535"/>
      <c r="N55" s="664"/>
    </row>
    <row r="56" spans="1:18" x14ac:dyDescent="0.2">
      <c r="A56" s="457"/>
      <c r="B56" s="457"/>
      <c r="C56" s="457"/>
      <c r="D56" s="457"/>
      <c r="E56" s="457"/>
      <c r="F56" s="460" t="s">
        <v>615</v>
      </c>
      <c r="H56" s="457"/>
      <c r="I56" s="457"/>
      <c r="J56" s="535"/>
      <c r="K56" s="535"/>
      <c r="L56" s="664"/>
      <c r="M56" s="535"/>
      <c r="N56" s="664"/>
    </row>
    <row r="57" spans="1:18" x14ac:dyDescent="0.2">
      <c r="A57" s="459"/>
      <c r="B57" s="457"/>
      <c r="C57" s="457"/>
      <c r="D57" s="457"/>
      <c r="E57" s="457"/>
      <c r="F57" s="460" t="s">
        <v>121</v>
      </c>
      <c r="H57" s="457"/>
      <c r="I57" s="457"/>
      <c r="J57" s="535"/>
      <c r="K57" s="504"/>
      <c r="L57" s="533"/>
      <c r="M57" s="533"/>
      <c r="N57" s="533"/>
    </row>
    <row r="58" spans="1:18" x14ac:dyDescent="0.2">
      <c r="A58" s="459"/>
      <c r="B58" s="457"/>
      <c r="C58" s="457"/>
      <c r="D58" s="457"/>
      <c r="E58" s="457"/>
      <c r="F58" s="457"/>
      <c r="H58" s="457"/>
      <c r="I58" s="457"/>
      <c r="J58" s="535"/>
      <c r="K58" s="504"/>
      <c r="L58" s="533"/>
      <c r="M58" s="533"/>
      <c r="N58" s="533"/>
    </row>
    <row r="59" spans="1:18" x14ac:dyDescent="0.2">
      <c r="A59" s="457"/>
      <c r="B59" s="457"/>
      <c r="C59" s="457"/>
      <c r="D59" s="457"/>
      <c r="E59" s="457"/>
      <c r="F59" s="457"/>
      <c r="H59" s="457"/>
      <c r="I59" s="457"/>
      <c r="J59" s="457"/>
      <c r="K59" s="457"/>
      <c r="L59" s="457"/>
      <c r="M59" s="457"/>
      <c r="N59" s="457"/>
    </row>
    <row r="60" spans="1:18" s="457" customFormat="1" x14ac:dyDescent="0.2">
      <c r="A60" s="459"/>
    </row>
    <row r="61" spans="1:18" s="457" customFormat="1" x14ac:dyDescent="0.2">
      <c r="A61" s="533"/>
    </row>
    <row r="62" spans="1:18" s="462" customFormat="1" ht="12.95" customHeight="1" x14ac:dyDescent="0.2">
      <c r="A62" s="460"/>
      <c r="B62" s="504"/>
      <c r="C62" s="504"/>
      <c r="D62" s="504"/>
      <c r="E62" s="504"/>
      <c r="F62" s="504"/>
      <c r="G62" s="456"/>
      <c r="H62" s="504"/>
      <c r="I62" s="534"/>
      <c r="J62" s="504"/>
      <c r="K62" s="504"/>
      <c r="L62" s="504"/>
      <c r="M62" s="504"/>
      <c r="N62" s="662"/>
      <c r="O62" s="504"/>
      <c r="P62" s="662"/>
      <c r="Q62" s="504"/>
      <c r="R62" s="533"/>
    </row>
    <row r="63" spans="1:18" s="462" customFormat="1" ht="12.95" customHeight="1" x14ac:dyDescent="0.2">
      <c r="A63" s="2137"/>
      <c r="B63" s="2137"/>
      <c r="C63" s="2137"/>
      <c r="D63" s="2137"/>
      <c r="E63" s="460"/>
      <c r="F63" s="2146"/>
      <c r="G63" s="2146"/>
      <c r="H63" s="2146"/>
      <c r="I63" s="2146"/>
      <c r="J63" s="2146"/>
      <c r="K63" s="663"/>
      <c r="L63" s="663"/>
      <c r="M63" s="663"/>
      <c r="N63" s="457"/>
      <c r="O63" s="504"/>
      <c r="P63" s="504"/>
      <c r="Q63" s="504"/>
      <c r="R63" s="533"/>
    </row>
    <row r="64" spans="1:18" s="462" customFormat="1" ht="12.95" customHeight="1" x14ac:dyDescent="0.2">
      <c r="A64" s="460" t="s">
        <v>414</v>
      </c>
      <c r="B64" s="460"/>
      <c r="C64" s="460"/>
      <c r="D64" s="460"/>
      <c r="E64" s="460"/>
      <c r="F64" s="460" t="s">
        <v>298</v>
      </c>
      <c r="G64" s="460"/>
      <c r="I64" s="460"/>
      <c r="J64" s="460"/>
      <c r="K64" s="460"/>
      <c r="L64" s="460"/>
      <c r="M64" s="458"/>
      <c r="N64" s="456"/>
      <c r="O64" s="460"/>
      <c r="P64" s="458"/>
      <c r="Q64" s="460"/>
    </row>
    <row r="65" spans="1:17" s="462" customFormat="1" x14ac:dyDescent="0.2">
      <c r="A65" s="504"/>
      <c r="B65" s="460"/>
      <c r="C65" s="460"/>
      <c r="D65" s="460"/>
      <c r="E65" s="460"/>
      <c r="F65" s="460" t="s">
        <v>412</v>
      </c>
      <c r="G65" s="460"/>
      <c r="H65" s="460"/>
      <c r="I65" s="460"/>
      <c r="J65" s="460"/>
      <c r="K65" s="460"/>
      <c r="L65" s="460"/>
      <c r="M65" s="458"/>
      <c r="N65" s="456"/>
      <c r="O65" s="460"/>
      <c r="P65" s="458"/>
      <c r="Q65" s="460"/>
    </row>
    <row r="66" spans="1:17" x14ac:dyDescent="0.2">
      <c r="A66" s="460"/>
      <c r="B66" s="468"/>
      <c r="C66" s="468"/>
      <c r="D66" s="468"/>
      <c r="E66" s="468"/>
      <c r="F66" s="468"/>
      <c r="G66" s="468"/>
      <c r="H66" s="460"/>
      <c r="I66" s="468"/>
      <c r="J66" s="468"/>
      <c r="K66" s="468"/>
      <c r="L66" s="468"/>
    </row>
    <row r="67" spans="1:17" s="457" customFormat="1" x14ac:dyDescent="0.2">
      <c r="A67" s="504"/>
      <c r="B67" s="504"/>
      <c r="C67" s="504"/>
      <c r="D67" s="504"/>
      <c r="E67" s="504"/>
      <c r="F67" s="504"/>
      <c r="G67" s="504"/>
      <c r="H67" s="504"/>
      <c r="I67" s="662"/>
    </row>
    <row r="68" spans="1:17" s="457" customFormat="1" x14ac:dyDescent="0.2">
      <c r="A68" s="504"/>
      <c r="B68" s="504"/>
      <c r="C68" s="504"/>
      <c r="D68" s="504"/>
      <c r="E68" s="504"/>
      <c r="F68" s="504"/>
      <c r="G68" s="504"/>
      <c r="H68" s="504"/>
      <c r="I68" s="662"/>
    </row>
    <row r="69" spans="1:17" x14ac:dyDescent="0.2">
      <c r="A69" s="504"/>
      <c r="B69" s="504"/>
      <c r="C69" s="504"/>
      <c r="D69" s="504"/>
      <c r="E69" s="504"/>
      <c r="F69" s="504"/>
      <c r="G69" s="504"/>
      <c r="H69" s="504"/>
      <c r="I69" s="662"/>
      <c r="J69" s="457"/>
      <c r="K69" s="457"/>
      <c r="L69" s="457"/>
      <c r="M69" s="457"/>
      <c r="N69" s="457"/>
    </row>
    <row r="70" spans="1:17" x14ac:dyDescent="0.2">
      <c r="A70" s="460"/>
      <c r="B70" s="460"/>
      <c r="C70" s="460"/>
      <c r="D70" s="460"/>
      <c r="E70" s="460"/>
      <c r="G70" s="460"/>
      <c r="H70" s="460"/>
      <c r="I70" s="458"/>
    </row>
    <row r="71" spans="1:17" x14ac:dyDescent="0.2">
      <c r="A71" s="460"/>
      <c r="B71" s="460"/>
      <c r="C71" s="460"/>
      <c r="D71" s="460"/>
      <c r="E71" s="462"/>
      <c r="G71" s="460"/>
      <c r="H71" s="460"/>
      <c r="I71" s="534"/>
    </row>
    <row r="72" spans="1:17" x14ac:dyDescent="0.2">
      <c r="A72" s="460"/>
      <c r="B72" s="460"/>
      <c r="C72" s="460"/>
      <c r="D72" s="460"/>
      <c r="E72" s="462"/>
      <c r="G72" s="460"/>
      <c r="H72" s="460"/>
      <c r="I72" s="534"/>
    </row>
    <row r="73" spans="1:17" x14ac:dyDescent="0.2">
      <c r="A73" s="661"/>
      <c r="B73" s="660"/>
      <c r="C73" s="460"/>
      <c r="D73" s="460"/>
      <c r="E73" s="462"/>
      <c r="G73" s="460"/>
      <c r="H73" s="460"/>
      <c r="I73" s="534"/>
    </row>
    <row r="74" spans="1:17" x14ac:dyDescent="0.2">
      <c r="A74" s="460"/>
      <c r="B74" s="460"/>
      <c r="C74" s="460"/>
      <c r="D74" s="460"/>
      <c r="E74" s="462"/>
      <c r="G74" s="460"/>
      <c r="H74" s="460"/>
      <c r="I74" s="534"/>
    </row>
    <row r="75" spans="1:17" x14ac:dyDescent="0.2">
      <c r="A75" s="460"/>
      <c r="B75" s="460"/>
      <c r="C75" s="460"/>
      <c r="D75" s="460"/>
      <c r="E75" s="462"/>
      <c r="G75" s="460"/>
      <c r="H75" s="460"/>
      <c r="I75" s="534"/>
    </row>
    <row r="76" spans="1:17" x14ac:dyDescent="0.2">
      <c r="B76" s="468"/>
      <c r="C76" s="468"/>
      <c r="D76" s="460"/>
      <c r="E76" s="462"/>
      <c r="G76" s="460"/>
      <c r="H76" s="460"/>
      <c r="I76" s="534"/>
    </row>
    <row r="77" spans="1:17" x14ac:dyDescent="0.2">
      <c r="A77" s="462"/>
      <c r="B77" s="462"/>
      <c r="C77" s="462"/>
      <c r="D77" s="460"/>
      <c r="E77" s="462"/>
      <c r="G77" s="462"/>
      <c r="H77" s="462"/>
      <c r="I77" s="659"/>
    </row>
    <row r="78" spans="1:17" x14ac:dyDescent="0.2">
      <c r="A78" s="460"/>
      <c r="B78" s="460"/>
      <c r="C78" s="460"/>
      <c r="D78" s="460"/>
      <c r="E78" s="462"/>
      <c r="G78" s="460"/>
      <c r="H78" s="460"/>
      <c r="I78" s="534"/>
    </row>
    <row r="79" spans="1:17" x14ac:dyDescent="0.2">
      <c r="A79" s="460"/>
      <c r="B79" s="460"/>
      <c r="C79" s="460"/>
      <c r="D79" s="460"/>
      <c r="E79" s="462"/>
      <c r="G79" s="460"/>
      <c r="H79" s="460"/>
      <c r="I79" s="534"/>
    </row>
    <row r="80" spans="1:17" x14ac:dyDescent="0.2">
      <c r="A80" s="460"/>
      <c r="B80" s="460"/>
      <c r="C80" s="460"/>
      <c r="D80" s="460"/>
      <c r="E80" s="460"/>
      <c r="F80" s="535"/>
      <c r="G80" s="460"/>
      <c r="H80" s="460"/>
      <c r="I80" s="534"/>
    </row>
    <row r="81" spans="1:9" x14ac:dyDescent="0.2">
      <c r="A81" s="460"/>
      <c r="B81" s="460"/>
      <c r="C81" s="460"/>
      <c r="D81" s="460"/>
      <c r="E81" s="460"/>
      <c r="F81" s="462"/>
      <c r="G81" s="534"/>
      <c r="H81" s="534"/>
      <c r="I81" s="658"/>
    </row>
  </sheetData>
  <sheetProtection selectLockedCells="1"/>
  <mergeCells count="18">
    <mergeCell ref="A63:D63"/>
    <mergeCell ref="B43:F45"/>
    <mergeCell ref="G43:J45"/>
    <mergeCell ref="B36:D36"/>
    <mergeCell ref="E36:F36"/>
    <mergeCell ref="G36:H36"/>
    <mergeCell ref="I36:J36"/>
    <mergeCell ref="G37:H37"/>
    <mergeCell ref="I37:J37"/>
    <mergeCell ref="F63:J63"/>
    <mergeCell ref="D3:F3"/>
    <mergeCell ref="G34:H34"/>
    <mergeCell ref="I34:J34"/>
    <mergeCell ref="G35:H35"/>
    <mergeCell ref="I35:J35"/>
    <mergeCell ref="B21:H24"/>
    <mergeCell ref="B14:H17"/>
    <mergeCell ref="B8:G8"/>
  </mergeCells>
  <phoneticPr fontId="49" type="noConversion"/>
  <dataValidations count="1">
    <dataValidation type="list" allowBlank="1" showInputMessage="1" showErrorMessage="1" sqref="B8">
      <formula1>"Ref. 205/206 - Zentralstelle FSJ, Ref. 207 - Internationaler Jugendfreiwilligendienst, Ref. 207 - Zuwendungen im Bereich Jugendfreiwilligendienste"</formula1>
    </dataValidation>
  </dataValidations>
  <printOptions horizontalCentered="1"/>
  <pageMargins left="0.39370078740157483" right="0.19685039370078741" top="0.98425196850393704" bottom="0.78740157480314965" header="0.51181102362204722" footer="0.51181102362204722"/>
  <pageSetup paperSize="9" scale="75" orientation="portrait" horizontalDpi="180" verticalDpi="18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21" r:id="rId4" name="Check Box 1">
              <controlPr defaultSize="0" autoFill="0" autoLine="0" autoPict="0">
                <anchor moveWithCells="1">
                  <from>
                    <xdr:col>0</xdr:col>
                    <xdr:colOff>0</xdr:colOff>
                    <xdr:row>5</xdr:row>
                    <xdr:rowOff>0</xdr:rowOff>
                  </from>
                  <to>
                    <xdr:col>0</xdr:col>
                    <xdr:colOff>247650</xdr:colOff>
                    <xdr:row>6</xdr:row>
                    <xdr:rowOff>19050</xdr:rowOff>
                  </to>
                </anchor>
              </controlPr>
            </control>
          </mc:Choice>
        </mc:AlternateContent>
        <mc:AlternateContent xmlns:mc="http://schemas.openxmlformats.org/markup-compatibility/2006">
          <mc:Choice Requires="x14">
            <control shapeId="81922" r:id="rId5" name="Check Box 2">
              <controlPr defaultSize="0" autoFill="0" autoLine="0" autoPict="0">
                <anchor moveWithCells="1">
                  <from>
                    <xdr:col>1</xdr:col>
                    <xdr:colOff>790575</xdr:colOff>
                    <xdr:row>27</xdr:row>
                    <xdr:rowOff>114300</xdr:rowOff>
                  </from>
                  <to>
                    <xdr:col>2</xdr:col>
                    <xdr:colOff>0</xdr:colOff>
                    <xdr:row>29</xdr:row>
                    <xdr:rowOff>47625</xdr:rowOff>
                  </to>
                </anchor>
              </controlPr>
            </control>
          </mc:Choice>
        </mc:AlternateContent>
        <mc:AlternateContent xmlns:mc="http://schemas.openxmlformats.org/markup-compatibility/2006">
          <mc:Choice Requires="x14">
            <control shapeId="81923" r:id="rId6" name="Check Box 3">
              <controlPr defaultSize="0" autoFill="0" autoLine="0" autoPict="0">
                <anchor moveWithCells="1">
                  <from>
                    <xdr:col>1</xdr:col>
                    <xdr:colOff>781050</xdr:colOff>
                    <xdr:row>29</xdr:row>
                    <xdr:rowOff>152400</xdr:rowOff>
                  </from>
                  <to>
                    <xdr:col>1</xdr:col>
                    <xdr:colOff>1038225</xdr:colOff>
                    <xdr:row>31</xdr:row>
                    <xdr:rowOff>66675</xdr:rowOff>
                  </to>
                </anchor>
              </controlPr>
            </control>
          </mc:Choice>
        </mc:AlternateContent>
        <mc:AlternateContent xmlns:mc="http://schemas.openxmlformats.org/markup-compatibility/2006">
          <mc:Choice Requires="x14">
            <control shapeId="81924" r:id="rId7" name="Check Box 4">
              <controlPr defaultSize="0" autoFill="0" autoLine="0" autoPict="0">
                <anchor moveWithCells="1">
                  <from>
                    <xdr:col>0</xdr:col>
                    <xdr:colOff>9525</xdr:colOff>
                    <xdr:row>49</xdr:row>
                    <xdr:rowOff>95250</xdr:rowOff>
                  </from>
                  <to>
                    <xdr:col>0</xdr:col>
                    <xdr:colOff>266700</xdr:colOff>
                    <xdr:row>51</xdr:row>
                    <xdr:rowOff>66675</xdr:rowOff>
                  </to>
                </anchor>
              </controlPr>
            </control>
          </mc:Choice>
        </mc:AlternateContent>
        <mc:AlternateContent xmlns:mc="http://schemas.openxmlformats.org/markup-compatibility/2006">
          <mc:Choice Requires="x14">
            <control shapeId="81925" r:id="rId8" name="Check Box 5">
              <controlPr defaultSize="0" autoFill="0" autoLine="0" autoPict="0">
                <anchor moveWithCells="1">
                  <from>
                    <xdr:col>0</xdr:col>
                    <xdr:colOff>9525</xdr:colOff>
                    <xdr:row>52</xdr:row>
                    <xdr:rowOff>57150</xdr:rowOff>
                  </from>
                  <to>
                    <xdr:col>0</xdr:col>
                    <xdr:colOff>266700</xdr:colOff>
                    <xdr:row>54</xdr:row>
                    <xdr:rowOff>19050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4">
    <pageSetUpPr fitToPage="1"/>
  </sheetPr>
  <dimension ref="A1:S68"/>
  <sheetViews>
    <sheetView showGridLines="0" view="pageBreakPreview" zoomScale="90" zoomScaleNormal="100" zoomScaleSheetLayoutView="90" workbookViewId="0"/>
  </sheetViews>
  <sheetFormatPr baseColWidth="10" defaultColWidth="11.42578125" defaultRowHeight="12.75" x14ac:dyDescent="0.2"/>
  <cols>
    <col min="1" max="1" width="2.5703125" style="1" customWidth="1"/>
    <col min="2" max="2" width="3.7109375" style="1" customWidth="1"/>
    <col min="3" max="3" width="4.7109375" style="1" customWidth="1"/>
    <col min="4" max="4" width="11.42578125" style="1"/>
    <col min="5" max="5" width="8.7109375" style="1" customWidth="1"/>
    <col min="6" max="6" width="4.7109375" style="1" customWidth="1"/>
    <col min="7" max="7" width="8.7109375" style="1" customWidth="1"/>
    <col min="8" max="9" width="10.28515625" style="1" customWidth="1"/>
    <col min="10" max="10" width="11.42578125" style="1"/>
    <col min="11" max="11" width="4.7109375" style="1" customWidth="1"/>
    <col min="12" max="12" width="1.42578125" style="1" customWidth="1"/>
    <col min="13" max="13" width="3.42578125" style="1" customWidth="1"/>
    <col min="14" max="14" width="15.7109375" style="1" customWidth="1"/>
    <col min="15" max="15" width="4.85546875" style="1" customWidth="1"/>
    <col min="16" max="16384" width="11.42578125" style="1"/>
  </cols>
  <sheetData>
    <row r="1" spans="1:19" ht="15.75" x14ac:dyDescent="0.25">
      <c r="A1" s="42" t="s">
        <v>83</v>
      </c>
      <c r="B1" s="698"/>
      <c r="C1" s="698"/>
      <c r="D1" s="10"/>
      <c r="E1" s="8"/>
      <c r="F1" s="8"/>
      <c r="G1" s="8"/>
      <c r="H1" s="8"/>
      <c r="I1" s="436"/>
      <c r="J1" s="8"/>
      <c r="K1" s="437"/>
      <c r="L1" s="437"/>
      <c r="M1" s="437"/>
      <c r="N1" s="239" t="s">
        <v>390</v>
      </c>
      <c r="P1" s="239"/>
      <c r="Q1" s="243"/>
      <c r="R1" s="243"/>
      <c r="S1" s="243"/>
    </row>
    <row r="2" spans="1:19" ht="15" x14ac:dyDescent="0.2">
      <c r="A2" s="11" t="s">
        <v>355</v>
      </c>
      <c r="B2" s="10"/>
      <c r="C2" s="10"/>
      <c r="D2" s="10"/>
      <c r="E2" s="10"/>
      <c r="F2" s="10"/>
      <c r="G2" s="10"/>
      <c r="H2" s="10"/>
      <c r="I2" s="10"/>
      <c r="J2" s="10"/>
      <c r="K2" s="10"/>
      <c r="L2" s="10"/>
      <c r="M2" s="10"/>
      <c r="N2" s="10"/>
      <c r="O2" s="10"/>
      <c r="P2" s="8"/>
    </row>
    <row r="3" spans="1:19" x14ac:dyDescent="0.2">
      <c r="A3" s="11"/>
      <c r="B3" s="11"/>
      <c r="C3" s="11"/>
      <c r="D3" s="11"/>
      <c r="E3" s="71"/>
      <c r="F3" s="71"/>
      <c r="G3" s="71"/>
      <c r="H3" s="71"/>
      <c r="I3" s="262"/>
      <c r="J3" s="71"/>
      <c r="K3" s="262"/>
      <c r="L3" s="262"/>
      <c r="M3" s="262"/>
      <c r="N3" s="71"/>
      <c r="O3" s="70"/>
      <c r="P3" s="71"/>
      <c r="Q3" s="70"/>
    </row>
    <row r="4" spans="1:19" ht="11.25" customHeight="1" x14ac:dyDescent="0.2">
      <c r="A4" s="11"/>
      <c r="B4" s="11"/>
      <c r="C4" s="11"/>
      <c r="D4" s="11"/>
      <c r="E4" s="71"/>
      <c r="F4" s="71"/>
      <c r="G4" s="71"/>
      <c r="H4" s="71"/>
      <c r="I4" s="81"/>
      <c r="J4" s="71"/>
      <c r="K4" s="71"/>
      <c r="L4" s="71"/>
      <c r="M4" s="71"/>
      <c r="N4" s="75"/>
      <c r="O4" s="71"/>
      <c r="P4" s="71"/>
      <c r="Q4" s="70"/>
    </row>
    <row r="5" spans="1:19" x14ac:dyDescent="0.2">
      <c r="A5" s="78">
        <v>1</v>
      </c>
      <c r="B5" s="78" t="s">
        <v>356</v>
      </c>
      <c r="C5" s="11"/>
      <c r="D5" s="11"/>
      <c r="E5" s="71"/>
      <c r="F5" s="71"/>
      <c r="G5" s="71"/>
      <c r="H5" s="71"/>
      <c r="I5" s="71"/>
      <c r="J5" s="71"/>
      <c r="K5" s="71"/>
      <c r="L5" s="71"/>
      <c r="M5" s="71"/>
      <c r="N5" s="75"/>
      <c r="O5" s="71"/>
      <c r="P5" s="71"/>
      <c r="Q5" s="70"/>
    </row>
    <row r="6" spans="1:19" x14ac:dyDescent="0.2">
      <c r="A6" s="78"/>
      <c r="B6" s="2156"/>
      <c r="C6" s="2157"/>
      <c r="D6" s="2157"/>
      <c r="E6" s="2157"/>
      <c r="F6" s="2157"/>
      <c r="G6" s="2157"/>
      <c r="H6" s="2157"/>
      <c r="I6" s="2158"/>
      <c r="J6" s="71"/>
      <c r="K6" s="71"/>
      <c r="L6" s="71"/>
      <c r="M6" s="71"/>
      <c r="N6" s="75"/>
      <c r="O6" s="71"/>
      <c r="P6" s="71"/>
      <c r="Q6" s="70"/>
    </row>
    <row r="7" spans="1:19" x14ac:dyDescent="0.2">
      <c r="A7" s="78"/>
      <c r="B7" s="2159"/>
      <c r="C7" s="2160"/>
      <c r="D7" s="2160"/>
      <c r="E7" s="2160"/>
      <c r="F7" s="2160"/>
      <c r="G7" s="2160"/>
      <c r="H7" s="2160"/>
      <c r="I7" s="2161"/>
      <c r="J7" s="71"/>
      <c r="K7" s="71"/>
      <c r="L7" s="71"/>
      <c r="M7" s="71"/>
      <c r="N7" s="75"/>
      <c r="O7" s="71"/>
      <c r="P7" s="71"/>
      <c r="Q7" s="70"/>
    </row>
    <row r="8" spans="1:19" ht="12" customHeight="1" x14ac:dyDescent="0.2">
      <c r="A8" s="71"/>
      <c r="B8" s="2159"/>
      <c r="C8" s="2160"/>
      <c r="D8" s="2160"/>
      <c r="E8" s="2160"/>
      <c r="F8" s="2160"/>
      <c r="G8" s="2160"/>
      <c r="H8" s="2160"/>
      <c r="I8" s="2161"/>
      <c r="J8" s="71"/>
      <c r="K8" s="71"/>
      <c r="L8" s="71"/>
      <c r="M8" s="71"/>
      <c r="N8" s="75"/>
      <c r="O8" s="71"/>
      <c r="P8" s="71"/>
      <c r="Q8" s="70"/>
    </row>
    <row r="9" spans="1:19" x14ac:dyDescent="0.2">
      <c r="A9" s="11"/>
      <c r="B9" s="2162"/>
      <c r="C9" s="2163"/>
      <c r="D9" s="2163"/>
      <c r="E9" s="2163"/>
      <c r="F9" s="2163"/>
      <c r="G9" s="2163"/>
      <c r="H9" s="2163"/>
      <c r="I9" s="2164"/>
      <c r="J9" s="78"/>
      <c r="K9" s="78"/>
      <c r="L9" s="78"/>
      <c r="M9" s="78"/>
      <c r="N9" s="71"/>
      <c r="O9" s="71"/>
      <c r="P9" s="71"/>
      <c r="Q9" s="70"/>
    </row>
    <row r="10" spans="1:19" x14ac:dyDescent="0.2">
      <c r="A10" s="71"/>
      <c r="B10" s="71"/>
      <c r="C10" s="71"/>
      <c r="D10" s="71"/>
      <c r="E10" s="71"/>
      <c r="F10" s="71"/>
      <c r="G10" s="71"/>
      <c r="H10" s="71"/>
      <c r="I10" s="81"/>
      <c r="J10" s="81"/>
      <c r="K10" s="81"/>
      <c r="L10" s="81"/>
      <c r="M10" s="81"/>
      <c r="N10" s="71"/>
      <c r="O10" s="70"/>
      <c r="P10" s="71"/>
      <c r="Q10" s="70"/>
    </row>
    <row r="11" spans="1:19" x14ac:dyDescent="0.2">
      <c r="A11" s="78">
        <v>2</v>
      </c>
      <c r="B11" s="78" t="s">
        <v>43</v>
      </c>
      <c r="C11" s="78"/>
      <c r="D11" s="78"/>
      <c r="E11" s="71"/>
      <c r="F11" s="71"/>
      <c r="G11" s="71"/>
      <c r="H11" s="71"/>
      <c r="I11" s="11"/>
      <c r="J11" s="81"/>
      <c r="K11" s="81"/>
      <c r="L11" s="81"/>
      <c r="M11" s="81"/>
      <c r="N11" s="71"/>
      <c r="O11" s="71"/>
      <c r="P11" s="71"/>
      <c r="Q11" s="70"/>
    </row>
    <row r="12" spans="1:19" ht="6.75" customHeight="1" x14ac:dyDescent="0.2">
      <c r="A12" s="71"/>
      <c r="B12" s="71"/>
      <c r="C12" s="71"/>
      <c r="D12" s="71"/>
      <c r="E12" s="71"/>
      <c r="F12" s="71"/>
      <c r="G12" s="71"/>
      <c r="H12" s="71"/>
      <c r="I12" s="81"/>
      <c r="J12" s="81"/>
      <c r="K12" s="81"/>
      <c r="L12" s="81"/>
      <c r="M12" s="81"/>
      <c r="N12" s="71"/>
      <c r="O12" s="435"/>
      <c r="P12" s="71"/>
      <c r="Q12" s="70"/>
    </row>
    <row r="13" spans="1:19" x14ac:dyDescent="0.2">
      <c r="A13" s="71" t="s">
        <v>39</v>
      </c>
      <c r="B13" s="71" t="s">
        <v>34</v>
      </c>
      <c r="C13" s="71"/>
      <c r="D13" s="81"/>
      <c r="E13" s="71"/>
      <c r="F13" s="82" t="s">
        <v>35</v>
      </c>
      <c r="G13" s="71"/>
      <c r="H13" s="71"/>
      <c r="I13" s="97" t="s">
        <v>130</v>
      </c>
      <c r="J13" s="81"/>
      <c r="K13" s="81"/>
      <c r="L13" s="81"/>
      <c r="M13" s="97" t="s">
        <v>44</v>
      </c>
      <c r="N13" s="71"/>
      <c r="O13" s="435"/>
      <c r="P13" s="71"/>
      <c r="Q13" s="70"/>
    </row>
    <row r="14" spans="1:19" ht="21" customHeight="1" x14ac:dyDescent="0.2">
      <c r="A14" s="71"/>
      <c r="B14" s="2173"/>
      <c r="C14" s="2173"/>
      <c r="D14" s="2173"/>
      <c r="E14" s="2174"/>
      <c r="F14" s="2171"/>
      <c r="G14" s="2172"/>
      <c r="H14" s="2178"/>
      <c r="I14" s="2171"/>
      <c r="J14" s="2172"/>
      <c r="K14" s="2172"/>
      <c r="L14" s="2178"/>
      <c r="M14" s="2171"/>
      <c r="N14" s="2172"/>
      <c r="O14" s="435"/>
      <c r="P14" s="71"/>
      <c r="Q14" s="70"/>
    </row>
    <row r="15" spans="1:19" ht="23.25" customHeight="1" x14ac:dyDescent="0.2">
      <c r="A15" s="71"/>
      <c r="B15" s="71" t="s">
        <v>45</v>
      </c>
      <c r="C15" s="71"/>
      <c r="D15" s="81"/>
      <c r="E15" s="71"/>
      <c r="F15" s="81"/>
      <c r="G15" s="71"/>
      <c r="H15" s="71"/>
      <c r="I15" s="81"/>
      <c r="J15" s="50"/>
      <c r="K15" s="79"/>
      <c r="L15" s="81"/>
      <c r="M15" s="81"/>
      <c r="N15" s="104"/>
      <c r="O15" s="435"/>
      <c r="P15" s="71"/>
      <c r="Q15" s="70"/>
    </row>
    <row r="16" spans="1:19" ht="9.9499999999999993" customHeight="1" x14ac:dyDescent="0.2">
      <c r="A16" s="71"/>
      <c r="B16" s="71"/>
      <c r="C16" s="71"/>
      <c r="D16" s="81"/>
      <c r="E16" s="71"/>
      <c r="F16" s="81"/>
      <c r="G16" s="71"/>
      <c r="H16" s="71"/>
      <c r="I16" s="81"/>
      <c r="J16" s="50"/>
      <c r="K16" s="79"/>
      <c r="L16" s="81"/>
      <c r="M16" s="81"/>
      <c r="N16" s="104"/>
      <c r="O16" s="435"/>
      <c r="P16" s="71"/>
      <c r="Q16" s="70"/>
    </row>
    <row r="17" spans="1:17" x14ac:dyDescent="0.2">
      <c r="A17" s="71"/>
      <c r="B17" s="51" t="s">
        <v>3</v>
      </c>
      <c r="C17" s="51"/>
      <c r="D17" s="50"/>
      <c r="E17" s="51"/>
      <c r="F17" s="50"/>
      <c r="G17" s="51"/>
      <c r="H17" s="51"/>
      <c r="I17" s="81"/>
      <c r="J17" s="50"/>
      <c r="K17" s="79"/>
      <c r="L17" s="83"/>
      <c r="M17" s="79"/>
      <c r="N17" s="85"/>
      <c r="O17" s="435"/>
      <c r="P17" s="71"/>
      <c r="Q17" s="70"/>
    </row>
    <row r="18" spans="1:17" ht="12.95" customHeight="1" x14ac:dyDescent="0.2">
      <c r="A18" s="71"/>
      <c r="B18" s="51"/>
      <c r="C18" s="51"/>
      <c r="D18" s="50"/>
      <c r="E18" s="51"/>
      <c r="F18" s="50"/>
      <c r="G18" s="51"/>
      <c r="H18" s="51"/>
      <c r="I18" s="81"/>
      <c r="J18" s="50"/>
      <c r="K18" s="79"/>
      <c r="L18" s="83"/>
      <c r="M18" s="81"/>
      <c r="N18" s="102"/>
      <c r="O18" s="435"/>
      <c r="P18" s="71"/>
      <c r="Q18" s="70"/>
    </row>
    <row r="19" spans="1:17" x14ac:dyDescent="0.2">
      <c r="A19" s="71"/>
      <c r="B19" s="51" t="s">
        <v>4</v>
      </c>
      <c r="C19" s="51"/>
      <c r="D19" s="50"/>
      <c r="E19" s="105"/>
      <c r="F19" s="50"/>
      <c r="G19" s="51" t="s">
        <v>352</v>
      </c>
      <c r="H19" s="51"/>
      <c r="I19" s="42"/>
      <c r="J19" s="50"/>
      <c r="K19" s="79"/>
      <c r="L19" s="83"/>
      <c r="M19" s="81"/>
      <c r="N19" s="102"/>
      <c r="O19" s="435"/>
      <c r="P19" s="71"/>
      <c r="Q19" s="70"/>
    </row>
    <row r="20" spans="1:17" ht="12.95" customHeight="1" x14ac:dyDescent="0.2">
      <c r="A20" s="71"/>
      <c r="B20" s="51"/>
      <c r="C20" s="51"/>
      <c r="D20" s="439"/>
      <c r="E20" s="106"/>
      <c r="F20" s="50"/>
      <c r="G20" s="2179"/>
      <c r="H20" s="2180"/>
      <c r="I20" s="2181"/>
      <c r="J20" s="50"/>
      <c r="K20" s="79"/>
      <c r="L20" s="83"/>
      <c r="M20" s="81"/>
      <c r="N20" s="102"/>
      <c r="O20" s="435"/>
      <c r="P20" s="71"/>
      <c r="Q20" s="70"/>
    </row>
    <row r="21" spans="1:17" x14ac:dyDescent="0.2">
      <c r="A21" s="71"/>
      <c r="B21" s="80"/>
      <c r="C21" s="80"/>
      <c r="D21" s="80"/>
      <c r="E21" s="107"/>
      <c r="F21" s="80"/>
      <c r="G21" s="80"/>
      <c r="H21" s="80"/>
      <c r="I21" s="100"/>
      <c r="J21" s="100"/>
      <c r="K21" s="100"/>
      <c r="L21" s="108"/>
      <c r="M21" s="79"/>
      <c r="N21" s="71"/>
      <c r="O21" s="435"/>
      <c r="P21" s="71"/>
      <c r="Q21" s="70"/>
    </row>
    <row r="22" spans="1:17" ht="15" customHeight="1" x14ac:dyDescent="0.2">
      <c r="A22" s="71"/>
      <c r="B22" s="71"/>
      <c r="C22" s="71"/>
      <c r="D22" s="81"/>
      <c r="E22" s="71"/>
      <c r="F22" s="71"/>
      <c r="G22" s="71"/>
      <c r="H22" s="71"/>
      <c r="I22" s="81"/>
      <c r="J22" s="81"/>
      <c r="K22" s="81"/>
      <c r="L22" s="81"/>
      <c r="M22" s="79"/>
      <c r="N22" s="71"/>
      <c r="O22" s="435"/>
      <c r="P22" s="71"/>
      <c r="Q22" s="70"/>
    </row>
    <row r="23" spans="1:17" ht="15" customHeight="1" x14ac:dyDescent="0.2">
      <c r="A23" s="11"/>
      <c r="B23" s="71" t="s">
        <v>46</v>
      </c>
      <c r="C23" s="71"/>
      <c r="D23" s="81"/>
      <c r="E23" s="71"/>
      <c r="F23" s="71"/>
      <c r="G23" s="71"/>
      <c r="H23" s="71"/>
      <c r="I23" s="81"/>
      <c r="J23" s="81"/>
      <c r="K23" s="81"/>
      <c r="L23" s="81"/>
      <c r="M23" s="81"/>
      <c r="N23" s="71"/>
      <c r="O23" s="435"/>
      <c r="P23" s="71"/>
      <c r="Q23" s="70"/>
    </row>
    <row r="24" spans="1:17" x14ac:dyDescent="0.2">
      <c r="A24" s="71"/>
      <c r="B24" s="71" t="s">
        <v>47</v>
      </c>
      <c r="C24" s="71"/>
      <c r="D24" s="81"/>
      <c r="E24" s="78"/>
      <c r="F24" s="78"/>
      <c r="G24" s="78"/>
      <c r="H24" s="78"/>
      <c r="I24" s="78"/>
      <c r="J24" s="78"/>
      <c r="K24" s="78"/>
      <c r="L24" s="78"/>
      <c r="M24" s="81"/>
      <c r="N24" s="78"/>
      <c r="O24" s="78"/>
      <c r="P24" s="71"/>
      <c r="Q24" s="70"/>
    </row>
    <row r="25" spans="1:17" x14ac:dyDescent="0.2">
      <c r="A25" s="71"/>
      <c r="B25" s="71"/>
      <c r="C25" s="71"/>
      <c r="D25" s="11"/>
      <c r="E25" s="78"/>
      <c r="F25" s="84"/>
      <c r="G25" s="85"/>
      <c r="H25" s="11"/>
      <c r="I25" s="11"/>
      <c r="J25" s="11"/>
      <c r="K25" s="11"/>
      <c r="L25" s="11"/>
      <c r="M25" s="11"/>
      <c r="N25" s="85"/>
      <c r="O25" s="71"/>
      <c r="P25" s="71"/>
      <c r="Q25" s="70"/>
    </row>
    <row r="26" spans="1:17" x14ac:dyDescent="0.2">
      <c r="A26" s="11"/>
      <c r="B26" s="11"/>
      <c r="C26" s="51" t="s">
        <v>624</v>
      </c>
      <c r="D26" s="81"/>
      <c r="E26" s="78"/>
      <c r="F26" s="78"/>
      <c r="G26" s="11"/>
      <c r="H26" s="11"/>
      <c r="I26" s="11"/>
      <c r="J26" s="71"/>
      <c r="K26" s="11"/>
      <c r="L26" s="11"/>
      <c r="M26" s="11"/>
      <c r="N26" s="11"/>
      <c r="O26" s="71"/>
      <c r="P26" s="71"/>
      <c r="Q26" s="70"/>
    </row>
    <row r="27" spans="1:17" x14ac:dyDescent="0.2">
      <c r="A27" s="71"/>
      <c r="B27" s="71"/>
      <c r="C27" s="51"/>
      <c r="D27" s="81"/>
      <c r="E27" s="78"/>
      <c r="F27" s="78"/>
      <c r="G27" s="11"/>
      <c r="H27" s="11"/>
      <c r="I27" s="71"/>
      <c r="J27" s="71"/>
      <c r="K27" s="11"/>
      <c r="L27" s="11"/>
      <c r="M27" s="11"/>
      <c r="N27" s="11"/>
      <c r="O27" s="11"/>
      <c r="P27" s="71"/>
      <c r="Q27" s="70"/>
    </row>
    <row r="28" spans="1:17" x14ac:dyDescent="0.2">
      <c r="A28" s="71"/>
      <c r="B28" s="11"/>
      <c r="C28" s="78" t="s">
        <v>353</v>
      </c>
      <c r="D28" s="71"/>
      <c r="E28" s="78"/>
      <c r="F28" s="84"/>
      <c r="G28" s="85"/>
      <c r="H28" s="11"/>
      <c r="I28" s="11"/>
      <c r="J28" s="71"/>
      <c r="K28" s="11"/>
      <c r="L28" s="11"/>
      <c r="M28" s="11"/>
      <c r="N28" s="85"/>
      <c r="O28" s="11"/>
      <c r="P28" s="71"/>
      <c r="Q28" s="70"/>
    </row>
    <row r="29" spans="1:17" x14ac:dyDescent="0.2">
      <c r="A29" s="71"/>
      <c r="B29" s="71"/>
      <c r="C29" s="71"/>
      <c r="D29" s="11"/>
      <c r="E29" s="78"/>
      <c r="F29" s="78"/>
      <c r="G29" s="11"/>
      <c r="H29" s="11"/>
      <c r="I29" s="11"/>
      <c r="J29" s="71"/>
      <c r="K29" s="11"/>
      <c r="L29" s="11"/>
      <c r="M29" s="11"/>
      <c r="N29" s="11"/>
      <c r="O29" s="11"/>
      <c r="P29" s="71"/>
      <c r="Q29" s="70"/>
    </row>
    <row r="30" spans="1:17" x14ac:dyDescent="0.2">
      <c r="A30" s="71"/>
      <c r="B30" s="8"/>
      <c r="C30" s="51"/>
      <c r="D30" s="11"/>
      <c r="E30" s="78"/>
      <c r="F30" s="78"/>
      <c r="G30" s="11"/>
      <c r="H30" s="81"/>
      <c r="I30" s="81"/>
      <c r="J30" s="71"/>
      <c r="K30" s="11"/>
      <c r="L30" s="11"/>
      <c r="M30" s="11"/>
      <c r="N30" s="11"/>
      <c r="O30" s="11"/>
      <c r="P30" s="71"/>
      <c r="Q30" s="70"/>
    </row>
    <row r="31" spans="1:17" x14ac:dyDescent="0.2">
      <c r="A31" s="71"/>
      <c r="B31" s="51" t="s">
        <v>48</v>
      </c>
      <c r="C31" s="51"/>
      <c r="D31" s="139" t="s">
        <v>5</v>
      </c>
      <c r="E31" s="78"/>
      <c r="F31" s="78"/>
      <c r="G31" s="109"/>
      <c r="H31" s="2175" t="s">
        <v>354</v>
      </c>
      <c r="I31" s="2176"/>
      <c r="J31" s="2176"/>
      <c r="K31" s="2176"/>
      <c r="L31" s="2176"/>
      <c r="M31" s="2176"/>
      <c r="N31" s="2176"/>
      <c r="O31" s="11"/>
      <c r="P31" s="71"/>
      <c r="Q31" s="70"/>
    </row>
    <row r="32" spans="1:17" x14ac:dyDescent="0.2">
      <c r="A32" s="71"/>
      <c r="B32" s="78" t="s">
        <v>564</v>
      </c>
      <c r="C32" s="51"/>
      <c r="D32" s="139"/>
      <c r="E32" s="78"/>
      <c r="F32" s="78"/>
      <c r="G32" s="109"/>
      <c r="H32" s="2177"/>
      <c r="I32" s="2176"/>
      <c r="J32" s="2176"/>
      <c r="K32" s="2176"/>
      <c r="L32" s="2176"/>
      <c r="M32" s="2176"/>
      <c r="N32" s="2176"/>
      <c r="O32" s="11"/>
      <c r="P32" s="71"/>
      <c r="Q32" s="70"/>
    </row>
    <row r="33" spans="1:17" x14ac:dyDescent="0.2">
      <c r="A33" s="71"/>
      <c r="B33" s="145"/>
      <c r="C33" s="145"/>
      <c r="D33" s="112"/>
      <c r="E33" s="78"/>
      <c r="F33" s="78"/>
      <c r="G33" s="110"/>
      <c r="H33" s="51" t="s">
        <v>7</v>
      </c>
      <c r="I33" s="87" t="s">
        <v>8</v>
      </c>
      <c r="J33" s="103" t="s">
        <v>9</v>
      </c>
      <c r="K33" s="37"/>
      <c r="L33" s="37"/>
      <c r="M33" s="37"/>
      <c r="N33" s="37"/>
      <c r="O33" s="11"/>
      <c r="P33" s="71"/>
      <c r="Q33" s="70"/>
    </row>
    <row r="34" spans="1:17" s="451" customFormat="1" ht="14.25" customHeight="1" x14ac:dyDescent="0.2">
      <c r="A34" s="841"/>
      <c r="B34" s="836"/>
      <c r="C34" s="837"/>
      <c r="D34" s="2147"/>
      <c r="E34" s="2148"/>
      <c r="F34" s="2148"/>
      <c r="G34" s="2149"/>
      <c r="H34" s="2188"/>
      <c r="I34" s="2191"/>
      <c r="J34" s="2147"/>
      <c r="K34" s="2165"/>
      <c r="L34" s="2165"/>
      <c r="M34" s="2165"/>
      <c r="N34" s="2165"/>
      <c r="O34" s="842"/>
      <c r="P34" s="841"/>
      <c r="Q34" s="840"/>
    </row>
    <row r="35" spans="1:17" s="451" customFormat="1" ht="13.7" customHeight="1" x14ac:dyDescent="0.2">
      <c r="A35" s="841"/>
      <c r="B35" s="836"/>
      <c r="C35" s="837"/>
      <c r="D35" s="2150"/>
      <c r="E35" s="2151"/>
      <c r="F35" s="2151"/>
      <c r="G35" s="2152"/>
      <c r="H35" s="2189"/>
      <c r="I35" s="2192"/>
      <c r="J35" s="2166"/>
      <c r="K35" s="2167"/>
      <c r="L35" s="2167"/>
      <c r="M35" s="2167"/>
      <c r="N35" s="2167"/>
      <c r="O35" s="842"/>
      <c r="P35" s="841"/>
      <c r="Q35" s="840"/>
    </row>
    <row r="36" spans="1:17" s="451" customFormat="1" ht="13.7" customHeight="1" x14ac:dyDescent="0.2">
      <c r="A36" s="841"/>
      <c r="B36" s="838"/>
      <c r="C36" s="839"/>
      <c r="D36" s="2153"/>
      <c r="E36" s="2154"/>
      <c r="F36" s="2154"/>
      <c r="G36" s="2155"/>
      <c r="H36" s="2190"/>
      <c r="I36" s="2193"/>
      <c r="J36" s="2168"/>
      <c r="K36" s="2169"/>
      <c r="L36" s="2169"/>
      <c r="M36" s="2169"/>
      <c r="N36" s="2169"/>
      <c r="O36" s="842"/>
      <c r="P36" s="841"/>
      <c r="Q36" s="840"/>
    </row>
    <row r="37" spans="1:17" s="451" customFormat="1" ht="13.7" customHeight="1" x14ac:dyDescent="0.2">
      <c r="A37" s="841"/>
      <c r="B37" s="2182"/>
      <c r="C37" s="2183"/>
      <c r="D37" s="2147"/>
      <c r="E37" s="2148"/>
      <c r="F37" s="2148"/>
      <c r="G37" s="2149"/>
      <c r="H37" s="2188"/>
      <c r="I37" s="2191"/>
      <c r="J37" s="2170"/>
      <c r="K37" s="2165"/>
      <c r="L37" s="2165"/>
      <c r="M37" s="2165"/>
      <c r="N37" s="2165"/>
      <c r="O37" s="842"/>
      <c r="P37" s="841"/>
      <c r="Q37" s="840"/>
    </row>
    <row r="38" spans="1:17" s="451" customFormat="1" ht="13.7" customHeight="1" x14ac:dyDescent="0.2">
      <c r="A38" s="841"/>
      <c r="B38" s="2184"/>
      <c r="C38" s="2185"/>
      <c r="D38" s="2150"/>
      <c r="E38" s="2151"/>
      <c r="F38" s="2151"/>
      <c r="G38" s="2152"/>
      <c r="H38" s="2189"/>
      <c r="I38" s="2192"/>
      <c r="J38" s="2166"/>
      <c r="K38" s="2167"/>
      <c r="L38" s="2167"/>
      <c r="M38" s="2167"/>
      <c r="N38" s="2167"/>
      <c r="O38" s="842"/>
      <c r="P38" s="841"/>
      <c r="Q38" s="840"/>
    </row>
    <row r="39" spans="1:17" s="451" customFormat="1" ht="13.7" customHeight="1" x14ac:dyDescent="0.2">
      <c r="A39" s="841"/>
      <c r="B39" s="2186"/>
      <c r="C39" s="2187"/>
      <c r="D39" s="2153"/>
      <c r="E39" s="2154"/>
      <c r="F39" s="2154"/>
      <c r="G39" s="2155"/>
      <c r="H39" s="2190"/>
      <c r="I39" s="2193"/>
      <c r="J39" s="2168"/>
      <c r="K39" s="2169"/>
      <c r="L39" s="2169"/>
      <c r="M39" s="2169"/>
      <c r="N39" s="2169"/>
      <c r="O39" s="842"/>
      <c r="P39" s="841"/>
      <c r="Q39" s="840"/>
    </row>
    <row r="40" spans="1:17" s="451" customFormat="1" ht="13.7" customHeight="1" x14ac:dyDescent="0.2">
      <c r="A40" s="841"/>
      <c r="B40" s="2182"/>
      <c r="C40" s="2183"/>
      <c r="D40" s="2147"/>
      <c r="E40" s="2148"/>
      <c r="F40" s="2148"/>
      <c r="G40" s="2149"/>
      <c r="H40" s="2188"/>
      <c r="I40" s="2191"/>
      <c r="J40" s="2170"/>
      <c r="K40" s="2165"/>
      <c r="L40" s="2165"/>
      <c r="M40" s="2165"/>
      <c r="N40" s="2165"/>
      <c r="O40" s="842"/>
      <c r="P40" s="841"/>
      <c r="Q40" s="840"/>
    </row>
    <row r="41" spans="1:17" s="451" customFormat="1" ht="13.7" customHeight="1" x14ac:dyDescent="0.2">
      <c r="A41" s="841"/>
      <c r="B41" s="2184"/>
      <c r="C41" s="2185"/>
      <c r="D41" s="2150"/>
      <c r="E41" s="2151"/>
      <c r="F41" s="2151"/>
      <c r="G41" s="2152"/>
      <c r="H41" s="2189"/>
      <c r="I41" s="2192"/>
      <c r="J41" s="2166"/>
      <c r="K41" s="2167"/>
      <c r="L41" s="2167"/>
      <c r="M41" s="2167"/>
      <c r="N41" s="2167"/>
      <c r="O41" s="842"/>
      <c r="P41" s="841"/>
      <c r="Q41" s="840"/>
    </row>
    <row r="42" spans="1:17" s="451" customFormat="1" ht="13.7" customHeight="1" x14ac:dyDescent="0.2">
      <c r="A42" s="841"/>
      <c r="B42" s="2184"/>
      <c r="C42" s="2185"/>
      <c r="D42" s="2150"/>
      <c r="E42" s="2151"/>
      <c r="F42" s="2151"/>
      <c r="G42" s="2152"/>
      <c r="H42" s="2189"/>
      <c r="I42" s="2192"/>
      <c r="J42" s="2166"/>
      <c r="K42" s="2167"/>
      <c r="L42" s="2167"/>
      <c r="M42" s="2167"/>
      <c r="N42" s="2167"/>
      <c r="O42" s="842"/>
      <c r="P42" s="841"/>
      <c r="Q42" s="840"/>
    </row>
    <row r="43" spans="1:17" x14ac:dyDescent="0.2">
      <c r="A43" s="71"/>
      <c r="B43" s="71"/>
      <c r="C43" s="71"/>
      <c r="D43" s="11"/>
      <c r="E43" s="78"/>
      <c r="F43" s="78"/>
      <c r="G43" s="11"/>
      <c r="H43" s="11"/>
      <c r="I43" s="71"/>
      <c r="J43" s="71"/>
      <c r="K43" s="11"/>
      <c r="L43" s="11"/>
      <c r="M43" s="11"/>
      <c r="N43" s="11"/>
      <c r="O43" s="11"/>
      <c r="P43" s="71"/>
      <c r="Q43" s="70"/>
    </row>
    <row r="44" spans="1:17" x14ac:dyDescent="0.2">
      <c r="A44" s="78">
        <v>3</v>
      </c>
      <c r="B44" s="78" t="s">
        <v>0</v>
      </c>
      <c r="C44" s="78"/>
      <c r="D44" s="71"/>
      <c r="E44" s="71"/>
      <c r="F44" s="71"/>
      <c r="G44" s="71"/>
      <c r="H44" s="71"/>
      <c r="I44" s="71"/>
      <c r="J44" s="71"/>
      <c r="K44" s="71"/>
      <c r="L44" s="71"/>
      <c r="M44" s="71"/>
      <c r="N44" s="71"/>
      <c r="O44" s="71"/>
      <c r="P44" s="71"/>
      <c r="Q44" s="70"/>
    </row>
    <row r="45" spans="1:17" ht="12.95" customHeight="1" x14ac:dyDescent="0.2">
      <c r="A45" s="78"/>
      <c r="B45" s="78"/>
      <c r="C45" s="78"/>
      <c r="D45" s="71"/>
      <c r="E45" s="71"/>
      <c r="F45" s="71"/>
      <c r="G45" s="71"/>
      <c r="H45" s="71"/>
      <c r="I45" s="71"/>
      <c r="J45" s="71"/>
      <c r="K45" s="71"/>
      <c r="L45" s="71"/>
      <c r="M45" s="71"/>
      <c r="N45" s="71"/>
      <c r="O45" s="71"/>
      <c r="P45" s="71"/>
      <c r="Q45" s="70"/>
    </row>
    <row r="46" spans="1:17" x14ac:dyDescent="0.2">
      <c r="A46" s="42"/>
      <c r="B46" s="78"/>
      <c r="C46" s="11" t="s">
        <v>40</v>
      </c>
      <c r="D46" s="81"/>
      <c r="E46" s="71"/>
      <c r="F46" s="71"/>
      <c r="G46" s="71"/>
      <c r="H46" s="71"/>
      <c r="I46" s="71"/>
      <c r="J46" s="71"/>
      <c r="K46" s="71"/>
      <c r="L46" s="71"/>
      <c r="M46" s="71"/>
      <c r="N46" s="71"/>
      <c r="O46" s="71"/>
      <c r="P46" s="71"/>
      <c r="Q46" s="70"/>
    </row>
    <row r="47" spans="1:17" x14ac:dyDescent="0.2">
      <c r="A47" s="42"/>
      <c r="B47" s="78"/>
      <c r="C47" s="11" t="s">
        <v>41</v>
      </c>
      <c r="D47" s="81"/>
      <c r="E47" s="71"/>
      <c r="F47" s="71"/>
      <c r="G47" s="71"/>
      <c r="H47" s="71"/>
      <c r="I47" s="71"/>
      <c r="J47" s="71"/>
      <c r="K47" s="71"/>
      <c r="L47" s="71"/>
      <c r="M47" s="71"/>
      <c r="N47" s="71"/>
      <c r="O47" s="71"/>
      <c r="P47" s="71"/>
      <c r="Q47" s="70"/>
    </row>
    <row r="48" spans="1:17" ht="12.95" customHeight="1" x14ac:dyDescent="0.2">
      <c r="A48" s="42"/>
      <c r="B48" s="78"/>
      <c r="C48" s="11"/>
      <c r="D48" s="71"/>
      <c r="E48" s="71"/>
      <c r="F48" s="71"/>
      <c r="G48" s="71"/>
      <c r="H48" s="71"/>
      <c r="I48" s="71"/>
      <c r="J48" s="71"/>
      <c r="K48" s="71"/>
      <c r="L48" s="71"/>
      <c r="M48" s="71"/>
      <c r="N48" s="71"/>
      <c r="O48" s="71"/>
      <c r="P48" s="71"/>
      <c r="Q48" s="70"/>
    </row>
    <row r="49" spans="1:17" x14ac:dyDescent="0.2">
      <c r="A49" s="42"/>
      <c r="B49" s="78"/>
      <c r="C49" s="11" t="s">
        <v>40</v>
      </c>
      <c r="D49" s="81"/>
      <c r="E49" s="71"/>
      <c r="F49" s="71"/>
      <c r="G49" s="71"/>
      <c r="H49" s="71"/>
      <c r="I49" s="71"/>
      <c r="J49" s="71"/>
      <c r="K49" s="71"/>
      <c r="L49" s="71"/>
      <c r="M49" s="71"/>
      <c r="N49" s="71"/>
      <c r="O49" s="71"/>
      <c r="P49" s="71"/>
      <c r="Q49" s="70"/>
    </row>
    <row r="50" spans="1:17" x14ac:dyDescent="0.2">
      <c r="A50" s="78"/>
      <c r="B50" s="78"/>
      <c r="C50" s="11" t="s">
        <v>42</v>
      </c>
      <c r="D50" s="81"/>
      <c r="E50" s="71"/>
      <c r="F50" s="71"/>
      <c r="G50" s="71"/>
      <c r="H50" s="71"/>
      <c r="I50" s="71"/>
      <c r="J50" s="71"/>
      <c r="K50" s="71"/>
      <c r="L50" s="71"/>
      <c r="M50" s="71"/>
      <c r="N50" s="71"/>
      <c r="O50" s="71"/>
      <c r="P50" s="71"/>
      <c r="Q50" s="70"/>
    </row>
    <row r="51" spans="1:17" x14ac:dyDescent="0.2">
      <c r="A51" s="71"/>
      <c r="B51" s="71"/>
      <c r="C51" s="438"/>
      <c r="D51" s="11"/>
      <c r="E51" s="11"/>
      <c r="F51" s="11"/>
      <c r="G51" s="11"/>
      <c r="H51" s="78"/>
      <c r="I51" s="76"/>
      <c r="J51" s="78"/>
      <c r="K51" s="78"/>
      <c r="L51" s="78"/>
      <c r="M51" s="76" t="s">
        <v>1</v>
      </c>
      <c r="N51" s="81"/>
      <c r="O51" s="71"/>
      <c r="P51" s="71"/>
      <c r="Q51" s="70"/>
    </row>
    <row r="52" spans="1:17" ht="13.5" thickBot="1" x14ac:dyDescent="0.25">
      <c r="A52" s="71"/>
      <c r="B52" s="71"/>
      <c r="C52" s="30" t="s">
        <v>2</v>
      </c>
      <c r="D52" s="30"/>
      <c r="E52" s="30"/>
      <c r="F52" s="30"/>
      <c r="G52" s="30"/>
      <c r="H52" s="30"/>
      <c r="I52" s="113"/>
      <c r="J52" s="114" t="s">
        <v>123</v>
      </c>
      <c r="K52" s="30"/>
      <c r="L52" s="30"/>
      <c r="M52" s="29" t="s">
        <v>611</v>
      </c>
      <c r="N52" s="73"/>
      <c r="O52" s="71"/>
      <c r="P52" s="71"/>
      <c r="Q52" s="70"/>
    </row>
    <row r="53" spans="1:17" ht="18" customHeight="1" x14ac:dyDescent="0.2">
      <c r="A53" s="71"/>
      <c r="B53" s="71"/>
      <c r="C53" s="2212"/>
      <c r="D53" s="2212"/>
      <c r="E53" s="2212"/>
      <c r="F53" s="2212"/>
      <c r="G53" s="2212"/>
      <c r="H53" s="2213"/>
      <c r="I53" s="2202"/>
      <c r="J53" s="2203"/>
      <c r="K53" s="2203"/>
      <c r="L53" s="2204"/>
      <c r="M53" s="2200"/>
      <c r="N53" s="2201"/>
      <c r="O53" s="71"/>
      <c r="P53" s="71"/>
      <c r="Q53" s="70"/>
    </row>
    <row r="54" spans="1:17" ht="18" customHeight="1" x14ac:dyDescent="0.2">
      <c r="A54" s="71"/>
      <c r="B54" s="71"/>
      <c r="C54" s="2214"/>
      <c r="D54" s="2214"/>
      <c r="E54" s="2214"/>
      <c r="F54" s="2214"/>
      <c r="G54" s="2214"/>
      <c r="H54" s="2215"/>
      <c r="I54" s="2209"/>
      <c r="J54" s="2210"/>
      <c r="K54" s="2210"/>
      <c r="L54" s="2211"/>
      <c r="M54" s="2205"/>
      <c r="N54" s="2206"/>
      <c r="O54" s="71"/>
      <c r="P54" s="71"/>
      <c r="Q54" s="70"/>
    </row>
    <row r="55" spans="1:17" ht="18" customHeight="1" x14ac:dyDescent="0.2">
      <c r="A55" s="71"/>
      <c r="B55" s="71"/>
      <c r="C55" s="2195"/>
      <c r="D55" s="2195"/>
      <c r="E55" s="2195"/>
      <c r="F55" s="2195"/>
      <c r="G55" s="2195"/>
      <c r="H55" s="2196"/>
      <c r="I55" s="2197"/>
      <c r="J55" s="2198"/>
      <c r="K55" s="2198"/>
      <c r="L55" s="2199"/>
      <c r="M55" s="2207"/>
      <c r="N55" s="2208"/>
      <c r="O55" s="71"/>
      <c r="P55" s="70"/>
      <c r="Q55" s="70"/>
    </row>
    <row r="56" spans="1:17" ht="15.75" customHeight="1" x14ac:dyDescent="0.2">
      <c r="A56" s="71"/>
      <c r="B56" s="71"/>
      <c r="C56" s="71"/>
      <c r="D56" s="71"/>
      <c r="E56" s="71"/>
      <c r="F56" s="71"/>
      <c r="G56" s="376"/>
      <c r="H56" s="71"/>
      <c r="I56" s="71"/>
      <c r="J56" s="71"/>
      <c r="K56" s="71"/>
      <c r="L56" s="71"/>
      <c r="M56" s="71"/>
      <c r="N56" s="71"/>
      <c r="O56" s="71"/>
      <c r="P56" s="70"/>
      <c r="Q56" s="70"/>
    </row>
    <row r="57" spans="1:17" x14ac:dyDescent="0.2">
      <c r="A57" s="8"/>
      <c r="B57" s="71"/>
      <c r="C57" s="71"/>
      <c r="D57" s="71"/>
      <c r="E57" s="71"/>
      <c r="F57" s="71"/>
      <c r="G57" s="71"/>
      <c r="H57" s="71"/>
      <c r="I57" s="71"/>
      <c r="J57" s="71"/>
      <c r="K57" s="71"/>
      <c r="L57" s="71"/>
      <c r="M57" s="71"/>
      <c r="N57" s="71"/>
      <c r="O57" s="71"/>
      <c r="P57" s="70"/>
      <c r="Q57" s="70"/>
    </row>
    <row r="58" spans="1:17" x14ac:dyDescent="0.2">
      <c r="A58" s="71"/>
      <c r="B58" s="71"/>
      <c r="C58" s="71"/>
      <c r="D58" s="71"/>
      <c r="E58" s="71"/>
      <c r="F58" s="71"/>
      <c r="G58" s="71"/>
      <c r="H58" s="11" t="s">
        <v>610</v>
      </c>
      <c r="I58" s="8"/>
      <c r="J58" s="71"/>
      <c r="K58" s="71"/>
      <c r="L58" s="71"/>
      <c r="M58" s="71"/>
      <c r="N58" s="71"/>
      <c r="O58" s="70"/>
      <c r="P58" s="70"/>
      <c r="Q58" s="70"/>
    </row>
    <row r="59" spans="1:17" x14ac:dyDescent="0.2">
      <c r="A59" s="231"/>
      <c r="B59" s="32"/>
      <c r="C59" s="11"/>
      <c r="D59" s="81"/>
      <c r="E59" s="71"/>
      <c r="F59" s="71"/>
      <c r="G59" s="71"/>
      <c r="H59" s="71" t="s">
        <v>49</v>
      </c>
      <c r="I59" s="8"/>
      <c r="J59" s="71"/>
      <c r="K59" s="71"/>
      <c r="L59" s="71"/>
      <c r="M59" s="71"/>
      <c r="N59" s="71"/>
      <c r="O59" s="70"/>
      <c r="P59" s="70"/>
      <c r="Q59" s="70"/>
    </row>
    <row r="60" spans="1:17" x14ac:dyDescent="0.2">
      <c r="A60" s="71"/>
      <c r="B60" s="71"/>
      <c r="C60" s="71"/>
      <c r="D60" s="71"/>
      <c r="E60" s="71"/>
      <c r="F60" s="71"/>
      <c r="G60" s="71"/>
      <c r="H60" s="71"/>
      <c r="I60" s="81"/>
      <c r="J60" s="71"/>
      <c r="K60" s="71"/>
      <c r="L60" s="71"/>
      <c r="M60" s="71"/>
      <c r="N60" s="71"/>
      <c r="O60" s="70"/>
      <c r="P60" s="70"/>
      <c r="Q60" s="70"/>
    </row>
    <row r="61" spans="1:17" x14ac:dyDescent="0.2">
      <c r="A61" s="71"/>
      <c r="B61" s="71"/>
      <c r="C61" s="71"/>
      <c r="D61" s="71"/>
      <c r="E61" s="71"/>
      <c r="F61" s="71"/>
      <c r="G61" s="71"/>
      <c r="H61" s="71"/>
      <c r="I61" s="81"/>
      <c r="J61" s="71"/>
      <c r="K61" s="71"/>
      <c r="L61" s="71"/>
      <c r="M61" s="71"/>
      <c r="N61" s="71"/>
      <c r="O61" s="70"/>
      <c r="P61" s="70"/>
      <c r="Q61" s="70"/>
    </row>
    <row r="62" spans="1:17" x14ac:dyDescent="0.2">
      <c r="A62" s="2194"/>
      <c r="B62" s="2194"/>
      <c r="C62" s="2194"/>
      <c r="D62" s="2194"/>
      <c r="E62" s="2194"/>
      <c r="F62" s="117"/>
      <c r="G62" s="117"/>
      <c r="H62" s="2194"/>
      <c r="I62" s="2194"/>
      <c r="J62" s="2194"/>
      <c r="K62" s="2194"/>
      <c r="L62" s="2194"/>
      <c r="M62" s="2194"/>
      <c r="N62" s="2194"/>
      <c r="O62" s="70"/>
      <c r="P62" s="70"/>
      <c r="Q62" s="70"/>
    </row>
    <row r="63" spans="1:17" x14ac:dyDescent="0.2">
      <c r="A63" s="140" t="s">
        <v>621</v>
      </c>
      <c r="B63" s="140"/>
      <c r="C63" s="140"/>
      <c r="D63" s="140"/>
      <c r="E63" s="117"/>
      <c r="F63" s="117"/>
      <c r="G63" s="117"/>
      <c r="H63" s="140" t="s">
        <v>237</v>
      </c>
      <c r="I63" s="140"/>
      <c r="J63" s="140"/>
      <c r="K63" s="140"/>
      <c r="L63" s="140"/>
      <c r="M63" s="140"/>
      <c r="N63" s="140"/>
      <c r="O63" s="70"/>
      <c r="P63" s="70"/>
      <c r="Q63" s="70"/>
    </row>
    <row r="64" spans="1:17" x14ac:dyDescent="0.2">
      <c r="A64" s="117"/>
      <c r="B64" s="117"/>
      <c r="C64" s="117"/>
      <c r="D64" s="117"/>
      <c r="E64" s="117"/>
      <c r="F64" s="117"/>
      <c r="G64" s="117"/>
      <c r="H64" s="117" t="s">
        <v>648</v>
      </c>
      <c r="I64" s="117"/>
      <c r="J64" s="117"/>
      <c r="K64" s="117"/>
      <c r="L64" s="117"/>
      <c r="M64" s="117"/>
      <c r="N64" s="117"/>
      <c r="O64" s="70"/>
      <c r="P64" s="70"/>
      <c r="Q64" s="70"/>
    </row>
    <row r="65" spans="1:17" x14ac:dyDescent="0.2">
      <c r="A65" s="71"/>
      <c r="B65" s="71"/>
      <c r="C65" s="71"/>
      <c r="D65" s="71"/>
      <c r="E65" s="71"/>
      <c r="F65" s="71"/>
      <c r="G65" s="71"/>
      <c r="H65" s="71"/>
      <c r="I65" s="71"/>
      <c r="J65" s="71"/>
      <c r="K65" s="71"/>
      <c r="L65" s="71"/>
      <c r="M65" s="71"/>
      <c r="N65" s="71"/>
      <c r="O65" s="70"/>
      <c r="P65" s="70"/>
      <c r="Q65" s="70"/>
    </row>
    <row r="66" spans="1:17" x14ac:dyDescent="0.2">
      <c r="A66" s="70"/>
      <c r="B66" s="70"/>
      <c r="C66" s="70"/>
      <c r="D66" s="70"/>
      <c r="E66" s="70"/>
      <c r="F66" s="70"/>
      <c r="G66" s="70"/>
      <c r="H66" s="70"/>
      <c r="I66" s="70"/>
      <c r="J66" s="70"/>
      <c r="K66" s="70"/>
      <c r="L66" s="70"/>
      <c r="M66" s="70"/>
      <c r="N66" s="70"/>
      <c r="O66" s="70"/>
      <c r="P66" s="70"/>
      <c r="Q66" s="70"/>
    </row>
    <row r="67" spans="1:17" ht="15" x14ac:dyDescent="0.2">
      <c r="A67" s="6"/>
      <c r="B67" s="6"/>
      <c r="C67" s="6"/>
      <c r="D67" s="6"/>
      <c r="E67" s="6"/>
      <c r="F67" s="6"/>
      <c r="G67" s="6"/>
      <c r="H67" s="6"/>
      <c r="I67" s="6"/>
      <c r="J67" s="6"/>
      <c r="K67" s="6"/>
      <c r="L67" s="6"/>
      <c r="M67" s="6"/>
      <c r="N67" s="6"/>
      <c r="O67" s="6"/>
    </row>
    <row r="68" spans="1:17" ht="15" x14ac:dyDescent="0.2">
      <c r="A68" s="6"/>
      <c r="B68" s="6"/>
      <c r="C68" s="6"/>
      <c r="D68" s="6"/>
      <c r="E68" s="6"/>
      <c r="F68" s="6"/>
      <c r="G68" s="6"/>
      <c r="H68" s="6"/>
      <c r="I68" s="6"/>
      <c r="J68" s="6"/>
      <c r="K68" s="6"/>
      <c r="L68" s="6"/>
      <c r="M68" s="6"/>
      <c r="N68" s="6"/>
      <c r="O68" s="6"/>
    </row>
  </sheetData>
  <sheetProtection formatRows="0" insertRows="0" selectLockedCells="1"/>
  <mergeCells count="32">
    <mergeCell ref="D40:G42"/>
    <mergeCell ref="I54:L54"/>
    <mergeCell ref="J40:N42"/>
    <mergeCell ref="B40:C42"/>
    <mergeCell ref="C53:H53"/>
    <mergeCell ref="C54:H54"/>
    <mergeCell ref="H40:H42"/>
    <mergeCell ref="I40:I42"/>
    <mergeCell ref="H62:N62"/>
    <mergeCell ref="C55:H55"/>
    <mergeCell ref="I55:L55"/>
    <mergeCell ref="M53:N53"/>
    <mergeCell ref="I53:L53"/>
    <mergeCell ref="M54:N54"/>
    <mergeCell ref="M55:N55"/>
    <mergeCell ref="A62:E62"/>
    <mergeCell ref="D34:G36"/>
    <mergeCell ref="B6:I9"/>
    <mergeCell ref="J34:N36"/>
    <mergeCell ref="J37:N39"/>
    <mergeCell ref="M14:N14"/>
    <mergeCell ref="B14:E14"/>
    <mergeCell ref="H31:N32"/>
    <mergeCell ref="I14:L14"/>
    <mergeCell ref="G20:I20"/>
    <mergeCell ref="F14:H14"/>
    <mergeCell ref="B37:C39"/>
    <mergeCell ref="D37:G39"/>
    <mergeCell ref="H34:H36"/>
    <mergeCell ref="H37:H39"/>
    <mergeCell ref="I34:I36"/>
    <mergeCell ref="I37:I39"/>
  </mergeCells>
  <phoneticPr fontId="49" type="noConversion"/>
  <pageMargins left="0.78740157480314965" right="0.78740157480314965" top="0.98425196850393704" bottom="0.98425196850393704" header="0.51181102362204722" footer="0.51181102362204722"/>
  <pageSetup paperSize="9" scale="8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4449" r:id="rId4" name="Check Box 1">
              <controlPr defaultSize="0" autoFill="0" autoLine="0" autoPict="0">
                <anchor moveWithCells="1">
                  <from>
                    <xdr:col>1</xdr:col>
                    <xdr:colOff>47625</xdr:colOff>
                    <xdr:row>24</xdr:row>
                    <xdr:rowOff>142875</xdr:rowOff>
                  </from>
                  <to>
                    <xdr:col>2</xdr:col>
                    <xdr:colOff>57150</xdr:colOff>
                    <xdr:row>26</xdr:row>
                    <xdr:rowOff>104775</xdr:rowOff>
                  </to>
                </anchor>
              </controlPr>
            </control>
          </mc:Choice>
        </mc:AlternateContent>
        <mc:AlternateContent xmlns:mc="http://schemas.openxmlformats.org/markup-compatibility/2006">
          <mc:Choice Requires="x14">
            <control shapeId="104450" r:id="rId5" name="Check Box 2">
              <controlPr defaultSize="0" autoFill="0" autoLine="0" autoPict="0">
                <anchor moveWithCells="1">
                  <from>
                    <xdr:col>1</xdr:col>
                    <xdr:colOff>47625</xdr:colOff>
                    <xdr:row>26</xdr:row>
                    <xdr:rowOff>152400</xdr:rowOff>
                  </from>
                  <to>
                    <xdr:col>2</xdr:col>
                    <xdr:colOff>47625</xdr:colOff>
                    <xdr:row>28</xdr:row>
                    <xdr:rowOff>123825</xdr:rowOff>
                  </to>
                </anchor>
              </controlPr>
            </control>
          </mc:Choice>
        </mc:AlternateContent>
        <mc:AlternateContent xmlns:mc="http://schemas.openxmlformats.org/markup-compatibility/2006">
          <mc:Choice Requires="x14">
            <control shapeId="104451" r:id="rId6" name="Check Box 3">
              <controlPr defaultSize="0" autoFill="0" autoLine="0" autoPict="0">
                <anchor moveWithCells="1">
                  <from>
                    <xdr:col>1</xdr:col>
                    <xdr:colOff>28575</xdr:colOff>
                    <xdr:row>45</xdr:row>
                    <xdr:rowOff>28575</xdr:rowOff>
                  </from>
                  <to>
                    <xdr:col>2</xdr:col>
                    <xdr:colOff>38100</xdr:colOff>
                    <xdr:row>46</xdr:row>
                    <xdr:rowOff>152400</xdr:rowOff>
                  </to>
                </anchor>
              </controlPr>
            </control>
          </mc:Choice>
        </mc:AlternateContent>
        <mc:AlternateContent xmlns:mc="http://schemas.openxmlformats.org/markup-compatibility/2006">
          <mc:Choice Requires="x14">
            <control shapeId="104452" r:id="rId7" name="Check Box 4">
              <controlPr defaultSize="0" autoFill="0" autoLine="0" autoPict="0">
                <anchor moveWithCells="1">
                  <from>
                    <xdr:col>1</xdr:col>
                    <xdr:colOff>19050</xdr:colOff>
                    <xdr:row>48</xdr:row>
                    <xdr:rowOff>38100</xdr:rowOff>
                  </from>
                  <to>
                    <xdr:col>2</xdr:col>
                    <xdr:colOff>28575</xdr:colOff>
                    <xdr:row>50</xdr:row>
                    <xdr:rowOff>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7"/>
  <dimension ref="A1:K24386"/>
  <sheetViews>
    <sheetView showGridLines="0" view="pageBreakPreview" zoomScale="85" zoomScaleNormal="100" zoomScaleSheetLayoutView="85" workbookViewId="0">
      <selection activeCell="C7" sqref="C7:K7"/>
    </sheetView>
  </sheetViews>
  <sheetFormatPr baseColWidth="10" defaultRowHeight="12.75" x14ac:dyDescent="0.2"/>
  <cols>
    <col min="1" max="1" width="6.42578125" customWidth="1"/>
    <col min="2" max="2" width="34" style="260" customWidth="1"/>
    <col min="3" max="3" width="15.7109375" customWidth="1"/>
    <col min="4" max="4" width="10.7109375" customWidth="1"/>
    <col min="5" max="8" width="15.7109375" customWidth="1"/>
    <col min="9" max="9" width="15.7109375" style="375" customWidth="1"/>
    <col min="10" max="10" width="14.140625" style="375" customWidth="1"/>
    <col min="11" max="11" width="27.28515625" style="375" customWidth="1"/>
  </cols>
  <sheetData>
    <row r="1" spans="1:11" ht="17.25" customHeight="1" x14ac:dyDescent="0.3">
      <c r="A1" s="2220" t="s">
        <v>124</v>
      </c>
      <c r="B1" s="2220"/>
      <c r="C1" s="2220"/>
      <c r="D1" s="2220"/>
      <c r="E1" s="2220"/>
      <c r="F1" s="813"/>
      <c r="G1" s="813"/>
      <c r="H1" s="813"/>
      <c r="I1" s="814"/>
      <c r="J1" s="2216" t="s">
        <v>418</v>
      </c>
      <c r="K1" s="2216"/>
    </row>
    <row r="2" spans="1:11" ht="33" customHeight="1" x14ac:dyDescent="0.25">
      <c r="A2" s="2221" t="s">
        <v>584</v>
      </c>
      <c r="B2" s="2221"/>
      <c r="C2" s="2221"/>
      <c r="D2" s="2221"/>
      <c r="E2" s="2221"/>
      <c r="F2" s="2221"/>
      <c r="G2" s="2221"/>
      <c r="H2" s="2221"/>
      <c r="I2" s="2221"/>
      <c r="J2" s="2221"/>
      <c r="K2" s="2221"/>
    </row>
    <row r="3" spans="1:11" ht="15" customHeight="1" x14ac:dyDescent="0.25">
      <c r="A3" s="434" t="s">
        <v>419</v>
      </c>
      <c r="B3" s="818"/>
      <c r="C3" s="816"/>
      <c r="D3" s="816"/>
      <c r="E3" s="816"/>
      <c r="F3" s="816"/>
      <c r="G3" s="816"/>
      <c r="H3" s="816"/>
      <c r="I3" s="819"/>
      <c r="J3" s="819"/>
      <c r="K3" s="820"/>
    </row>
    <row r="4" spans="1:11" ht="14.25" x14ac:dyDescent="0.2">
      <c r="A4" s="821"/>
      <c r="B4" s="817"/>
      <c r="C4" s="822"/>
      <c r="D4" s="822"/>
      <c r="E4" s="822"/>
      <c r="F4" s="822"/>
      <c r="G4" s="822"/>
      <c r="H4" s="822"/>
      <c r="I4" s="820"/>
      <c r="J4" s="820"/>
      <c r="K4" s="820"/>
    </row>
    <row r="5" spans="1:11" x14ac:dyDescent="0.2">
      <c r="A5" s="423"/>
      <c r="B5" s="823"/>
      <c r="C5" s="824"/>
      <c r="D5" s="824"/>
      <c r="E5" s="824"/>
      <c r="F5" s="825"/>
      <c r="G5" s="825"/>
      <c r="H5" s="825"/>
      <c r="I5" s="826"/>
      <c r="J5" s="826"/>
      <c r="K5" s="827"/>
    </row>
    <row r="6" spans="1:11" ht="14.25" x14ac:dyDescent="0.2">
      <c r="B6" s="261" t="s">
        <v>415</v>
      </c>
      <c r="C6" s="2222"/>
      <c r="D6" s="2222"/>
      <c r="E6" s="2222"/>
      <c r="F6" s="2222"/>
      <c r="G6" s="2222"/>
      <c r="H6" s="2222"/>
      <c r="I6" s="2222"/>
      <c r="J6" s="2222"/>
      <c r="K6" s="2222"/>
    </row>
    <row r="7" spans="1:11" ht="14.25" x14ac:dyDescent="0.2">
      <c r="A7" s="423"/>
      <c r="B7" s="828" t="s">
        <v>366</v>
      </c>
      <c r="C7" s="2223" t="s">
        <v>814</v>
      </c>
      <c r="D7" s="2223"/>
      <c r="E7" s="2223"/>
      <c r="F7" s="2223"/>
      <c r="G7" s="2223"/>
      <c r="H7" s="2223"/>
      <c r="I7" s="2223"/>
      <c r="J7" s="2223"/>
      <c r="K7" s="2223"/>
    </row>
    <row r="8" spans="1:11" ht="15" x14ac:dyDescent="0.25">
      <c r="A8" s="423"/>
      <c r="B8" s="828" t="s">
        <v>806</v>
      </c>
      <c r="C8" s="2217">
        <f>SUM(I13:I2015)</f>
        <v>0</v>
      </c>
      <c r="D8" s="2218"/>
      <c r="E8" s="2218"/>
      <c r="F8" s="2218"/>
      <c r="G8" s="2218"/>
      <c r="H8" s="2218"/>
      <c r="I8" s="2218"/>
      <c r="J8" s="2218"/>
      <c r="K8" s="2219"/>
    </row>
    <row r="9" spans="1:11" x14ac:dyDescent="0.2">
      <c r="A9" s="423"/>
      <c r="B9" s="817"/>
      <c r="C9" s="423"/>
      <c r="D9" s="423"/>
      <c r="E9" s="423"/>
      <c r="F9" s="423"/>
      <c r="G9" s="423"/>
      <c r="H9" s="423"/>
      <c r="I9" s="815"/>
      <c r="J9" s="815"/>
      <c r="K9" s="815"/>
    </row>
    <row r="10" spans="1:11" x14ac:dyDescent="0.2">
      <c r="A10" s="2224" t="s">
        <v>367</v>
      </c>
      <c r="B10" s="2224"/>
      <c r="C10" s="2224"/>
      <c r="D10" s="2224"/>
      <c r="E10" s="2224"/>
      <c r="F10" s="2224"/>
      <c r="G10" s="2224"/>
      <c r="H10" s="2224"/>
      <c r="I10" s="2224"/>
      <c r="J10" s="2224"/>
      <c r="K10" s="2224"/>
    </row>
    <row r="11" spans="1:11" ht="24.75" customHeight="1" x14ac:dyDescent="0.2">
      <c r="A11" s="2236" t="s">
        <v>416</v>
      </c>
      <c r="B11" s="2225" t="s">
        <v>368</v>
      </c>
      <c r="C11" s="2229" t="s">
        <v>369</v>
      </c>
      <c r="D11" s="2229" t="s">
        <v>605</v>
      </c>
      <c r="E11" s="2229" t="s">
        <v>370</v>
      </c>
      <c r="F11" s="2233" t="s">
        <v>371</v>
      </c>
      <c r="G11" s="2234" t="s">
        <v>697</v>
      </c>
      <c r="H11" s="2235"/>
      <c r="I11" s="2227" t="s">
        <v>698</v>
      </c>
      <c r="J11" s="2227" t="s">
        <v>805</v>
      </c>
      <c r="K11" s="2231" t="s">
        <v>244</v>
      </c>
    </row>
    <row r="12" spans="1:11" ht="35.25" customHeight="1" x14ac:dyDescent="0.2">
      <c r="A12" s="2237"/>
      <c r="B12" s="2226"/>
      <c r="C12" s="2230"/>
      <c r="D12" s="2230"/>
      <c r="E12" s="2230"/>
      <c r="F12" s="2230"/>
      <c r="G12" s="829" t="s">
        <v>606</v>
      </c>
      <c r="H12" s="1296" t="s">
        <v>607</v>
      </c>
      <c r="I12" s="2228"/>
      <c r="J12" s="2238"/>
      <c r="K12" s="2232"/>
    </row>
    <row r="13" spans="1:11" s="440" customFormat="1" ht="21.95" customHeight="1" x14ac:dyDescent="0.2">
      <c r="A13" s="830">
        <v>1</v>
      </c>
      <c r="B13" s="444"/>
      <c r="C13" s="441"/>
      <c r="D13" s="831">
        <f>DATEDIF(C13,F13,"Y")</f>
        <v>0</v>
      </c>
      <c r="E13" s="441"/>
      <c r="F13" s="441"/>
      <c r="G13" s="832">
        <f t="shared" ref="G13:G76" si="0">(YEAR(F13)-YEAR(E13))*12+MONTH(F13)-MONTH(E13)+1</f>
        <v>1</v>
      </c>
      <c r="H13" s="833"/>
      <c r="I13" s="834">
        <f t="shared" ref="I13:I77" si="1">IF(AND(E13&lt;=DATEVALUE(MID($C$7,1,10)),F13&gt;=DATEVALUE(MID($C$7,14,10))), (YEAR(DATEVALUE(MID($C$7,14,10)))-YEAR(DATEVALUE(MID($C$7,1,10))))*12+(MONTH(DATEVALUE(MID($C$7,14,10)))-MONTH(DATEVALUE(MID($C$7,1,10))))+1,IF(AND(E13&lt;=DATEVALUE(MID($C$7,1,10)),F13&lt;DATEVALUE(MID($C$7,14,10)),F13&gt;=DATEVALUE(MID($C$7,1,10))),(YEAR(F13)-YEAR(DATEVALUE(MID($C$7,1,10))))*12+(MONTH(F13)-MONTH(DATEVALUE(MID($C$7,1,10))))+1,IF(AND(E13&gt;DATEVALUE(MID($C$7,1,10)),F13&gt;=DATEVALUE(MID($C$7,14,10)),E13&lt;=DATEVALUE(MID($C$7,14,10))),(YEAR(DATEVALUE(MID($C$7,14,10)))-YEAR(E13))*12+(MONTH(DATEVALUE(MID($C$7,14,10)))-MONTH(E13))+1,IF(AND(E13&gt;DATEVALUE(MID($C$7,1,10)),F13&lt;DATEVALUE(MID($C$7,14,10))),(YEAR(F13)-YEAR(E13))*12+(MONTH(F13)-MONTH(E13))+1,0))))</f>
        <v>0</v>
      </c>
      <c r="J13" s="1295"/>
      <c r="K13" s="1294"/>
    </row>
    <row r="14" spans="1:11" s="440" customFormat="1" ht="21.95" customHeight="1" x14ac:dyDescent="0.2">
      <c r="A14" s="830">
        <v>2</v>
      </c>
      <c r="B14" s="444"/>
      <c r="C14" s="441"/>
      <c r="D14" s="831">
        <f t="shared" ref="D14:D77" si="2">DATEDIF(C14,F14,"Y")</f>
        <v>0</v>
      </c>
      <c r="E14" s="441"/>
      <c r="F14" s="441"/>
      <c r="G14" s="832">
        <f t="shared" si="0"/>
        <v>1</v>
      </c>
      <c r="H14" s="833"/>
      <c r="I14" s="834">
        <f t="shared" si="1"/>
        <v>0</v>
      </c>
      <c r="J14" s="1295"/>
      <c r="K14" s="1294"/>
    </row>
    <row r="15" spans="1:11" s="440" customFormat="1" ht="21.95" customHeight="1" x14ac:dyDescent="0.2">
      <c r="A15" s="830">
        <v>3</v>
      </c>
      <c r="B15" s="444"/>
      <c r="C15" s="441"/>
      <c r="D15" s="831">
        <f t="shared" si="2"/>
        <v>0</v>
      </c>
      <c r="E15" s="441"/>
      <c r="F15" s="441"/>
      <c r="G15" s="832">
        <f>(YEAR(F15)-YEAR(E15))*12+MONTH(F15)-MONTH(E15)+1</f>
        <v>1</v>
      </c>
      <c r="H15" s="833"/>
      <c r="I15" s="834">
        <f t="shared" si="1"/>
        <v>0</v>
      </c>
      <c r="J15" s="1295"/>
      <c r="K15" s="1294"/>
    </row>
    <row r="16" spans="1:11" s="440" customFormat="1" ht="21.95" customHeight="1" x14ac:dyDescent="0.2">
      <c r="A16" s="830">
        <v>4</v>
      </c>
      <c r="B16" s="444"/>
      <c r="C16" s="441"/>
      <c r="D16" s="831">
        <f t="shared" si="2"/>
        <v>0</v>
      </c>
      <c r="E16" s="441"/>
      <c r="F16" s="441"/>
      <c r="G16" s="832">
        <f t="shared" si="0"/>
        <v>1</v>
      </c>
      <c r="H16" s="833"/>
      <c r="I16" s="834">
        <f t="shared" si="1"/>
        <v>0</v>
      </c>
      <c r="J16" s="1295"/>
      <c r="K16" s="1294"/>
    </row>
    <row r="17" spans="1:11" s="440" customFormat="1" ht="21.95" customHeight="1" x14ac:dyDescent="0.2">
      <c r="A17" s="830">
        <v>5</v>
      </c>
      <c r="B17" s="444"/>
      <c r="C17" s="441"/>
      <c r="D17" s="831">
        <f t="shared" si="2"/>
        <v>0</v>
      </c>
      <c r="E17" s="441"/>
      <c r="F17" s="441"/>
      <c r="G17" s="832">
        <f t="shared" si="0"/>
        <v>1</v>
      </c>
      <c r="H17" s="833"/>
      <c r="I17" s="834">
        <f t="shared" si="1"/>
        <v>0</v>
      </c>
      <c r="J17" s="1295"/>
      <c r="K17" s="1294"/>
    </row>
    <row r="18" spans="1:11" s="440" customFormat="1" ht="21.95" customHeight="1" x14ac:dyDescent="0.2">
      <c r="A18" s="830">
        <v>6</v>
      </c>
      <c r="B18" s="444"/>
      <c r="C18" s="441"/>
      <c r="D18" s="831">
        <f t="shared" si="2"/>
        <v>0</v>
      </c>
      <c r="E18" s="441"/>
      <c r="F18" s="441"/>
      <c r="G18" s="832">
        <f t="shared" si="0"/>
        <v>1</v>
      </c>
      <c r="H18" s="833"/>
      <c r="I18" s="834">
        <f t="shared" si="1"/>
        <v>0</v>
      </c>
      <c r="J18" s="1295"/>
      <c r="K18" s="1294"/>
    </row>
    <row r="19" spans="1:11" s="440" customFormat="1" ht="21.95" customHeight="1" x14ac:dyDescent="0.2">
      <c r="A19" s="830">
        <v>7</v>
      </c>
      <c r="B19" s="444"/>
      <c r="C19" s="441"/>
      <c r="D19" s="831">
        <f t="shared" si="2"/>
        <v>0</v>
      </c>
      <c r="E19" s="441"/>
      <c r="F19" s="441"/>
      <c r="G19" s="832">
        <f t="shared" si="0"/>
        <v>1</v>
      </c>
      <c r="H19" s="833"/>
      <c r="I19" s="834">
        <f t="shared" si="1"/>
        <v>0</v>
      </c>
      <c r="J19" s="1295"/>
      <c r="K19" s="1294"/>
    </row>
    <row r="20" spans="1:11" s="440" customFormat="1" ht="21.95" customHeight="1" x14ac:dyDescent="0.2">
      <c r="A20" s="830">
        <v>8</v>
      </c>
      <c r="B20" s="444"/>
      <c r="C20" s="441"/>
      <c r="D20" s="831">
        <f t="shared" si="2"/>
        <v>0</v>
      </c>
      <c r="E20" s="441"/>
      <c r="F20" s="441"/>
      <c r="G20" s="832">
        <f t="shared" si="0"/>
        <v>1</v>
      </c>
      <c r="H20" s="833"/>
      <c r="I20" s="834">
        <f t="shared" si="1"/>
        <v>0</v>
      </c>
      <c r="J20" s="1295"/>
      <c r="K20" s="1294"/>
    </row>
    <row r="21" spans="1:11" s="440" customFormat="1" ht="21.95" customHeight="1" x14ac:dyDescent="0.2">
      <c r="A21" s="830">
        <v>9</v>
      </c>
      <c r="B21" s="444"/>
      <c r="C21" s="441"/>
      <c r="D21" s="831">
        <f t="shared" si="2"/>
        <v>0</v>
      </c>
      <c r="E21" s="441"/>
      <c r="F21" s="441"/>
      <c r="G21" s="832">
        <f t="shared" si="0"/>
        <v>1</v>
      </c>
      <c r="H21" s="833"/>
      <c r="I21" s="834">
        <f t="shared" si="1"/>
        <v>0</v>
      </c>
      <c r="J21" s="1295"/>
      <c r="K21" s="1294"/>
    </row>
    <row r="22" spans="1:11" s="440" customFormat="1" ht="21.95" customHeight="1" x14ac:dyDescent="0.2">
      <c r="A22" s="830">
        <v>10</v>
      </c>
      <c r="B22" s="444"/>
      <c r="C22" s="441"/>
      <c r="D22" s="831">
        <f t="shared" si="2"/>
        <v>0</v>
      </c>
      <c r="E22" s="441"/>
      <c r="F22" s="441"/>
      <c r="G22" s="832">
        <f t="shared" si="0"/>
        <v>1</v>
      </c>
      <c r="H22" s="833"/>
      <c r="I22" s="834">
        <f t="shared" si="1"/>
        <v>0</v>
      </c>
      <c r="J22" s="1295"/>
      <c r="K22" s="1294"/>
    </row>
    <row r="23" spans="1:11" s="440" customFormat="1" ht="21.95" customHeight="1" x14ac:dyDescent="0.2">
      <c r="A23" s="830">
        <v>11</v>
      </c>
      <c r="B23" s="444"/>
      <c r="C23" s="441"/>
      <c r="D23" s="831">
        <f t="shared" si="2"/>
        <v>0</v>
      </c>
      <c r="E23" s="441"/>
      <c r="F23" s="441"/>
      <c r="G23" s="832">
        <f t="shared" si="0"/>
        <v>1</v>
      </c>
      <c r="H23" s="833"/>
      <c r="I23" s="834">
        <f t="shared" si="1"/>
        <v>0</v>
      </c>
      <c r="J23" s="1295"/>
      <c r="K23" s="1294"/>
    </row>
    <row r="24" spans="1:11" s="440" customFormat="1" ht="21.95" customHeight="1" x14ac:dyDescent="0.2">
      <c r="A24" s="830">
        <v>12</v>
      </c>
      <c r="B24" s="444"/>
      <c r="C24" s="441"/>
      <c r="D24" s="831">
        <f t="shared" si="2"/>
        <v>0</v>
      </c>
      <c r="E24" s="441"/>
      <c r="F24" s="441"/>
      <c r="G24" s="832">
        <f t="shared" si="0"/>
        <v>1</v>
      </c>
      <c r="H24" s="833"/>
      <c r="I24" s="834">
        <f t="shared" si="1"/>
        <v>0</v>
      </c>
      <c r="J24" s="1295"/>
      <c r="K24" s="1294"/>
    </row>
    <row r="25" spans="1:11" s="440" customFormat="1" ht="21.95" customHeight="1" x14ac:dyDescent="0.2">
      <c r="A25" s="830">
        <v>13</v>
      </c>
      <c r="B25" s="444"/>
      <c r="C25" s="441"/>
      <c r="D25" s="831">
        <f t="shared" si="2"/>
        <v>0</v>
      </c>
      <c r="E25" s="441"/>
      <c r="F25" s="441"/>
      <c r="G25" s="832">
        <f t="shared" si="0"/>
        <v>1</v>
      </c>
      <c r="H25" s="833"/>
      <c r="I25" s="834">
        <f t="shared" si="1"/>
        <v>0</v>
      </c>
      <c r="J25" s="1295"/>
      <c r="K25" s="1294"/>
    </row>
    <row r="26" spans="1:11" s="440" customFormat="1" ht="21.95" customHeight="1" x14ac:dyDescent="0.2">
      <c r="A26" s="830">
        <v>14</v>
      </c>
      <c r="B26" s="444"/>
      <c r="C26" s="441"/>
      <c r="D26" s="831">
        <f t="shared" si="2"/>
        <v>0</v>
      </c>
      <c r="E26" s="441"/>
      <c r="F26" s="441"/>
      <c r="G26" s="832">
        <f t="shared" si="0"/>
        <v>1</v>
      </c>
      <c r="H26" s="833"/>
      <c r="I26" s="834">
        <f t="shared" si="1"/>
        <v>0</v>
      </c>
      <c r="J26" s="1295"/>
      <c r="K26" s="1294"/>
    </row>
    <row r="27" spans="1:11" s="440" customFormat="1" ht="21.95" customHeight="1" x14ac:dyDescent="0.2">
      <c r="A27" s="830">
        <v>15</v>
      </c>
      <c r="B27" s="444"/>
      <c r="C27" s="441"/>
      <c r="D27" s="831">
        <f t="shared" si="2"/>
        <v>0</v>
      </c>
      <c r="E27" s="441"/>
      <c r="F27" s="441"/>
      <c r="G27" s="832">
        <f t="shared" si="0"/>
        <v>1</v>
      </c>
      <c r="H27" s="833"/>
      <c r="I27" s="834">
        <f t="shared" si="1"/>
        <v>0</v>
      </c>
      <c r="J27" s="1295"/>
      <c r="K27" s="1294"/>
    </row>
    <row r="28" spans="1:11" s="440" customFormat="1" ht="21.95" customHeight="1" x14ac:dyDescent="0.2">
      <c r="A28" s="830">
        <v>16</v>
      </c>
      <c r="B28" s="444"/>
      <c r="C28" s="441"/>
      <c r="D28" s="831">
        <f t="shared" si="2"/>
        <v>0</v>
      </c>
      <c r="E28" s="441"/>
      <c r="F28" s="441"/>
      <c r="G28" s="832">
        <f t="shared" si="0"/>
        <v>1</v>
      </c>
      <c r="H28" s="833"/>
      <c r="I28" s="834">
        <f t="shared" si="1"/>
        <v>0</v>
      </c>
      <c r="J28" s="1295"/>
      <c r="K28" s="1294"/>
    </row>
    <row r="29" spans="1:11" s="440" customFormat="1" ht="21.95" customHeight="1" x14ac:dyDescent="0.2">
      <c r="A29" s="830">
        <v>17</v>
      </c>
      <c r="B29" s="444"/>
      <c r="C29" s="441"/>
      <c r="D29" s="831">
        <f t="shared" si="2"/>
        <v>0</v>
      </c>
      <c r="E29" s="441"/>
      <c r="F29" s="441"/>
      <c r="G29" s="832">
        <f t="shared" si="0"/>
        <v>1</v>
      </c>
      <c r="H29" s="833"/>
      <c r="I29" s="834">
        <f t="shared" si="1"/>
        <v>0</v>
      </c>
      <c r="J29" s="1295"/>
      <c r="K29" s="1294"/>
    </row>
    <row r="30" spans="1:11" s="440" customFormat="1" ht="21.95" customHeight="1" x14ac:dyDescent="0.2">
      <c r="A30" s="830">
        <v>18</v>
      </c>
      <c r="B30" s="444"/>
      <c r="C30" s="441"/>
      <c r="D30" s="831">
        <f t="shared" si="2"/>
        <v>0</v>
      </c>
      <c r="E30" s="441"/>
      <c r="F30" s="441"/>
      <c r="G30" s="832">
        <f t="shared" si="0"/>
        <v>1</v>
      </c>
      <c r="H30" s="833"/>
      <c r="I30" s="834">
        <f t="shared" si="1"/>
        <v>0</v>
      </c>
      <c r="J30" s="1295"/>
      <c r="K30" s="1294"/>
    </row>
    <row r="31" spans="1:11" s="440" customFormat="1" ht="21.95" customHeight="1" x14ac:dyDescent="0.2">
      <c r="A31" s="830">
        <v>19</v>
      </c>
      <c r="B31" s="444"/>
      <c r="C31" s="441"/>
      <c r="D31" s="831">
        <f t="shared" si="2"/>
        <v>0</v>
      </c>
      <c r="E31" s="441"/>
      <c r="F31" s="441"/>
      <c r="G31" s="832">
        <f t="shared" si="0"/>
        <v>1</v>
      </c>
      <c r="H31" s="833"/>
      <c r="I31" s="834">
        <f t="shared" si="1"/>
        <v>0</v>
      </c>
      <c r="J31" s="1295"/>
      <c r="K31" s="1294"/>
    </row>
    <row r="32" spans="1:11" s="440" customFormat="1" ht="21.95" customHeight="1" x14ac:dyDescent="0.2">
      <c r="A32" s="830">
        <v>20</v>
      </c>
      <c r="B32" s="444"/>
      <c r="C32" s="441"/>
      <c r="D32" s="831">
        <f t="shared" si="2"/>
        <v>0</v>
      </c>
      <c r="E32" s="441"/>
      <c r="F32" s="441"/>
      <c r="G32" s="832">
        <f t="shared" si="0"/>
        <v>1</v>
      </c>
      <c r="H32" s="833"/>
      <c r="I32" s="834">
        <f t="shared" si="1"/>
        <v>0</v>
      </c>
      <c r="J32" s="1295"/>
      <c r="K32" s="1294"/>
    </row>
    <row r="33" spans="1:11" s="440" customFormat="1" ht="21.95" customHeight="1" x14ac:dyDescent="0.2">
      <c r="A33" s="830">
        <v>21</v>
      </c>
      <c r="B33" s="444"/>
      <c r="C33" s="441"/>
      <c r="D33" s="831">
        <f t="shared" si="2"/>
        <v>0</v>
      </c>
      <c r="E33" s="441"/>
      <c r="F33" s="441"/>
      <c r="G33" s="832">
        <f t="shared" si="0"/>
        <v>1</v>
      </c>
      <c r="H33" s="833"/>
      <c r="I33" s="834">
        <f t="shared" si="1"/>
        <v>0</v>
      </c>
      <c r="J33" s="1295"/>
      <c r="K33" s="1294"/>
    </row>
    <row r="34" spans="1:11" s="440" customFormat="1" ht="21.95" customHeight="1" x14ac:dyDescent="0.2">
      <c r="A34" s="830">
        <v>22</v>
      </c>
      <c r="B34" s="444"/>
      <c r="C34" s="441"/>
      <c r="D34" s="831">
        <f t="shared" si="2"/>
        <v>0</v>
      </c>
      <c r="E34" s="441"/>
      <c r="F34" s="441"/>
      <c r="G34" s="832">
        <f t="shared" si="0"/>
        <v>1</v>
      </c>
      <c r="H34" s="833"/>
      <c r="I34" s="834">
        <f t="shared" si="1"/>
        <v>0</v>
      </c>
      <c r="J34" s="1295"/>
      <c r="K34" s="1294"/>
    </row>
    <row r="35" spans="1:11" s="440" customFormat="1" ht="21.95" customHeight="1" x14ac:dyDescent="0.2">
      <c r="A35" s="830">
        <v>23</v>
      </c>
      <c r="B35" s="444"/>
      <c r="C35" s="441"/>
      <c r="D35" s="831">
        <f t="shared" si="2"/>
        <v>0</v>
      </c>
      <c r="E35" s="441"/>
      <c r="F35" s="441"/>
      <c r="G35" s="832">
        <f t="shared" si="0"/>
        <v>1</v>
      </c>
      <c r="H35" s="833"/>
      <c r="I35" s="834">
        <f t="shared" si="1"/>
        <v>0</v>
      </c>
      <c r="J35" s="1295"/>
      <c r="K35" s="1294"/>
    </row>
    <row r="36" spans="1:11" s="440" customFormat="1" ht="21.95" customHeight="1" x14ac:dyDescent="0.2">
      <c r="A36" s="830">
        <v>24</v>
      </c>
      <c r="B36" s="444"/>
      <c r="C36" s="441"/>
      <c r="D36" s="831">
        <f t="shared" si="2"/>
        <v>0</v>
      </c>
      <c r="E36" s="441"/>
      <c r="F36" s="441"/>
      <c r="G36" s="832">
        <f t="shared" si="0"/>
        <v>1</v>
      </c>
      <c r="H36" s="833"/>
      <c r="I36" s="834">
        <f t="shared" si="1"/>
        <v>0</v>
      </c>
      <c r="J36" s="1295"/>
      <c r="K36" s="1294"/>
    </row>
    <row r="37" spans="1:11" s="440" customFormat="1" ht="21.95" customHeight="1" x14ac:dyDescent="0.2">
      <c r="A37" s="830">
        <v>25</v>
      </c>
      <c r="B37" s="444"/>
      <c r="C37" s="441"/>
      <c r="D37" s="831">
        <f t="shared" si="2"/>
        <v>0</v>
      </c>
      <c r="E37" s="441"/>
      <c r="F37" s="441"/>
      <c r="G37" s="832">
        <f t="shared" si="0"/>
        <v>1</v>
      </c>
      <c r="H37" s="833"/>
      <c r="I37" s="834">
        <f t="shared" si="1"/>
        <v>0</v>
      </c>
      <c r="J37" s="1295"/>
      <c r="K37" s="1294"/>
    </row>
    <row r="38" spans="1:11" s="440" customFormat="1" ht="21.95" customHeight="1" x14ac:dyDescent="0.2">
      <c r="A38" s="830">
        <v>26</v>
      </c>
      <c r="B38" s="444"/>
      <c r="C38" s="441"/>
      <c r="D38" s="831">
        <f t="shared" si="2"/>
        <v>0</v>
      </c>
      <c r="E38" s="441"/>
      <c r="F38" s="441"/>
      <c r="G38" s="832">
        <f t="shared" si="0"/>
        <v>1</v>
      </c>
      <c r="H38" s="833"/>
      <c r="I38" s="834">
        <f t="shared" si="1"/>
        <v>0</v>
      </c>
      <c r="J38" s="1295"/>
      <c r="K38" s="1294"/>
    </row>
    <row r="39" spans="1:11" s="440" customFormat="1" ht="21.95" customHeight="1" x14ac:dyDescent="0.2">
      <c r="A39" s="830">
        <v>27</v>
      </c>
      <c r="B39" s="444"/>
      <c r="C39" s="441"/>
      <c r="D39" s="831">
        <f t="shared" si="2"/>
        <v>0</v>
      </c>
      <c r="E39" s="441"/>
      <c r="F39" s="441"/>
      <c r="G39" s="832">
        <f t="shared" si="0"/>
        <v>1</v>
      </c>
      <c r="H39" s="833"/>
      <c r="I39" s="834">
        <f t="shared" si="1"/>
        <v>0</v>
      </c>
      <c r="J39" s="1295"/>
      <c r="K39" s="1294"/>
    </row>
    <row r="40" spans="1:11" s="440" customFormat="1" ht="21.95" customHeight="1" x14ac:dyDescent="0.2">
      <c r="A40" s="830">
        <v>28</v>
      </c>
      <c r="B40" s="444"/>
      <c r="C40" s="441"/>
      <c r="D40" s="831">
        <f t="shared" si="2"/>
        <v>0</v>
      </c>
      <c r="E40" s="441"/>
      <c r="F40" s="441"/>
      <c r="G40" s="832">
        <f t="shared" si="0"/>
        <v>1</v>
      </c>
      <c r="H40" s="833"/>
      <c r="I40" s="834">
        <f t="shared" si="1"/>
        <v>0</v>
      </c>
      <c r="J40" s="1295"/>
      <c r="K40" s="1294"/>
    </row>
    <row r="41" spans="1:11" s="440" customFormat="1" ht="21.95" customHeight="1" x14ac:dyDescent="0.2">
      <c r="A41" s="830">
        <v>29</v>
      </c>
      <c r="B41" s="444"/>
      <c r="C41" s="441"/>
      <c r="D41" s="831">
        <f t="shared" si="2"/>
        <v>0</v>
      </c>
      <c r="E41" s="441"/>
      <c r="F41" s="441"/>
      <c r="G41" s="832">
        <f t="shared" si="0"/>
        <v>1</v>
      </c>
      <c r="H41" s="833"/>
      <c r="I41" s="834">
        <f t="shared" si="1"/>
        <v>0</v>
      </c>
      <c r="J41" s="1295"/>
      <c r="K41" s="1294"/>
    </row>
    <row r="42" spans="1:11" s="440" customFormat="1" ht="21.95" customHeight="1" x14ac:dyDescent="0.2">
      <c r="A42" s="830">
        <v>30</v>
      </c>
      <c r="B42" s="444"/>
      <c r="C42" s="441"/>
      <c r="D42" s="831">
        <f t="shared" si="2"/>
        <v>0</v>
      </c>
      <c r="E42" s="441"/>
      <c r="F42" s="441"/>
      <c r="G42" s="832">
        <f t="shared" si="0"/>
        <v>1</v>
      </c>
      <c r="H42" s="833"/>
      <c r="I42" s="834">
        <f t="shared" si="1"/>
        <v>0</v>
      </c>
      <c r="J42" s="1295"/>
      <c r="K42" s="1294"/>
    </row>
    <row r="43" spans="1:11" s="440" customFormat="1" ht="21.95" customHeight="1" x14ac:dyDescent="0.2">
      <c r="A43" s="830">
        <v>31</v>
      </c>
      <c r="B43" s="444"/>
      <c r="C43" s="441"/>
      <c r="D43" s="831">
        <f t="shared" si="2"/>
        <v>0</v>
      </c>
      <c r="E43" s="441"/>
      <c r="F43" s="441"/>
      <c r="G43" s="832">
        <f t="shared" si="0"/>
        <v>1</v>
      </c>
      <c r="H43" s="833"/>
      <c r="I43" s="834">
        <f t="shared" si="1"/>
        <v>0</v>
      </c>
      <c r="J43" s="1295"/>
      <c r="K43" s="1294"/>
    </row>
    <row r="44" spans="1:11" s="440" customFormat="1" ht="21.95" customHeight="1" x14ac:dyDescent="0.2">
      <c r="A44" s="830">
        <v>32</v>
      </c>
      <c r="B44" s="444"/>
      <c r="C44" s="441"/>
      <c r="D44" s="831">
        <f t="shared" si="2"/>
        <v>0</v>
      </c>
      <c r="E44" s="441"/>
      <c r="F44" s="441"/>
      <c r="G44" s="832">
        <f t="shared" si="0"/>
        <v>1</v>
      </c>
      <c r="H44" s="833"/>
      <c r="I44" s="834">
        <f t="shared" si="1"/>
        <v>0</v>
      </c>
      <c r="J44" s="1295"/>
      <c r="K44" s="1294"/>
    </row>
    <row r="45" spans="1:11" s="440" customFormat="1" ht="21.95" customHeight="1" x14ac:dyDescent="0.2">
      <c r="A45" s="830">
        <v>33</v>
      </c>
      <c r="B45" s="444"/>
      <c r="C45" s="441"/>
      <c r="D45" s="831">
        <f t="shared" si="2"/>
        <v>0</v>
      </c>
      <c r="E45" s="441"/>
      <c r="F45" s="441"/>
      <c r="G45" s="832">
        <f t="shared" si="0"/>
        <v>1</v>
      </c>
      <c r="H45" s="833"/>
      <c r="I45" s="834">
        <f t="shared" si="1"/>
        <v>0</v>
      </c>
      <c r="J45" s="1295"/>
      <c r="K45" s="1294"/>
    </row>
    <row r="46" spans="1:11" s="440" customFormat="1" ht="21.95" customHeight="1" x14ac:dyDescent="0.2">
      <c r="A46" s="830">
        <v>34</v>
      </c>
      <c r="B46" s="444"/>
      <c r="C46" s="441"/>
      <c r="D46" s="831">
        <f t="shared" si="2"/>
        <v>0</v>
      </c>
      <c r="E46" s="441"/>
      <c r="F46" s="441"/>
      <c r="G46" s="832">
        <f t="shared" si="0"/>
        <v>1</v>
      </c>
      <c r="H46" s="833"/>
      <c r="I46" s="834">
        <f t="shared" si="1"/>
        <v>0</v>
      </c>
      <c r="J46" s="1295"/>
      <c r="K46" s="1294"/>
    </row>
    <row r="47" spans="1:11" s="440" customFormat="1" ht="21.95" customHeight="1" x14ac:dyDescent="0.2">
      <c r="A47" s="830">
        <v>35</v>
      </c>
      <c r="B47" s="444"/>
      <c r="C47" s="441"/>
      <c r="D47" s="831">
        <f t="shared" si="2"/>
        <v>0</v>
      </c>
      <c r="E47" s="441"/>
      <c r="F47" s="441"/>
      <c r="G47" s="832">
        <f t="shared" si="0"/>
        <v>1</v>
      </c>
      <c r="H47" s="833"/>
      <c r="I47" s="834">
        <f t="shared" si="1"/>
        <v>0</v>
      </c>
      <c r="J47" s="1295"/>
      <c r="K47" s="1294"/>
    </row>
    <row r="48" spans="1:11" s="440" customFormat="1" ht="21.95" customHeight="1" x14ac:dyDescent="0.2">
      <c r="A48" s="830">
        <v>36</v>
      </c>
      <c r="B48" s="444"/>
      <c r="C48" s="441"/>
      <c r="D48" s="831">
        <f t="shared" si="2"/>
        <v>0</v>
      </c>
      <c r="E48" s="441"/>
      <c r="F48" s="441"/>
      <c r="G48" s="832">
        <f t="shared" si="0"/>
        <v>1</v>
      </c>
      <c r="H48" s="833"/>
      <c r="I48" s="834">
        <f t="shared" si="1"/>
        <v>0</v>
      </c>
      <c r="J48" s="1295"/>
      <c r="K48" s="1294"/>
    </row>
    <row r="49" spans="1:11" s="440" customFormat="1" ht="21.95" customHeight="1" x14ac:dyDescent="0.2">
      <c r="A49" s="830">
        <v>37</v>
      </c>
      <c r="B49" s="444"/>
      <c r="C49" s="441"/>
      <c r="D49" s="831">
        <f t="shared" si="2"/>
        <v>0</v>
      </c>
      <c r="E49" s="441"/>
      <c r="F49" s="441"/>
      <c r="G49" s="832">
        <f t="shared" si="0"/>
        <v>1</v>
      </c>
      <c r="H49" s="833"/>
      <c r="I49" s="834">
        <f t="shared" si="1"/>
        <v>0</v>
      </c>
      <c r="J49" s="1295"/>
      <c r="K49" s="1294"/>
    </row>
    <row r="50" spans="1:11" s="440" customFormat="1" ht="21.95" customHeight="1" x14ac:dyDescent="0.2">
      <c r="A50" s="830">
        <v>38</v>
      </c>
      <c r="B50" s="444"/>
      <c r="C50" s="441"/>
      <c r="D50" s="831">
        <f t="shared" si="2"/>
        <v>0</v>
      </c>
      <c r="E50" s="441"/>
      <c r="F50" s="441"/>
      <c r="G50" s="832">
        <f t="shared" si="0"/>
        <v>1</v>
      </c>
      <c r="H50" s="833"/>
      <c r="I50" s="834">
        <f t="shared" si="1"/>
        <v>0</v>
      </c>
      <c r="J50" s="1295"/>
      <c r="K50" s="1294"/>
    </row>
    <row r="51" spans="1:11" s="440" customFormat="1" ht="21.95" customHeight="1" x14ac:dyDescent="0.2">
      <c r="A51" s="830">
        <v>39</v>
      </c>
      <c r="B51" s="444"/>
      <c r="C51" s="441"/>
      <c r="D51" s="831">
        <f t="shared" si="2"/>
        <v>0</v>
      </c>
      <c r="E51" s="441"/>
      <c r="F51" s="441"/>
      <c r="G51" s="832">
        <f t="shared" si="0"/>
        <v>1</v>
      </c>
      <c r="H51" s="833"/>
      <c r="I51" s="834">
        <f t="shared" si="1"/>
        <v>0</v>
      </c>
      <c r="J51" s="1295"/>
      <c r="K51" s="1294"/>
    </row>
    <row r="52" spans="1:11" s="440" customFormat="1" ht="21.95" customHeight="1" x14ac:dyDescent="0.2">
      <c r="A52" s="830">
        <v>40</v>
      </c>
      <c r="B52" s="444"/>
      <c r="C52" s="441"/>
      <c r="D52" s="831">
        <f t="shared" si="2"/>
        <v>0</v>
      </c>
      <c r="E52" s="441"/>
      <c r="F52" s="441"/>
      <c r="G52" s="832">
        <f t="shared" si="0"/>
        <v>1</v>
      </c>
      <c r="H52" s="833"/>
      <c r="I52" s="834">
        <f t="shared" si="1"/>
        <v>0</v>
      </c>
      <c r="J52" s="1295"/>
      <c r="K52" s="1294"/>
    </row>
    <row r="53" spans="1:11" s="440" customFormat="1" ht="21.95" customHeight="1" x14ac:dyDescent="0.2">
      <c r="A53" s="830">
        <v>41</v>
      </c>
      <c r="B53" s="444"/>
      <c r="C53" s="441"/>
      <c r="D53" s="831">
        <f t="shared" si="2"/>
        <v>0</v>
      </c>
      <c r="E53" s="441"/>
      <c r="F53" s="441"/>
      <c r="G53" s="832">
        <f t="shared" si="0"/>
        <v>1</v>
      </c>
      <c r="H53" s="833"/>
      <c r="I53" s="834">
        <f t="shared" si="1"/>
        <v>0</v>
      </c>
      <c r="J53" s="1295"/>
      <c r="K53" s="1294"/>
    </row>
    <row r="54" spans="1:11" s="440" customFormat="1" ht="21.95" customHeight="1" x14ac:dyDescent="0.2">
      <c r="A54" s="830">
        <v>42</v>
      </c>
      <c r="B54" s="444"/>
      <c r="C54" s="441"/>
      <c r="D54" s="831">
        <f t="shared" si="2"/>
        <v>0</v>
      </c>
      <c r="E54" s="441"/>
      <c r="F54" s="441"/>
      <c r="G54" s="832">
        <f t="shared" si="0"/>
        <v>1</v>
      </c>
      <c r="H54" s="833"/>
      <c r="I54" s="834">
        <f t="shared" si="1"/>
        <v>0</v>
      </c>
      <c r="J54" s="1295"/>
      <c r="K54" s="1294"/>
    </row>
    <row r="55" spans="1:11" s="440" customFormat="1" ht="21.95" customHeight="1" x14ac:dyDescent="0.2">
      <c r="A55" s="830">
        <v>43</v>
      </c>
      <c r="B55" s="444"/>
      <c r="C55" s="441"/>
      <c r="D55" s="831">
        <f t="shared" si="2"/>
        <v>0</v>
      </c>
      <c r="E55" s="441"/>
      <c r="F55" s="441"/>
      <c r="G55" s="832">
        <f t="shared" si="0"/>
        <v>1</v>
      </c>
      <c r="H55" s="833"/>
      <c r="I55" s="834">
        <f t="shared" si="1"/>
        <v>0</v>
      </c>
      <c r="J55" s="1295"/>
      <c r="K55" s="1294"/>
    </row>
    <row r="56" spans="1:11" s="440" customFormat="1" ht="21.95" customHeight="1" x14ac:dyDescent="0.2">
      <c r="A56" s="830">
        <v>44</v>
      </c>
      <c r="B56" s="444"/>
      <c r="C56" s="441"/>
      <c r="D56" s="831">
        <f t="shared" si="2"/>
        <v>0</v>
      </c>
      <c r="E56" s="441"/>
      <c r="F56" s="441"/>
      <c r="G56" s="832">
        <f t="shared" si="0"/>
        <v>1</v>
      </c>
      <c r="H56" s="833"/>
      <c r="I56" s="834">
        <f t="shared" si="1"/>
        <v>0</v>
      </c>
      <c r="J56" s="1295"/>
      <c r="K56" s="1294"/>
    </row>
    <row r="57" spans="1:11" s="440" customFormat="1" ht="21.95" customHeight="1" x14ac:dyDescent="0.2">
      <c r="A57" s="830">
        <v>45</v>
      </c>
      <c r="B57" s="444"/>
      <c r="C57" s="441"/>
      <c r="D57" s="831">
        <f t="shared" si="2"/>
        <v>0</v>
      </c>
      <c r="E57" s="441"/>
      <c r="F57" s="441"/>
      <c r="G57" s="832">
        <f t="shared" si="0"/>
        <v>1</v>
      </c>
      <c r="H57" s="833"/>
      <c r="I57" s="834">
        <f t="shared" si="1"/>
        <v>0</v>
      </c>
      <c r="J57" s="1295"/>
      <c r="K57" s="1294"/>
    </row>
    <row r="58" spans="1:11" s="440" customFormat="1" ht="21.95" customHeight="1" x14ac:dyDescent="0.2">
      <c r="A58" s="830">
        <v>46</v>
      </c>
      <c r="B58" s="444"/>
      <c r="C58" s="441"/>
      <c r="D58" s="831">
        <f t="shared" si="2"/>
        <v>0</v>
      </c>
      <c r="E58" s="441"/>
      <c r="F58" s="441"/>
      <c r="G58" s="832">
        <f t="shared" si="0"/>
        <v>1</v>
      </c>
      <c r="H58" s="833"/>
      <c r="I58" s="834">
        <f t="shared" si="1"/>
        <v>0</v>
      </c>
      <c r="J58" s="1295"/>
      <c r="K58" s="1294"/>
    </row>
    <row r="59" spans="1:11" s="440" customFormat="1" ht="21.95" customHeight="1" x14ac:dyDescent="0.2">
      <c r="A59" s="830">
        <v>47</v>
      </c>
      <c r="B59" s="444"/>
      <c r="C59" s="441"/>
      <c r="D59" s="831">
        <f t="shared" si="2"/>
        <v>0</v>
      </c>
      <c r="E59" s="441"/>
      <c r="F59" s="441"/>
      <c r="G59" s="832">
        <f t="shared" si="0"/>
        <v>1</v>
      </c>
      <c r="H59" s="833"/>
      <c r="I59" s="834">
        <f t="shared" si="1"/>
        <v>0</v>
      </c>
      <c r="J59" s="1295"/>
      <c r="K59" s="1294"/>
    </row>
    <row r="60" spans="1:11" s="440" customFormat="1" ht="21.95" customHeight="1" x14ac:dyDescent="0.2">
      <c r="A60" s="830">
        <v>48</v>
      </c>
      <c r="B60" s="444"/>
      <c r="C60" s="441"/>
      <c r="D60" s="831">
        <f t="shared" si="2"/>
        <v>0</v>
      </c>
      <c r="E60" s="441"/>
      <c r="F60" s="441"/>
      <c r="G60" s="832">
        <f t="shared" si="0"/>
        <v>1</v>
      </c>
      <c r="H60" s="833"/>
      <c r="I60" s="834">
        <f t="shared" si="1"/>
        <v>0</v>
      </c>
      <c r="J60" s="1295"/>
      <c r="K60" s="1294"/>
    </row>
    <row r="61" spans="1:11" s="440" customFormat="1" ht="21.95" customHeight="1" x14ac:dyDescent="0.2">
      <c r="A61" s="830">
        <v>49</v>
      </c>
      <c r="B61" s="444"/>
      <c r="C61" s="441"/>
      <c r="D61" s="831">
        <f t="shared" si="2"/>
        <v>0</v>
      </c>
      <c r="E61" s="441"/>
      <c r="F61" s="441"/>
      <c r="G61" s="832">
        <f t="shared" si="0"/>
        <v>1</v>
      </c>
      <c r="H61" s="833"/>
      <c r="I61" s="834">
        <f t="shared" si="1"/>
        <v>0</v>
      </c>
      <c r="J61" s="1295"/>
      <c r="K61" s="1294"/>
    </row>
    <row r="62" spans="1:11" s="440" customFormat="1" ht="21.95" customHeight="1" x14ac:dyDescent="0.2">
      <c r="A62" s="830">
        <v>50</v>
      </c>
      <c r="B62" s="444"/>
      <c r="C62" s="441"/>
      <c r="D62" s="831">
        <f t="shared" si="2"/>
        <v>0</v>
      </c>
      <c r="E62" s="441"/>
      <c r="F62" s="441"/>
      <c r="G62" s="832">
        <f t="shared" si="0"/>
        <v>1</v>
      </c>
      <c r="H62" s="833"/>
      <c r="I62" s="834">
        <f t="shared" si="1"/>
        <v>0</v>
      </c>
      <c r="J62" s="1295"/>
      <c r="K62" s="1294"/>
    </row>
    <row r="63" spans="1:11" s="440" customFormat="1" ht="21.95" customHeight="1" x14ac:dyDescent="0.2">
      <c r="A63" s="830">
        <v>51</v>
      </c>
      <c r="B63" s="444"/>
      <c r="C63" s="441"/>
      <c r="D63" s="831">
        <f t="shared" si="2"/>
        <v>0</v>
      </c>
      <c r="E63" s="441"/>
      <c r="F63" s="441"/>
      <c r="G63" s="832">
        <f t="shared" si="0"/>
        <v>1</v>
      </c>
      <c r="H63" s="833"/>
      <c r="I63" s="834">
        <f t="shared" si="1"/>
        <v>0</v>
      </c>
      <c r="J63" s="1295"/>
      <c r="K63" s="1294"/>
    </row>
    <row r="64" spans="1:11" s="440" customFormat="1" ht="21.95" customHeight="1" x14ac:dyDescent="0.2">
      <c r="A64" s="830">
        <v>52</v>
      </c>
      <c r="B64" s="444"/>
      <c r="C64" s="441"/>
      <c r="D64" s="831">
        <f t="shared" si="2"/>
        <v>0</v>
      </c>
      <c r="E64" s="441"/>
      <c r="F64" s="441"/>
      <c r="G64" s="832">
        <f t="shared" si="0"/>
        <v>1</v>
      </c>
      <c r="H64" s="833"/>
      <c r="I64" s="834">
        <f t="shared" si="1"/>
        <v>0</v>
      </c>
      <c r="J64" s="1295"/>
      <c r="K64" s="1294"/>
    </row>
    <row r="65" spans="1:11" s="440" customFormat="1" ht="21.95" customHeight="1" x14ac:dyDescent="0.2">
      <c r="A65" s="830">
        <v>53</v>
      </c>
      <c r="B65" s="444"/>
      <c r="C65" s="441"/>
      <c r="D65" s="831">
        <f t="shared" si="2"/>
        <v>0</v>
      </c>
      <c r="E65" s="441"/>
      <c r="F65" s="441"/>
      <c r="G65" s="832">
        <f t="shared" si="0"/>
        <v>1</v>
      </c>
      <c r="H65" s="833"/>
      <c r="I65" s="834">
        <f t="shared" si="1"/>
        <v>0</v>
      </c>
      <c r="J65" s="1295"/>
      <c r="K65" s="1294"/>
    </row>
    <row r="66" spans="1:11" s="440" customFormat="1" ht="21.95" customHeight="1" x14ac:dyDescent="0.2">
      <c r="A66" s="830">
        <v>54</v>
      </c>
      <c r="B66" s="444"/>
      <c r="C66" s="441"/>
      <c r="D66" s="831">
        <f t="shared" si="2"/>
        <v>0</v>
      </c>
      <c r="E66" s="441"/>
      <c r="F66" s="441"/>
      <c r="G66" s="832">
        <f t="shared" si="0"/>
        <v>1</v>
      </c>
      <c r="H66" s="833"/>
      <c r="I66" s="834">
        <f t="shared" si="1"/>
        <v>0</v>
      </c>
      <c r="J66" s="1295"/>
      <c r="K66" s="1294"/>
    </row>
    <row r="67" spans="1:11" s="440" customFormat="1" ht="21.95" customHeight="1" x14ac:dyDescent="0.2">
      <c r="A67" s="830">
        <v>55</v>
      </c>
      <c r="B67" s="444"/>
      <c r="C67" s="441"/>
      <c r="D67" s="831">
        <f t="shared" si="2"/>
        <v>0</v>
      </c>
      <c r="E67" s="441"/>
      <c r="F67" s="441"/>
      <c r="G67" s="832">
        <f t="shared" si="0"/>
        <v>1</v>
      </c>
      <c r="H67" s="833"/>
      <c r="I67" s="834">
        <f t="shared" si="1"/>
        <v>0</v>
      </c>
      <c r="J67" s="1295"/>
      <c r="K67" s="1294"/>
    </row>
    <row r="68" spans="1:11" s="440" customFormat="1" ht="21.95" customHeight="1" x14ac:dyDescent="0.2">
      <c r="A68" s="830">
        <v>56</v>
      </c>
      <c r="B68" s="444"/>
      <c r="C68" s="441"/>
      <c r="D68" s="831">
        <f t="shared" si="2"/>
        <v>0</v>
      </c>
      <c r="E68" s="441"/>
      <c r="F68" s="441"/>
      <c r="G68" s="832">
        <f t="shared" si="0"/>
        <v>1</v>
      </c>
      <c r="H68" s="833"/>
      <c r="I68" s="834">
        <f t="shared" si="1"/>
        <v>0</v>
      </c>
      <c r="J68" s="1295"/>
      <c r="K68" s="1294"/>
    </row>
    <row r="69" spans="1:11" s="440" customFormat="1" ht="21.95" customHeight="1" x14ac:dyDescent="0.2">
      <c r="A69" s="830">
        <v>57</v>
      </c>
      <c r="B69" s="444"/>
      <c r="C69" s="441"/>
      <c r="D69" s="831">
        <f t="shared" si="2"/>
        <v>0</v>
      </c>
      <c r="E69" s="441"/>
      <c r="F69" s="441"/>
      <c r="G69" s="832">
        <f t="shared" si="0"/>
        <v>1</v>
      </c>
      <c r="H69" s="833"/>
      <c r="I69" s="834">
        <f t="shared" si="1"/>
        <v>0</v>
      </c>
      <c r="J69" s="1295"/>
      <c r="K69" s="1294"/>
    </row>
    <row r="70" spans="1:11" s="440" customFormat="1" ht="21.95" customHeight="1" x14ac:dyDescent="0.2">
      <c r="A70" s="830">
        <v>58</v>
      </c>
      <c r="B70" s="444"/>
      <c r="C70" s="441"/>
      <c r="D70" s="831">
        <f t="shared" si="2"/>
        <v>0</v>
      </c>
      <c r="E70" s="441"/>
      <c r="F70" s="441"/>
      <c r="G70" s="832">
        <f t="shared" si="0"/>
        <v>1</v>
      </c>
      <c r="H70" s="833"/>
      <c r="I70" s="834">
        <f t="shared" si="1"/>
        <v>0</v>
      </c>
      <c r="J70" s="1295"/>
      <c r="K70" s="1294"/>
    </row>
    <row r="71" spans="1:11" s="440" customFormat="1" ht="21.95" customHeight="1" x14ac:dyDescent="0.2">
      <c r="A71" s="830">
        <v>59</v>
      </c>
      <c r="B71" s="444"/>
      <c r="C71" s="441"/>
      <c r="D71" s="831">
        <f t="shared" si="2"/>
        <v>0</v>
      </c>
      <c r="E71" s="441"/>
      <c r="F71" s="441"/>
      <c r="G71" s="832">
        <f t="shared" si="0"/>
        <v>1</v>
      </c>
      <c r="H71" s="833"/>
      <c r="I71" s="834">
        <f t="shared" si="1"/>
        <v>0</v>
      </c>
      <c r="J71" s="1295"/>
      <c r="K71" s="1294"/>
    </row>
    <row r="72" spans="1:11" s="440" customFormat="1" ht="21.95" customHeight="1" x14ac:dyDescent="0.2">
      <c r="A72" s="830">
        <v>60</v>
      </c>
      <c r="B72" s="444"/>
      <c r="C72" s="441"/>
      <c r="D72" s="831">
        <f t="shared" si="2"/>
        <v>0</v>
      </c>
      <c r="E72" s="441"/>
      <c r="F72" s="441"/>
      <c r="G72" s="832">
        <f t="shared" si="0"/>
        <v>1</v>
      </c>
      <c r="H72" s="833"/>
      <c r="I72" s="834">
        <f t="shared" si="1"/>
        <v>0</v>
      </c>
      <c r="J72" s="1295"/>
      <c r="K72" s="1294"/>
    </row>
    <row r="73" spans="1:11" s="440" customFormat="1" ht="21.95" customHeight="1" x14ac:dyDescent="0.2">
      <c r="A73" s="830">
        <v>61</v>
      </c>
      <c r="B73" s="444"/>
      <c r="C73" s="441"/>
      <c r="D73" s="831">
        <f t="shared" si="2"/>
        <v>0</v>
      </c>
      <c r="E73" s="441"/>
      <c r="F73" s="441"/>
      <c r="G73" s="832">
        <f t="shared" si="0"/>
        <v>1</v>
      </c>
      <c r="H73" s="833"/>
      <c r="I73" s="834">
        <f t="shared" si="1"/>
        <v>0</v>
      </c>
      <c r="J73" s="1295"/>
      <c r="K73" s="1294"/>
    </row>
    <row r="74" spans="1:11" s="440" customFormat="1" ht="21.95" customHeight="1" x14ac:dyDescent="0.2">
      <c r="A74" s="830">
        <v>62</v>
      </c>
      <c r="B74" s="444"/>
      <c r="C74" s="441"/>
      <c r="D74" s="831">
        <f t="shared" si="2"/>
        <v>0</v>
      </c>
      <c r="E74" s="441"/>
      <c r="F74" s="441"/>
      <c r="G74" s="832">
        <f t="shared" si="0"/>
        <v>1</v>
      </c>
      <c r="H74" s="833"/>
      <c r="I74" s="834">
        <f t="shared" si="1"/>
        <v>0</v>
      </c>
      <c r="J74" s="1295"/>
      <c r="K74" s="1294"/>
    </row>
    <row r="75" spans="1:11" s="440" customFormat="1" ht="21.95" customHeight="1" x14ac:dyDescent="0.2">
      <c r="A75" s="830">
        <v>63</v>
      </c>
      <c r="B75" s="444"/>
      <c r="C75" s="441"/>
      <c r="D75" s="831">
        <f t="shared" si="2"/>
        <v>0</v>
      </c>
      <c r="E75" s="441"/>
      <c r="F75" s="441"/>
      <c r="G75" s="832">
        <f t="shared" si="0"/>
        <v>1</v>
      </c>
      <c r="H75" s="833"/>
      <c r="I75" s="834">
        <f t="shared" si="1"/>
        <v>0</v>
      </c>
      <c r="J75" s="1295"/>
      <c r="K75" s="1294"/>
    </row>
    <row r="76" spans="1:11" s="440" customFormat="1" ht="21.95" customHeight="1" x14ac:dyDescent="0.2">
      <c r="A76" s="830">
        <v>64</v>
      </c>
      <c r="B76" s="444"/>
      <c r="C76" s="441"/>
      <c r="D76" s="831">
        <f t="shared" si="2"/>
        <v>0</v>
      </c>
      <c r="E76" s="441"/>
      <c r="F76" s="441"/>
      <c r="G76" s="832">
        <f t="shared" si="0"/>
        <v>1</v>
      </c>
      <c r="H76" s="833"/>
      <c r="I76" s="834">
        <f t="shared" si="1"/>
        <v>0</v>
      </c>
      <c r="J76" s="1295"/>
      <c r="K76" s="1294"/>
    </row>
    <row r="77" spans="1:11" s="440" customFormat="1" ht="21.95" customHeight="1" x14ac:dyDescent="0.2">
      <c r="A77" s="830">
        <v>65</v>
      </c>
      <c r="B77" s="444"/>
      <c r="C77" s="441"/>
      <c r="D77" s="831">
        <f t="shared" si="2"/>
        <v>0</v>
      </c>
      <c r="E77" s="441"/>
      <c r="F77" s="441"/>
      <c r="G77" s="832">
        <f t="shared" ref="G77:G140" si="3">(YEAR(F77)-YEAR(E77))*12+MONTH(F77)-MONTH(E77)+1</f>
        <v>1</v>
      </c>
      <c r="H77" s="833"/>
      <c r="I77" s="834">
        <f t="shared" si="1"/>
        <v>0</v>
      </c>
      <c r="J77" s="1295"/>
      <c r="K77" s="1294"/>
    </row>
    <row r="78" spans="1:11" s="440" customFormat="1" ht="21.95" customHeight="1" x14ac:dyDescent="0.2">
      <c r="A78" s="830">
        <v>66</v>
      </c>
      <c r="B78" s="444"/>
      <c r="C78" s="441"/>
      <c r="D78" s="831">
        <f t="shared" ref="D78:D141" si="4">DATEDIF(C78,F78,"Y")</f>
        <v>0</v>
      </c>
      <c r="E78" s="441"/>
      <c r="F78" s="441"/>
      <c r="G78" s="832">
        <f t="shared" si="3"/>
        <v>1</v>
      </c>
      <c r="H78" s="833"/>
      <c r="I78" s="834">
        <f t="shared" ref="I78:I141" si="5">IF(AND(E78&lt;=DATEVALUE(MID($C$7,1,10)),F78&gt;=DATEVALUE(MID($C$7,14,10))), (YEAR(DATEVALUE(MID($C$7,14,10)))-YEAR(DATEVALUE(MID($C$7,1,10))))*12+(MONTH(DATEVALUE(MID($C$7,14,10)))-MONTH(DATEVALUE(MID($C$7,1,10))))+1,IF(AND(E78&lt;=DATEVALUE(MID($C$7,1,10)),F78&lt;DATEVALUE(MID($C$7,14,10)),F78&gt;=DATEVALUE(MID($C$7,1,10))),(YEAR(F78)-YEAR(DATEVALUE(MID($C$7,1,10))))*12+(MONTH(F78)-MONTH(DATEVALUE(MID($C$7,1,10))))+1,IF(AND(E78&gt;DATEVALUE(MID($C$7,1,10)),F78&gt;=DATEVALUE(MID($C$7,14,10)),E78&lt;=DATEVALUE(MID($C$7,14,10))),(YEAR(DATEVALUE(MID($C$7,14,10)))-YEAR(E78))*12+(MONTH(DATEVALUE(MID($C$7,14,10)))-MONTH(E78))+1,IF(AND(E78&gt;DATEVALUE(MID($C$7,1,10)),F78&lt;DATEVALUE(MID($C$7,14,10))),(YEAR(F78)-YEAR(E78))*12+(MONTH(F78)-MONTH(E78))+1,0))))</f>
        <v>0</v>
      </c>
      <c r="J78" s="1295"/>
      <c r="K78" s="1294"/>
    </row>
    <row r="79" spans="1:11" s="440" customFormat="1" ht="21.95" customHeight="1" x14ac:dyDescent="0.2">
      <c r="A79" s="830">
        <v>67</v>
      </c>
      <c r="B79" s="444"/>
      <c r="C79" s="441"/>
      <c r="D79" s="831">
        <f t="shared" si="4"/>
        <v>0</v>
      </c>
      <c r="E79" s="441"/>
      <c r="F79" s="441"/>
      <c r="G79" s="832">
        <f t="shared" si="3"/>
        <v>1</v>
      </c>
      <c r="H79" s="833"/>
      <c r="I79" s="834">
        <f t="shared" si="5"/>
        <v>0</v>
      </c>
      <c r="J79" s="1295"/>
      <c r="K79" s="1294"/>
    </row>
    <row r="80" spans="1:11" s="440" customFormat="1" ht="21.95" customHeight="1" x14ac:dyDescent="0.2">
      <c r="A80" s="830">
        <v>68</v>
      </c>
      <c r="B80" s="444"/>
      <c r="C80" s="441"/>
      <c r="D80" s="831">
        <f t="shared" si="4"/>
        <v>0</v>
      </c>
      <c r="E80" s="441"/>
      <c r="F80" s="441"/>
      <c r="G80" s="832">
        <f t="shared" si="3"/>
        <v>1</v>
      </c>
      <c r="H80" s="833"/>
      <c r="I80" s="834">
        <f t="shared" si="5"/>
        <v>0</v>
      </c>
      <c r="J80" s="1295"/>
      <c r="K80" s="1294"/>
    </row>
    <row r="81" spans="1:11" s="440" customFormat="1" ht="21.95" customHeight="1" x14ac:dyDescent="0.2">
      <c r="A81" s="830">
        <v>69</v>
      </c>
      <c r="B81" s="444"/>
      <c r="C81" s="441"/>
      <c r="D81" s="831">
        <f t="shared" si="4"/>
        <v>0</v>
      </c>
      <c r="E81" s="441"/>
      <c r="F81" s="441"/>
      <c r="G81" s="832">
        <f t="shared" si="3"/>
        <v>1</v>
      </c>
      <c r="H81" s="833"/>
      <c r="I81" s="834">
        <f t="shared" si="5"/>
        <v>0</v>
      </c>
      <c r="J81" s="1295"/>
      <c r="K81" s="1294"/>
    </row>
    <row r="82" spans="1:11" s="440" customFormat="1" ht="21.95" customHeight="1" x14ac:dyDescent="0.2">
      <c r="A82" s="830">
        <v>70</v>
      </c>
      <c r="B82" s="444"/>
      <c r="C82" s="441"/>
      <c r="D82" s="831">
        <f t="shared" si="4"/>
        <v>0</v>
      </c>
      <c r="E82" s="441"/>
      <c r="F82" s="441"/>
      <c r="G82" s="832">
        <f t="shared" si="3"/>
        <v>1</v>
      </c>
      <c r="H82" s="833"/>
      <c r="I82" s="834">
        <f t="shared" si="5"/>
        <v>0</v>
      </c>
      <c r="J82" s="1295"/>
      <c r="K82" s="1294"/>
    </row>
    <row r="83" spans="1:11" s="440" customFormat="1" ht="21.95" customHeight="1" x14ac:dyDescent="0.2">
      <c r="A83" s="830">
        <v>71</v>
      </c>
      <c r="B83" s="444"/>
      <c r="C83" s="441"/>
      <c r="D83" s="831">
        <f t="shared" si="4"/>
        <v>0</v>
      </c>
      <c r="E83" s="441"/>
      <c r="F83" s="441"/>
      <c r="G83" s="832">
        <f t="shared" si="3"/>
        <v>1</v>
      </c>
      <c r="H83" s="833"/>
      <c r="I83" s="834">
        <f t="shared" si="5"/>
        <v>0</v>
      </c>
      <c r="J83" s="1295"/>
      <c r="K83" s="1294"/>
    </row>
    <row r="84" spans="1:11" s="440" customFormat="1" ht="21.95" customHeight="1" x14ac:dyDescent="0.2">
      <c r="A84" s="830">
        <v>72</v>
      </c>
      <c r="B84" s="444"/>
      <c r="C84" s="441"/>
      <c r="D84" s="831">
        <f t="shared" si="4"/>
        <v>0</v>
      </c>
      <c r="E84" s="441"/>
      <c r="F84" s="441"/>
      <c r="G84" s="832">
        <f t="shared" si="3"/>
        <v>1</v>
      </c>
      <c r="H84" s="833"/>
      <c r="I84" s="834">
        <f t="shared" si="5"/>
        <v>0</v>
      </c>
      <c r="J84" s="1295"/>
      <c r="K84" s="1294"/>
    </row>
    <row r="85" spans="1:11" s="440" customFormat="1" ht="21.95" customHeight="1" x14ac:dyDescent="0.2">
      <c r="A85" s="830">
        <v>73</v>
      </c>
      <c r="B85" s="444"/>
      <c r="C85" s="441"/>
      <c r="D85" s="831">
        <f t="shared" si="4"/>
        <v>0</v>
      </c>
      <c r="E85" s="441"/>
      <c r="F85" s="441"/>
      <c r="G85" s="832">
        <f t="shared" si="3"/>
        <v>1</v>
      </c>
      <c r="H85" s="833"/>
      <c r="I85" s="834">
        <f t="shared" si="5"/>
        <v>0</v>
      </c>
      <c r="J85" s="1295"/>
      <c r="K85" s="1294"/>
    </row>
    <row r="86" spans="1:11" s="440" customFormat="1" ht="21.95" customHeight="1" x14ac:dyDescent="0.2">
      <c r="A86" s="830">
        <v>74</v>
      </c>
      <c r="B86" s="444"/>
      <c r="C86" s="441"/>
      <c r="D86" s="831">
        <f t="shared" si="4"/>
        <v>0</v>
      </c>
      <c r="E86" s="441"/>
      <c r="F86" s="441"/>
      <c r="G86" s="832">
        <f t="shared" si="3"/>
        <v>1</v>
      </c>
      <c r="H86" s="833"/>
      <c r="I86" s="834">
        <f t="shared" si="5"/>
        <v>0</v>
      </c>
      <c r="J86" s="1295"/>
      <c r="K86" s="1294"/>
    </row>
    <row r="87" spans="1:11" s="440" customFormat="1" ht="21.95" customHeight="1" x14ac:dyDescent="0.2">
      <c r="A87" s="830">
        <v>75</v>
      </c>
      <c r="B87" s="444"/>
      <c r="C87" s="441"/>
      <c r="D87" s="831">
        <f t="shared" si="4"/>
        <v>0</v>
      </c>
      <c r="E87" s="441"/>
      <c r="F87" s="441"/>
      <c r="G87" s="832">
        <f t="shared" si="3"/>
        <v>1</v>
      </c>
      <c r="H87" s="833"/>
      <c r="I87" s="834">
        <f t="shared" si="5"/>
        <v>0</v>
      </c>
      <c r="J87" s="1295"/>
      <c r="K87" s="1294"/>
    </row>
    <row r="88" spans="1:11" s="440" customFormat="1" ht="21.95" customHeight="1" x14ac:dyDescent="0.2">
      <c r="A88" s="830">
        <v>76</v>
      </c>
      <c r="B88" s="444"/>
      <c r="C88" s="441"/>
      <c r="D88" s="831">
        <f t="shared" si="4"/>
        <v>0</v>
      </c>
      <c r="E88" s="441"/>
      <c r="F88" s="441"/>
      <c r="G88" s="832">
        <f t="shared" si="3"/>
        <v>1</v>
      </c>
      <c r="H88" s="833"/>
      <c r="I88" s="834">
        <f t="shared" si="5"/>
        <v>0</v>
      </c>
      <c r="J88" s="1295"/>
      <c r="K88" s="1294"/>
    </row>
    <row r="89" spans="1:11" s="440" customFormat="1" ht="21.95" customHeight="1" x14ac:dyDescent="0.2">
      <c r="A89" s="830">
        <v>77</v>
      </c>
      <c r="B89" s="444"/>
      <c r="C89" s="441"/>
      <c r="D89" s="831">
        <f t="shared" si="4"/>
        <v>0</v>
      </c>
      <c r="E89" s="441"/>
      <c r="F89" s="441"/>
      <c r="G89" s="832">
        <f t="shared" si="3"/>
        <v>1</v>
      </c>
      <c r="H89" s="833"/>
      <c r="I89" s="834">
        <f t="shared" si="5"/>
        <v>0</v>
      </c>
      <c r="J89" s="1295"/>
      <c r="K89" s="1294"/>
    </row>
    <row r="90" spans="1:11" s="440" customFormat="1" ht="21.95" customHeight="1" x14ac:dyDescent="0.2">
      <c r="A90" s="830">
        <v>78</v>
      </c>
      <c r="B90" s="444"/>
      <c r="C90" s="441"/>
      <c r="D90" s="831">
        <f t="shared" si="4"/>
        <v>0</v>
      </c>
      <c r="E90" s="441"/>
      <c r="F90" s="441"/>
      <c r="G90" s="832">
        <f t="shared" si="3"/>
        <v>1</v>
      </c>
      <c r="H90" s="833"/>
      <c r="I90" s="834">
        <f t="shared" si="5"/>
        <v>0</v>
      </c>
      <c r="J90" s="1295"/>
      <c r="K90" s="1294"/>
    </row>
    <row r="91" spans="1:11" s="440" customFormat="1" ht="21.95" customHeight="1" x14ac:dyDescent="0.2">
      <c r="A91" s="830">
        <v>79</v>
      </c>
      <c r="B91" s="444"/>
      <c r="C91" s="441"/>
      <c r="D91" s="831">
        <f t="shared" si="4"/>
        <v>0</v>
      </c>
      <c r="E91" s="441"/>
      <c r="F91" s="441"/>
      <c r="G91" s="832">
        <f t="shared" si="3"/>
        <v>1</v>
      </c>
      <c r="H91" s="833"/>
      <c r="I91" s="834">
        <f t="shared" si="5"/>
        <v>0</v>
      </c>
      <c r="J91" s="1295"/>
      <c r="K91" s="1294"/>
    </row>
    <row r="92" spans="1:11" s="440" customFormat="1" ht="21.95" customHeight="1" x14ac:dyDescent="0.2">
      <c r="A92" s="830">
        <v>80</v>
      </c>
      <c r="B92" s="444"/>
      <c r="C92" s="441"/>
      <c r="D92" s="831">
        <f t="shared" si="4"/>
        <v>0</v>
      </c>
      <c r="E92" s="441"/>
      <c r="F92" s="441"/>
      <c r="G92" s="832">
        <f t="shared" si="3"/>
        <v>1</v>
      </c>
      <c r="H92" s="833"/>
      <c r="I92" s="834">
        <f t="shared" si="5"/>
        <v>0</v>
      </c>
      <c r="J92" s="1295"/>
      <c r="K92" s="1294"/>
    </row>
    <row r="93" spans="1:11" s="440" customFormat="1" ht="21.95" customHeight="1" x14ac:dyDescent="0.2">
      <c r="A93" s="830">
        <v>81</v>
      </c>
      <c r="B93" s="444"/>
      <c r="C93" s="441"/>
      <c r="D93" s="831">
        <f t="shared" si="4"/>
        <v>0</v>
      </c>
      <c r="E93" s="441"/>
      <c r="F93" s="441"/>
      <c r="G93" s="832">
        <f t="shared" si="3"/>
        <v>1</v>
      </c>
      <c r="H93" s="833"/>
      <c r="I93" s="834">
        <f t="shared" si="5"/>
        <v>0</v>
      </c>
      <c r="J93" s="1295"/>
      <c r="K93" s="1294"/>
    </row>
    <row r="94" spans="1:11" s="440" customFormat="1" ht="21.95" customHeight="1" x14ac:dyDescent="0.2">
      <c r="A94" s="830">
        <v>82</v>
      </c>
      <c r="B94" s="444"/>
      <c r="C94" s="441"/>
      <c r="D94" s="831">
        <f t="shared" si="4"/>
        <v>0</v>
      </c>
      <c r="E94" s="441"/>
      <c r="F94" s="441"/>
      <c r="G94" s="832">
        <f t="shared" si="3"/>
        <v>1</v>
      </c>
      <c r="H94" s="833"/>
      <c r="I94" s="834">
        <f t="shared" si="5"/>
        <v>0</v>
      </c>
      <c r="J94" s="1295"/>
      <c r="K94" s="1294"/>
    </row>
    <row r="95" spans="1:11" s="440" customFormat="1" ht="21.95" customHeight="1" x14ac:dyDescent="0.2">
      <c r="A95" s="830">
        <v>83</v>
      </c>
      <c r="B95" s="444"/>
      <c r="C95" s="441"/>
      <c r="D95" s="831">
        <f t="shared" si="4"/>
        <v>0</v>
      </c>
      <c r="E95" s="441"/>
      <c r="F95" s="441"/>
      <c r="G95" s="832">
        <f t="shared" si="3"/>
        <v>1</v>
      </c>
      <c r="H95" s="833"/>
      <c r="I95" s="834">
        <f t="shared" si="5"/>
        <v>0</v>
      </c>
      <c r="J95" s="1295"/>
      <c r="K95" s="1294"/>
    </row>
    <row r="96" spans="1:11" s="440" customFormat="1" ht="21.95" customHeight="1" x14ac:dyDescent="0.2">
      <c r="A96" s="830">
        <v>84</v>
      </c>
      <c r="B96" s="444"/>
      <c r="C96" s="441"/>
      <c r="D96" s="831">
        <f t="shared" si="4"/>
        <v>0</v>
      </c>
      <c r="E96" s="441"/>
      <c r="F96" s="441"/>
      <c r="G96" s="832">
        <f t="shared" si="3"/>
        <v>1</v>
      </c>
      <c r="H96" s="833"/>
      <c r="I96" s="834">
        <f t="shared" si="5"/>
        <v>0</v>
      </c>
      <c r="J96" s="1295"/>
      <c r="K96" s="1294"/>
    </row>
    <row r="97" spans="1:11" s="440" customFormat="1" ht="21.95" customHeight="1" x14ac:dyDescent="0.2">
      <c r="A97" s="830">
        <v>85</v>
      </c>
      <c r="B97" s="444"/>
      <c r="C97" s="441"/>
      <c r="D97" s="831">
        <f t="shared" si="4"/>
        <v>0</v>
      </c>
      <c r="E97" s="441"/>
      <c r="F97" s="441"/>
      <c r="G97" s="832">
        <f t="shared" si="3"/>
        <v>1</v>
      </c>
      <c r="H97" s="833"/>
      <c r="I97" s="834">
        <f t="shared" si="5"/>
        <v>0</v>
      </c>
      <c r="J97" s="1295"/>
      <c r="K97" s="1294"/>
    </row>
    <row r="98" spans="1:11" s="440" customFormat="1" ht="21.95" customHeight="1" x14ac:dyDescent="0.2">
      <c r="A98" s="830">
        <v>86</v>
      </c>
      <c r="B98" s="444"/>
      <c r="C98" s="441"/>
      <c r="D98" s="831">
        <f t="shared" si="4"/>
        <v>0</v>
      </c>
      <c r="E98" s="441"/>
      <c r="F98" s="441"/>
      <c r="G98" s="832">
        <f t="shared" si="3"/>
        <v>1</v>
      </c>
      <c r="H98" s="833"/>
      <c r="I98" s="834">
        <f t="shared" si="5"/>
        <v>0</v>
      </c>
      <c r="J98" s="1295"/>
      <c r="K98" s="1294"/>
    </row>
    <row r="99" spans="1:11" s="440" customFormat="1" ht="21.95" customHeight="1" x14ac:dyDescent="0.2">
      <c r="A99" s="830">
        <v>87</v>
      </c>
      <c r="B99" s="444"/>
      <c r="C99" s="441"/>
      <c r="D99" s="831">
        <f t="shared" si="4"/>
        <v>0</v>
      </c>
      <c r="E99" s="441"/>
      <c r="F99" s="441"/>
      <c r="G99" s="832">
        <f t="shared" si="3"/>
        <v>1</v>
      </c>
      <c r="H99" s="833"/>
      <c r="I99" s="834">
        <f t="shared" si="5"/>
        <v>0</v>
      </c>
      <c r="J99" s="1295"/>
      <c r="K99" s="1294"/>
    </row>
    <row r="100" spans="1:11" s="440" customFormat="1" ht="21.95" customHeight="1" x14ac:dyDescent="0.2">
      <c r="A100" s="830">
        <v>88</v>
      </c>
      <c r="B100" s="444"/>
      <c r="C100" s="441"/>
      <c r="D100" s="831">
        <f t="shared" si="4"/>
        <v>0</v>
      </c>
      <c r="E100" s="441"/>
      <c r="F100" s="441"/>
      <c r="G100" s="832">
        <f t="shared" si="3"/>
        <v>1</v>
      </c>
      <c r="H100" s="833"/>
      <c r="I100" s="834">
        <f t="shared" si="5"/>
        <v>0</v>
      </c>
      <c r="J100" s="1295"/>
      <c r="K100" s="1294"/>
    </row>
    <row r="101" spans="1:11" s="440" customFormat="1" ht="21.95" customHeight="1" x14ac:dyDescent="0.2">
      <c r="A101" s="830">
        <v>89</v>
      </c>
      <c r="B101" s="444"/>
      <c r="C101" s="441"/>
      <c r="D101" s="831">
        <f t="shared" si="4"/>
        <v>0</v>
      </c>
      <c r="E101" s="441"/>
      <c r="F101" s="441"/>
      <c r="G101" s="832">
        <f t="shared" si="3"/>
        <v>1</v>
      </c>
      <c r="H101" s="833"/>
      <c r="I101" s="834">
        <f t="shared" si="5"/>
        <v>0</v>
      </c>
      <c r="J101" s="1295"/>
      <c r="K101" s="1294"/>
    </row>
    <row r="102" spans="1:11" s="440" customFormat="1" ht="21.95" customHeight="1" x14ac:dyDescent="0.2">
      <c r="A102" s="830">
        <v>90</v>
      </c>
      <c r="B102" s="444"/>
      <c r="C102" s="441"/>
      <c r="D102" s="831">
        <f t="shared" si="4"/>
        <v>0</v>
      </c>
      <c r="E102" s="441"/>
      <c r="F102" s="441"/>
      <c r="G102" s="832">
        <f t="shared" si="3"/>
        <v>1</v>
      </c>
      <c r="H102" s="833"/>
      <c r="I102" s="834">
        <f t="shared" si="5"/>
        <v>0</v>
      </c>
      <c r="J102" s="1295"/>
      <c r="K102" s="1294"/>
    </row>
    <row r="103" spans="1:11" s="440" customFormat="1" ht="21.95" customHeight="1" x14ac:dyDescent="0.2">
      <c r="A103" s="830">
        <v>91</v>
      </c>
      <c r="B103" s="444"/>
      <c r="C103" s="441"/>
      <c r="D103" s="831">
        <f t="shared" si="4"/>
        <v>0</v>
      </c>
      <c r="E103" s="441"/>
      <c r="F103" s="441"/>
      <c r="G103" s="832">
        <f t="shared" si="3"/>
        <v>1</v>
      </c>
      <c r="H103" s="833"/>
      <c r="I103" s="834">
        <f t="shared" si="5"/>
        <v>0</v>
      </c>
      <c r="J103" s="1295"/>
      <c r="K103" s="1294"/>
    </row>
    <row r="104" spans="1:11" s="440" customFormat="1" ht="21.95" customHeight="1" x14ac:dyDescent="0.2">
      <c r="A104" s="830">
        <v>92</v>
      </c>
      <c r="B104" s="444"/>
      <c r="C104" s="441"/>
      <c r="D104" s="831">
        <f t="shared" si="4"/>
        <v>0</v>
      </c>
      <c r="E104" s="441"/>
      <c r="F104" s="441"/>
      <c r="G104" s="832">
        <f t="shared" si="3"/>
        <v>1</v>
      </c>
      <c r="H104" s="833"/>
      <c r="I104" s="834">
        <f t="shared" si="5"/>
        <v>0</v>
      </c>
      <c r="J104" s="1295"/>
      <c r="K104" s="1294"/>
    </row>
    <row r="105" spans="1:11" s="440" customFormat="1" ht="21.95" customHeight="1" x14ac:dyDescent="0.2">
      <c r="A105" s="830">
        <v>93</v>
      </c>
      <c r="B105" s="444"/>
      <c r="C105" s="441"/>
      <c r="D105" s="831">
        <f t="shared" si="4"/>
        <v>0</v>
      </c>
      <c r="E105" s="441"/>
      <c r="F105" s="441"/>
      <c r="G105" s="832">
        <f t="shared" si="3"/>
        <v>1</v>
      </c>
      <c r="H105" s="833"/>
      <c r="I105" s="834">
        <f t="shared" si="5"/>
        <v>0</v>
      </c>
      <c r="J105" s="1295"/>
      <c r="K105" s="1294"/>
    </row>
    <row r="106" spans="1:11" s="440" customFormat="1" ht="21.95" customHeight="1" x14ac:dyDescent="0.2">
      <c r="A106" s="830">
        <v>94</v>
      </c>
      <c r="B106" s="444"/>
      <c r="C106" s="441"/>
      <c r="D106" s="831">
        <f t="shared" si="4"/>
        <v>0</v>
      </c>
      <c r="E106" s="441"/>
      <c r="F106" s="441"/>
      <c r="G106" s="832">
        <f t="shared" si="3"/>
        <v>1</v>
      </c>
      <c r="H106" s="833"/>
      <c r="I106" s="834">
        <f t="shared" si="5"/>
        <v>0</v>
      </c>
      <c r="J106" s="1295"/>
      <c r="K106" s="1294"/>
    </row>
    <row r="107" spans="1:11" s="440" customFormat="1" ht="21.95" customHeight="1" x14ac:dyDescent="0.2">
      <c r="A107" s="830">
        <v>95</v>
      </c>
      <c r="B107" s="444"/>
      <c r="C107" s="441"/>
      <c r="D107" s="831">
        <f t="shared" si="4"/>
        <v>0</v>
      </c>
      <c r="E107" s="441"/>
      <c r="F107" s="441"/>
      <c r="G107" s="832">
        <f t="shared" si="3"/>
        <v>1</v>
      </c>
      <c r="H107" s="833"/>
      <c r="I107" s="834">
        <f t="shared" si="5"/>
        <v>0</v>
      </c>
      <c r="J107" s="1295"/>
      <c r="K107" s="1294"/>
    </row>
    <row r="108" spans="1:11" s="440" customFormat="1" ht="21.95" customHeight="1" x14ac:dyDescent="0.2">
      <c r="A108" s="830">
        <v>96</v>
      </c>
      <c r="B108" s="444"/>
      <c r="C108" s="441"/>
      <c r="D108" s="831">
        <f t="shared" si="4"/>
        <v>0</v>
      </c>
      <c r="E108" s="441"/>
      <c r="F108" s="441"/>
      <c r="G108" s="832">
        <f t="shared" si="3"/>
        <v>1</v>
      </c>
      <c r="H108" s="833"/>
      <c r="I108" s="834">
        <f t="shared" si="5"/>
        <v>0</v>
      </c>
      <c r="J108" s="1295"/>
      <c r="K108" s="1294"/>
    </row>
    <row r="109" spans="1:11" s="440" customFormat="1" ht="21.95" customHeight="1" x14ac:dyDescent="0.2">
      <c r="A109" s="830">
        <v>97</v>
      </c>
      <c r="B109" s="444"/>
      <c r="C109" s="441"/>
      <c r="D109" s="831">
        <f t="shared" si="4"/>
        <v>0</v>
      </c>
      <c r="E109" s="441"/>
      <c r="F109" s="441"/>
      <c r="G109" s="832">
        <f t="shared" si="3"/>
        <v>1</v>
      </c>
      <c r="H109" s="833"/>
      <c r="I109" s="834">
        <f t="shared" si="5"/>
        <v>0</v>
      </c>
      <c r="J109" s="1295"/>
      <c r="K109" s="1294"/>
    </row>
    <row r="110" spans="1:11" s="440" customFormat="1" ht="21.95" customHeight="1" x14ac:dyDescent="0.2">
      <c r="A110" s="830">
        <v>98</v>
      </c>
      <c r="B110" s="444"/>
      <c r="C110" s="441"/>
      <c r="D110" s="831">
        <f t="shared" si="4"/>
        <v>0</v>
      </c>
      <c r="E110" s="441"/>
      <c r="F110" s="441"/>
      <c r="G110" s="832">
        <f t="shared" si="3"/>
        <v>1</v>
      </c>
      <c r="H110" s="833"/>
      <c r="I110" s="834">
        <f t="shared" si="5"/>
        <v>0</v>
      </c>
      <c r="J110" s="1295"/>
      <c r="K110" s="1294"/>
    </row>
    <row r="111" spans="1:11" s="440" customFormat="1" ht="21.95" customHeight="1" x14ac:dyDescent="0.2">
      <c r="A111" s="830">
        <v>99</v>
      </c>
      <c r="B111" s="444"/>
      <c r="C111" s="441"/>
      <c r="D111" s="831">
        <f t="shared" si="4"/>
        <v>0</v>
      </c>
      <c r="E111" s="441"/>
      <c r="F111" s="441"/>
      <c r="G111" s="832">
        <f t="shared" si="3"/>
        <v>1</v>
      </c>
      <c r="H111" s="833"/>
      <c r="I111" s="834">
        <f t="shared" si="5"/>
        <v>0</v>
      </c>
      <c r="J111" s="1295"/>
      <c r="K111" s="1294"/>
    </row>
    <row r="112" spans="1:11" s="440" customFormat="1" ht="21.95" customHeight="1" x14ac:dyDescent="0.2">
      <c r="A112" s="830">
        <v>100</v>
      </c>
      <c r="B112" s="444"/>
      <c r="C112" s="441"/>
      <c r="D112" s="831">
        <f t="shared" si="4"/>
        <v>0</v>
      </c>
      <c r="E112" s="441"/>
      <c r="F112" s="441"/>
      <c r="G112" s="832">
        <f t="shared" si="3"/>
        <v>1</v>
      </c>
      <c r="H112" s="833"/>
      <c r="I112" s="834">
        <f t="shared" si="5"/>
        <v>0</v>
      </c>
      <c r="J112" s="1295"/>
      <c r="K112" s="1294"/>
    </row>
    <row r="113" spans="1:11" s="440" customFormat="1" ht="21.95" customHeight="1" x14ac:dyDescent="0.2">
      <c r="A113" s="830">
        <v>101</v>
      </c>
      <c r="B113" s="444"/>
      <c r="C113" s="441"/>
      <c r="D113" s="831">
        <f t="shared" si="4"/>
        <v>0</v>
      </c>
      <c r="E113" s="441"/>
      <c r="F113" s="441"/>
      <c r="G113" s="832">
        <f t="shared" si="3"/>
        <v>1</v>
      </c>
      <c r="H113" s="833"/>
      <c r="I113" s="834">
        <f t="shared" si="5"/>
        <v>0</v>
      </c>
      <c r="J113" s="1295"/>
      <c r="K113" s="1294"/>
    </row>
    <row r="114" spans="1:11" s="440" customFormat="1" ht="21.95" customHeight="1" x14ac:dyDescent="0.2">
      <c r="A114" s="830">
        <v>102</v>
      </c>
      <c r="B114" s="444"/>
      <c r="C114" s="441"/>
      <c r="D114" s="831">
        <f t="shared" si="4"/>
        <v>0</v>
      </c>
      <c r="E114" s="441"/>
      <c r="F114" s="441"/>
      <c r="G114" s="832">
        <f t="shared" si="3"/>
        <v>1</v>
      </c>
      <c r="H114" s="833"/>
      <c r="I114" s="834">
        <f t="shared" si="5"/>
        <v>0</v>
      </c>
      <c r="J114" s="1295"/>
      <c r="K114" s="1294"/>
    </row>
    <row r="115" spans="1:11" s="440" customFormat="1" ht="21.95" customHeight="1" x14ac:dyDescent="0.2">
      <c r="A115" s="830">
        <v>103</v>
      </c>
      <c r="B115" s="444"/>
      <c r="C115" s="441"/>
      <c r="D115" s="831">
        <f t="shared" si="4"/>
        <v>0</v>
      </c>
      <c r="E115" s="441"/>
      <c r="F115" s="441"/>
      <c r="G115" s="832">
        <f t="shared" si="3"/>
        <v>1</v>
      </c>
      <c r="H115" s="833"/>
      <c r="I115" s="834">
        <f t="shared" si="5"/>
        <v>0</v>
      </c>
      <c r="J115" s="1295"/>
      <c r="K115" s="1294"/>
    </row>
    <row r="116" spans="1:11" s="440" customFormat="1" ht="21.95" customHeight="1" x14ac:dyDescent="0.2">
      <c r="A116" s="830">
        <v>104</v>
      </c>
      <c r="B116" s="444"/>
      <c r="C116" s="441"/>
      <c r="D116" s="831">
        <f t="shared" si="4"/>
        <v>0</v>
      </c>
      <c r="E116" s="441"/>
      <c r="F116" s="441"/>
      <c r="G116" s="832">
        <f t="shared" si="3"/>
        <v>1</v>
      </c>
      <c r="H116" s="833"/>
      <c r="I116" s="834">
        <f t="shared" si="5"/>
        <v>0</v>
      </c>
      <c r="J116" s="1295"/>
      <c r="K116" s="1294"/>
    </row>
    <row r="117" spans="1:11" s="440" customFormat="1" ht="21.95" customHeight="1" x14ac:dyDescent="0.2">
      <c r="A117" s="830">
        <v>105</v>
      </c>
      <c r="B117" s="444"/>
      <c r="C117" s="441"/>
      <c r="D117" s="831">
        <f t="shared" si="4"/>
        <v>0</v>
      </c>
      <c r="E117" s="441"/>
      <c r="F117" s="441"/>
      <c r="G117" s="832">
        <f t="shared" si="3"/>
        <v>1</v>
      </c>
      <c r="H117" s="833"/>
      <c r="I117" s="834">
        <f t="shared" si="5"/>
        <v>0</v>
      </c>
      <c r="J117" s="1295"/>
      <c r="K117" s="1294"/>
    </row>
    <row r="118" spans="1:11" s="440" customFormat="1" ht="21.95" customHeight="1" x14ac:dyDescent="0.2">
      <c r="A118" s="830">
        <v>106</v>
      </c>
      <c r="B118" s="444"/>
      <c r="C118" s="441"/>
      <c r="D118" s="831">
        <f t="shared" si="4"/>
        <v>0</v>
      </c>
      <c r="E118" s="441"/>
      <c r="F118" s="441"/>
      <c r="G118" s="832">
        <f t="shared" si="3"/>
        <v>1</v>
      </c>
      <c r="H118" s="833"/>
      <c r="I118" s="834">
        <f t="shared" si="5"/>
        <v>0</v>
      </c>
      <c r="J118" s="1295"/>
      <c r="K118" s="1294"/>
    </row>
    <row r="119" spans="1:11" s="440" customFormat="1" ht="21.95" customHeight="1" x14ac:dyDescent="0.2">
      <c r="A119" s="830">
        <v>107</v>
      </c>
      <c r="B119" s="444"/>
      <c r="C119" s="441"/>
      <c r="D119" s="831">
        <f t="shared" si="4"/>
        <v>0</v>
      </c>
      <c r="E119" s="441"/>
      <c r="F119" s="441"/>
      <c r="G119" s="832">
        <f t="shared" si="3"/>
        <v>1</v>
      </c>
      <c r="H119" s="833"/>
      <c r="I119" s="834">
        <f t="shared" si="5"/>
        <v>0</v>
      </c>
      <c r="J119" s="1295"/>
      <c r="K119" s="1294"/>
    </row>
    <row r="120" spans="1:11" s="440" customFormat="1" ht="21.95" customHeight="1" x14ac:dyDescent="0.2">
      <c r="A120" s="830">
        <v>108</v>
      </c>
      <c r="B120" s="444"/>
      <c r="C120" s="441"/>
      <c r="D120" s="831">
        <f t="shared" si="4"/>
        <v>0</v>
      </c>
      <c r="E120" s="441"/>
      <c r="F120" s="441"/>
      <c r="G120" s="832">
        <f t="shared" si="3"/>
        <v>1</v>
      </c>
      <c r="H120" s="833"/>
      <c r="I120" s="834">
        <f t="shared" si="5"/>
        <v>0</v>
      </c>
      <c r="J120" s="1295"/>
      <c r="K120" s="1294"/>
    </row>
    <row r="121" spans="1:11" s="440" customFormat="1" ht="21.95" customHeight="1" x14ac:dyDescent="0.2">
      <c r="A121" s="830">
        <v>109</v>
      </c>
      <c r="B121" s="444"/>
      <c r="C121" s="441"/>
      <c r="D121" s="831">
        <f t="shared" si="4"/>
        <v>0</v>
      </c>
      <c r="E121" s="441"/>
      <c r="F121" s="441"/>
      <c r="G121" s="832">
        <f t="shared" si="3"/>
        <v>1</v>
      </c>
      <c r="H121" s="833"/>
      <c r="I121" s="834">
        <f t="shared" si="5"/>
        <v>0</v>
      </c>
      <c r="J121" s="1295"/>
      <c r="K121" s="1294"/>
    </row>
    <row r="122" spans="1:11" s="440" customFormat="1" ht="21.95" customHeight="1" x14ac:dyDescent="0.2">
      <c r="A122" s="830">
        <v>110</v>
      </c>
      <c r="B122" s="444"/>
      <c r="C122" s="441"/>
      <c r="D122" s="831">
        <f t="shared" si="4"/>
        <v>0</v>
      </c>
      <c r="E122" s="441"/>
      <c r="F122" s="441"/>
      <c r="G122" s="832">
        <f t="shared" si="3"/>
        <v>1</v>
      </c>
      <c r="H122" s="833"/>
      <c r="I122" s="834">
        <f t="shared" si="5"/>
        <v>0</v>
      </c>
      <c r="J122" s="1295"/>
      <c r="K122" s="1294"/>
    </row>
    <row r="123" spans="1:11" s="440" customFormat="1" ht="21.95" customHeight="1" x14ac:dyDescent="0.2">
      <c r="A123" s="830">
        <v>111</v>
      </c>
      <c r="B123" s="444"/>
      <c r="C123" s="441"/>
      <c r="D123" s="831">
        <f t="shared" si="4"/>
        <v>0</v>
      </c>
      <c r="E123" s="441"/>
      <c r="F123" s="441"/>
      <c r="G123" s="832">
        <f t="shared" si="3"/>
        <v>1</v>
      </c>
      <c r="H123" s="833"/>
      <c r="I123" s="834">
        <f t="shared" si="5"/>
        <v>0</v>
      </c>
      <c r="J123" s="1295"/>
      <c r="K123" s="1294"/>
    </row>
    <row r="124" spans="1:11" s="440" customFormat="1" ht="21.95" customHeight="1" x14ac:dyDescent="0.2">
      <c r="A124" s="830">
        <v>112</v>
      </c>
      <c r="B124" s="444"/>
      <c r="C124" s="441"/>
      <c r="D124" s="831">
        <f t="shared" si="4"/>
        <v>0</v>
      </c>
      <c r="E124" s="441"/>
      <c r="F124" s="441"/>
      <c r="G124" s="832">
        <f t="shared" si="3"/>
        <v>1</v>
      </c>
      <c r="H124" s="833"/>
      <c r="I124" s="834">
        <f t="shared" si="5"/>
        <v>0</v>
      </c>
      <c r="J124" s="1295"/>
      <c r="K124" s="1294"/>
    </row>
    <row r="125" spans="1:11" s="440" customFormat="1" ht="21.95" customHeight="1" x14ac:dyDescent="0.2">
      <c r="A125" s="830">
        <v>113</v>
      </c>
      <c r="B125" s="444"/>
      <c r="C125" s="441"/>
      <c r="D125" s="831">
        <f t="shared" si="4"/>
        <v>0</v>
      </c>
      <c r="E125" s="441"/>
      <c r="F125" s="441"/>
      <c r="G125" s="832">
        <f t="shared" si="3"/>
        <v>1</v>
      </c>
      <c r="H125" s="833"/>
      <c r="I125" s="834">
        <f t="shared" si="5"/>
        <v>0</v>
      </c>
      <c r="J125" s="1295"/>
      <c r="K125" s="1294"/>
    </row>
    <row r="126" spans="1:11" s="440" customFormat="1" ht="21.95" customHeight="1" x14ac:dyDescent="0.2">
      <c r="A126" s="830">
        <v>114</v>
      </c>
      <c r="B126" s="444"/>
      <c r="C126" s="441"/>
      <c r="D126" s="831">
        <f t="shared" si="4"/>
        <v>0</v>
      </c>
      <c r="E126" s="441"/>
      <c r="F126" s="441"/>
      <c r="G126" s="832">
        <f t="shared" si="3"/>
        <v>1</v>
      </c>
      <c r="H126" s="833"/>
      <c r="I126" s="834">
        <f t="shared" si="5"/>
        <v>0</v>
      </c>
      <c r="J126" s="1295"/>
      <c r="K126" s="1294"/>
    </row>
    <row r="127" spans="1:11" s="440" customFormat="1" ht="21.95" customHeight="1" x14ac:dyDescent="0.2">
      <c r="A127" s="830">
        <v>115</v>
      </c>
      <c r="B127" s="444"/>
      <c r="C127" s="441"/>
      <c r="D127" s="831">
        <f t="shared" si="4"/>
        <v>0</v>
      </c>
      <c r="E127" s="441"/>
      <c r="F127" s="441"/>
      <c r="G127" s="832">
        <f t="shared" si="3"/>
        <v>1</v>
      </c>
      <c r="H127" s="833"/>
      <c r="I127" s="834">
        <f t="shared" si="5"/>
        <v>0</v>
      </c>
      <c r="J127" s="1295"/>
      <c r="K127" s="1294"/>
    </row>
    <row r="128" spans="1:11" s="440" customFormat="1" ht="21.95" customHeight="1" x14ac:dyDescent="0.2">
      <c r="A128" s="830">
        <v>116</v>
      </c>
      <c r="B128" s="444"/>
      <c r="C128" s="441"/>
      <c r="D128" s="831">
        <f t="shared" si="4"/>
        <v>0</v>
      </c>
      <c r="E128" s="441"/>
      <c r="F128" s="441"/>
      <c r="G128" s="832">
        <f t="shared" si="3"/>
        <v>1</v>
      </c>
      <c r="H128" s="833"/>
      <c r="I128" s="834">
        <f t="shared" si="5"/>
        <v>0</v>
      </c>
      <c r="J128" s="1295"/>
      <c r="K128" s="1294"/>
    </row>
    <row r="129" spans="1:11" s="440" customFormat="1" ht="21.95" customHeight="1" x14ac:dyDescent="0.2">
      <c r="A129" s="830">
        <v>117</v>
      </c>
      <c r="B129" s="444"/>
      <c r="C129" s="441"/>
      <c r="D129" s="831">
        <f t="shared" si="4"/>
        <v>0</v>
      </c>
      <c r="E129" s="441"/>
      <c r="F129" s="441"/>
      <c r="G129" s="832">
        <f t="shared" si="3"/>
        <v>1</v>
      </c>
      <c r="H129" s="833"/>
      <c r="I129" s="834">
        <f t="shared" si="5"/>
        <v>0</v>
      </c>
      <c r="J129" s="1295"/>
      <c r="K129" s="1294"/>
    </row>
    <row r="130" spans="1:11" s="440" customFormat="1" ht="21.95" customHeight="1" x14ac:dyDescent="0.2">
      <c r="A130" s="830">
        <v>118</v>
      </c>
      <c r="B130" s="444"/>
      <c r="C130" s="441"/>
      <c r="D130" s="831">
        <f t="shared" si="4"/>
        <v>0</v>
      </c>
      <c r="E130" s="441"/>
      <c r="F130" s="441"/>
      <c r="G130" s="832">
        <f t="shared" si="3"/>
        <v>1</v>
      </c>
      <c r="H130" s="833"/>
      <c r="I130" s="834">
        <f t="shared" si="5"/>
        <v>0</v>
      </c>
      <c r="J130" s="1295"/>
      <c r="K130" s="1294"/>
    </row>
    <row r="131" spans="1:11" s="440" customFormat="1" ht="21.95" customHeight="1" x14ac:dyDescent="0.2">
      <c r="A131" s="830">
        <v>119</v>
      </c>
      <c r="B131" s="444"/>
      <c r="C131" s="441"/>
      <c r="D131" s="831">
        <f t="shared" si="4"/>
        <v>0</v>
      </c>
      <c r="E131" s="441"/>
      <c r="F131" s="441"/>
      <c r="G131" s="832">
        <f t="shared" si="3"/>
        <v>1</v>
      </c>
      <c r="H131" s="833"/>
      <c r="I131" s="834">
        <f t="shared" si="5"/>
        <v>0</v>
      </c>
      <c r="J131" s="1295"/>
      <c r="K131" s="1294"/>
    </row>
    <row r="132" spans="1:11" s="440" customFormat="1" ht="21.95" customHeight="1" x14ac:dyDescent="0.2">
      <c r="A132" s="830">
        <v>120</v>
      </c>
      <c r="B132" s="444"/>
      <c r="C132" s="441"/>
      <c r="D132" s="831">
        <f t="shared" si="4"/>
        <v>0</v>
      </c>
      <c r="E132" s="441"/>
      <c r="F132" s="441"/>
      <c r="G132" s="832">
        <f t="shared" si="3"/>
        <v>1</v>
      </c>
      <c r="H132" s="833"/>
      <c r="I132" s="834">
        <f t="shared" si="5"/>
        <v>0</v>
      </c>
      <c r="J132" s="1295"/>
      <c r="K132" s="1294"/>
    </row>
    <row r="133" spans="1:11" s="440" customFormat="1" ht="21.95" customHeight="1" x14ac:dyDescent="0.2">
      <c r="A133" s="830">
        <v>121</v>
      </c>
      <c r="B133" s="444"/>
      <c r="C133" s="441"/>
      <c r="D133" s="831">
        <f t="shared" si="4"/>
        <v>0</v>
      </c>
      <c r="E133" s="441"/>
      <c r="F133" s="441"/>
      <c r="G133" s="832">
        <f t="shared" si="3"/>
        <v>1</v>
      </c>
      <c r="H133" s="833"/>
      <c r="I133" s="834">
        <f t="shared" si="5"/>
        <v>0</v>
      </c>
      <c r="J133" s="1295"/>
      <c r="K133" s="1294"/>
    </row>
    <row r="134" spans="1:11" s="440" customFormat="1" ht="21.95" customHeight="1" x14ac:dyDescent="0.2">
      <c r="A134" s="830">
        <v>122</v>
      </c>
      <c r="B134" s="444"/>
      <c r="C134" s="441"/>
      <c r="D134" s="831">
        <f t="shared" si="4"/>
        <v>0</v>
      </c>
      <c r="E134" s="441"/>
      <c r="F134" s="441"/>
      <c r="G134" s="832">
        <f t="shared" si="3"/>
        <v>1</v>
      </c>
      <c r="H134" s="833"/>
      <c r="I134" s="834">
        <f t="shared" si="5"/>
        <v>0</v>
      </c>
      <c r="J134" s="1295"/>
      <c r="K134" s="1294"/>
    </row>
    <row r="135" spans="1:11" s="440" customFormat="1" ht="21.95" customHeight="1" x14ac:dyDescent="0.2">
      <c r="A135" s="830">
        <v>123</v>
      </c>
      <c r="B135" s="444"/>
      <c r="C135" s="441"/>
      <c r="D135" s="831">
        <f t="shared" si="4"/>
        <v>0</v>
      </c>
      <c r="E135" s="441"/>
      <c r="F135" s="441"/>
      <c r="G135" s="832">
        <f t="shared" si="3"/>
        <v>1</v>
      </c>
      <c r="H135" s="833"/>
      <c r="I135" s="834">
        <f t="shared" si="5"/>
        <v>0</v>
      </c>
      <c r="J135" s="1295"/>
      <c r="K135" s="1294"/>
    </row>
    <row r="136" spans="1:11" s="440" customFormat="1" ht="21.95" customHeight="1" x14ac:dyDescent="0.2">
      <c r="A136" s="830">
        <v>124</v>
      </c>
      <c r="B136" s="444"/>
      <c r="C136" s="441"/>
      <c r="D136" s="831">
        <f t="shared" si="4"/>
        <v>0</v>
      </c>
      <c r="E136" s="441"/>
      <c r="F136" s="441"/>
      <c r="G136" s="832">
        <f t="shared" si="3"/>
        <v>1</v>
      </c>
      <c r="H136" s="833"/>
      <c r="I136" s="834">
        <f t="shared" si="5"/>
        <v>0</v>
      </c>
      <c r="J136" s="1295"/>
      <c r="K136" s="1294"/>
    </row>
    <row r="137" spans="1:11" s="440" customFormat="1" ht="21.95" customHeight="1" x14ac:dyDescent="0.2">
      <c r="A137" s="830">
        <v>125</v>
      </c>
      <c r="B137" s="444"/>
      <c r="C137" s="441"/>
      <c r="D137" s="831">
        <f t="shared" si="4"/>
        <v>0</v>
      </c>
      <c r="E137" s="441"/>
      <c r="F137" s="441"/>
      <c r="G137" s="832">
        <f t="shared" si="3"/>
        <v>1</v>
      </c>
      <c r="H137" s="833"/>
      <c r="I137" s="834">
        <f t="shared" si="5"/>
        <v>0</v>
      </c>
      <c r="J137" s="1295"/>
      <c r="K137" s="1294"/>
    </row>
    <row r="138" spans="1:11" s="440" customFormat="1" ht="21.95" customHeight="1" x14ac:dyDescent="0.2">
      <c r="A138" s="830">
        <v>126</v>
      </c>
      <c r="B138" s="444"/>
      <c r="C138" s="441"/>
      <c r="D138" s="831">
        <f t="shared" si="4"/>
        <v>0</v>
      </c>
      <c r="E138" s="441"/>
      <c r="F138" s="441"/>
      <c r="G138" s="832">
        <f t="shared" si="3"/>
        <v>1</v>
      </c>
      <c r="H138" s="833"/>
      <c r="I138" s="834">
        <f t="shared" si="5"/>
        <v>0</v>
      </c>
      <c r="J138" s="1295"/>
      <c r="K138" s="1294"/>
    </row>
    <row r="139" spans="1:11" s="440" customFormat="1" ht="21.95" customHeight="1" x14ac:dyDescent="0.2">
      <c r="A139" s="830">
        <v>127</v>
      </c>
      <c r="B139" s="444"/>
      <c r="C139" s="441"/>
      <c r="D139" s="831">
        <f t="shared" si="4"/>
        <v>0</v>
      </c>
      <c r="E139" s="441"/>
      <c r="F139" s="441"/>
      <c r="G139" s="832">
        <f t="shared" si="3"/>
        <v>1</v>
      </c>
      <c r="H139" s="833"/>
      <c r="I139" s="834">
        <f t="shared" si="5"/>
        <v>0</v>
      </c>
      <c r="J139" s="1295"/>
      <c r="K139" s="1294"/>
    </row>
    <row r="140" spans="1:11" s="440" customFormat="1" ht="21.95" customHeight="1" x14ac:dyDescent="0.2">
      <c r="A140" s="830">
        <v>128</v>
      </c>
      <c r="B140" s="444"/>
      <c r="C140" s="441"/>
      <c r="D140" s="831">
        <f t="shared" si="4"/>
        <v>0</v>
      </c>
      <c r="E140" s="441"/>
      <c r="F140" s="441"/>
      <c r="G140" s="832">
        <f t="shared" si="3"/>
        <v>1</v>
      </c>
      <c r="H140" s="833"/>
      <c r="I140" s="834">
        <f t="shared" si="5"/>
        <v>0</v>
      </c>
      <c r="J140" s="1295"/>
      <c r="K140" s="1294"/>
    </row>
    <row r="141" spans="1:11" s="440" customFormat="1" ht="21.95" customHeight="1" x14ac:dyDescent="0.2">
      <c r="A141" s="830">
        <v>129</v>
      </c>
      <c r="B141" s="444"/>
      <c r="C141" s="441"/>
      <c r="D141" s="831">
        <f t="shared" si="4"/>
        <v>0</v>
      </c>
      <c r="E141" s="441"/>
      <c r="F141" s="441"/>
      <c r="G141" s="832">
        <f t="shared" ref="G141:G204" si="6">(YEAR(F141)-YEAR(E141))*12+MONTH(F141)-MONTH(E141)+1</f>
        <v>1</v>
      </c>
      <c r="H141" s="833"/>
      <c r="I141" s="834">
        <f t="shared" si="5"/>
        <v>0</v>
      </c>
      <c r="J141" s="1295"/>
      <c r="K141" s="1294"/>
    </row>
    <row r="142" spans="1:11" s="440" customFormat="1" ht="21.95" customHeight="1" x14ac:dyDescent="0.2">
      <c r="A142" s="830">
        <v>130</v>
      </c>
      <c r="B142" s="444"/>
      <c r="C142" s="441"/>
      <c r="D142" s="831">
        <f t="shared" ref="D142:D205" si="7">DATEDIF(C142,F142,"Y")</f>
        <v>0</v>
      </c>
      <c r="E142" s="441"/>
      <c r="F142" s="441"/>
      <c r="G142" s="832">
        <f t="shared" si="6"/>
        <v>1</v>
      </c>
      <c r="H142" s="833"/>
      <c r="I142" s="834">
        <f t="shared" ref="I142:I205" si="8">IF(AND(E142&lt;=DATEVALUE(MID($C$7,1,10)),F142&gt;=DATEVALUE(MID($C$7,14,10))), (YEAR(DATEVALUE(MID($C$7,14,10)))-YEAR(DATEVALUE(MID($C$7,1,10))))*12+(MONTH(DATEVALUE(MID($C$7,14,10)))-MONTH(DATEVALUE(MID($C$7,1,10))))+1,IF(AND(E142&lt;=DATEVALUE(MID($C$7,1,10)),F142&lt;DATEVALUE(MID($C$7,14,10)),F142&gt;=DATEVALUE(MID($C$7,1,10))),(YEAR(F142)-YEAR(DATEVALUE(MID($C$7,1,10))))*12+(MONTH(F142)-MONTH(DATEVALUE(MID($C$7,1,10))))+1,IF(AND(E142&gt;DATEVALUE(MID($C$7,1,10)),F142&gt;=DATEVALUE(MID($C$7,14,10)),E142&lt;=DATEVALUE(MID($C$7,14,10))),(YEAR(DATEVALUE(MID($C$7,14,10)))-YEAR(E142))*12+(MONTH(DATEVALUE(MID($C$7,14,10)))-MONTH(E142))+1,IF(AND(E142&gt;DATEVALUE(MID($C$7,1,10)),F142&lt;DATEVALUE(MID($C$7,14,10))),(YEAR(F142)-YEAR(E142))*12+(MONTH(F142)-MONTH(E142))+1,0))))</f>
        <v>0</v>
      </c>
      <c r="J142" s="1295"/>
      <c r="K142" s="1294"/>
    </row>
    <row r="143" spans="1:11" s="440" customFormat="1" ht="21.95" customHeight="1" x14ac:dyDescent="0.2">
      <c r="A143" s="830">
        <v>131</v>
      </c>
      <c r="B143" s="444"/>
      <c r="C143" s="441"/>
      <c r="D143" s="831">
        <f t="shared" si="7"/>
        <v>0</v>
      </c>
      <c r="E143" s="441"/>
      <c r="F143" s="441"/>
      <c r="G143" s="832">
        <f t="shared" si="6"/>
        <v>1</v>
      </c>
      <c r="H143" s="833"/>
      <c r="I143" s="834">
        <f t="shared" si="8"/>
        <v>0</v>
      </c>
      <c r="J143" s="1295"/>
      <c r="K143" s="1294"/>
    </row>
    <row r="144" spans="1:11" s="440" customFormat="1" ht="21.95" customHeight="1" x14ac:dyDescent="0.2">
      <c r="A144" s="830">
        <v>132</v>
      </c>
      <c r="B144" s="444"/>
      <c r="C144" s="441"/>
      <c r="D144" s="831">
        <f t="shared" si="7"/>
        <v>0</v>
      </c>
      <c r="E144" s="441"/>
      <c r="F144" s="441"/>
      <c r="G144" s="832">
        <f t="shared" si="6"/>
        <v>1</v>
      </c>
      <c r="H144" s="833"/>
      <c r="I144" s="834">
        <f t="shared" si="8"/>
        <v>0</v>
      </c>
      <c r="J144" s="1295"/>
      <c r="K144" s="1294"/>
    </row>
    <row r="145" spans="1:11" s="440" customFormat="1" ht="21.95" customHeight="1" x14ac:dyDescent="0.2">
      <c r="A145" s="830">
        <v>133</v>
      </c>
      <c r="B145" s="444"/>
      <c r="C145" s="441"/>
      <c r="D145" s="831">
        <f t="shared" si="7"/>
        <v>0</v>
      </c>
      <c r="E145" s="441"/>
      <c r="F145" s="441"/>
      <c r="G145" s="832">
        <f t="shared" si="6"/>
        <v>1</v>
      </c>
      <c r="H145" s="833"/>
      <c r="I145" s="834">
        <f t="shared" si="8"/>
        <v>0</v>
      </c>
      <c r="J145" s="1295"/>
      <c r="K145" s="1294"/>
    </row>
    <row r="146" spans="1:11" s="440" customFormat="1" ht="21.95" customHeight="1" x14ac:dyDescent="0.2">
      <c r="A146" s="830">
        <v>134</v>
      </c>
      <c r="B146" s="444"/>
      <c r="C146" s="441"/>
      <c r="D146" s="831">
        <f t="shared" si="7"/>
        <v>0</v>
      </c>
      <c r="E146" s="441"/>
      <c r="F146" s="441"/>
      <c r="G146" s="832">
        <f t="shared" si="6"/>
        <v>1</v>
      </c>
      <c r="H146" s="833"/>
      <c r="I146" s="834">
        <f t="shared" si="8"/>
        <v>0</v>
      </c>
      <c r="J146" s="1295"/>
      <c r="K146" s="1294"/>
    </row>
    <row r="147" spans="1:11" s="440" customFormat="1" ht="21.95" customHeight="1" x14ac:dyDescent="0.2">
      <c r="A147" s="830">
        <v>135</v>
      </c>
      <c r="B147" s="444"/>
      <c r="C147" s="441"/>
      <c r="D147" s="831">
        <f t="shared" si="7"/>
        <v>0</v>
      </c>
      <c r="E147" s="441"/>
      <c r="F147" s="441"/>
      <c r="G147" s="832">
        <f t="shared" si="6"/>
        <v>1</v>
      </c>
      <c r="H147" s="833"/>
      <c r="I147" s="834">
        <f t="shared" si="8"/>
        <v>0</v>
      </c>
      <c r="J147" s="1295"/>
      <c r="K147" s="1294"/>
    </row>
    <row r="148" spans="1:11" s="440" customFormat="1" ht="21.95" customHeight="1" x14ac:dyDescent="0.2">
      <c r="A148" s="830">
        <v>136</v>
      </c>
      <c r="B148" s="444"/>
      <c r="C148" s="441"/>
      <c r="D148" s="831">
        <f t="shared" si="7"/>
        <v>0</v>
      </c>
      <c r="E148" s="441"/>
      <c r="F148" s="441"/>
      <c r="G148" s="832">
        <f t="shared" si="6"/>
        <v>1</v>
      </c>
      <c r="H148" s="833"/>
      <c r="I148" s="834">
        <f t="shared" si="8"/>
        <v>0</v>
      </c>
      <c r="J148" s="1295"/>
      <c r="K148" s="1294"/>
    </row>
    <row r="149" spans="1:11" s="440" customFormat="1" ht="21.95" customHeight="1" x14ac:dyDescent="0.2">
      <c r="A149" s="830">
        <v>137</v>
      </c>
      <c r="B149" s="444"/>
      <c r="C149" s="441"/>
      <c r="D149" s="831">
        <f t="shared" si="7"/>
        <v>0</v>
      </c>
      <c r="E149" s="441"/>
      <c r="F149" s="441"/>
      <c r="G149" s="832">
        <f t="shared" si="6"/>
        <v>1</v>
      </c>
      <c r="H149" s="833"/>
      <c r="I149" s="834">
        <f t="shared" si="8"/>
        <v>0</v>
      </c>
      <c r="J149" s="1295"/>
      <c r="K149" s="1294"/>
    </row>
    <row r="150" spans="1:11" s="440" customFormat="1" ht="21.95" customHeight="1" x14ac:dyDescent="0.2">
      <c r="A150" s="830">
        <v>138</v>
      </c>
      <c r="B150" s="444"/>
      <c r="C150" s="441"/>
      <c r="D150" s="831">
        <f t="shared" si="7"/>
        <v>0</v>
      </c>
      <c r="E150" s="441"/>
      <c r="F150" s="441"/>
      <c r="G150" s="832">
        <f t="shared" si="6"/>
        <v>1</v>
      </c>
      <c r="H150" s="833"/>
      <c r="I150" s="834">
        <f t="shared" si="8"/>
        <v>0</v>
      </c>
      <c r="J150" s="1295"/>
      <c r="K150" s="1294"/>
    </row>
    <row r="151" spans="1:11" s="440" customFormat="1" ht="21.95" customHeight="1" x14ac:dyDescent="0.2">
      <c r="A151" s="830">
        <v>139</v>
      </c>
      <c r="B151" s="444"/>
      <c r="C151" s="441"/>
      <c r="D151" s="831">
        <f t="shared" si="7"/>
        <v>0</v>
      </c>
      <c r="E151" s="441"/>
      <c r="F151" s="441"/>
      <c r="G151" s="832">
        <f t="shared" si="6"/>
        <v>1</v>
      </c>
      <c r="H151" s="833"/>
      <c r="I151" s="834">
        <f t="shared" si="8"/>
        <v>0</v>
      </c>
      <c r="J151" s="1295"/>
      <c r="K151" s="1294"/>
    </row>
    <row r="152" spans="1:11" s="440" customFormat="1" ht="21.95" customHeight="1" x14ac:dyDescent="0.2">
      <c r="A152" s="830">
        <v>140</v>
      </c>
      <c r="B152" s="444"/>
      <c r="C152" s="441"/>
      <c r="D152" s="831">
        <f t="shared" si="7"/>
        <v>0</v>
      </c>
      <c r="E152" s="441"/>
      <c r="F152" s="441"/>
      <c r="G152" s="832">
        <f t="shared" si="6"/>
        <v>1</v>
      </c>
      <c r="H152" s="833"/>
      <c r="I152" s="834">
        <f t="shared" si="8"/>
        <v>0</v>
      </c>
      <c r="J152" s="1295"/>
      <c r="K152" s="1294"/>
    </row>
    <row r="153" spans="1:11" s="440" customFormat="1" ht="21.95" customHeight="1" x14ac:dyDescent="0.2">
      <c r="A153" s="830">
        <v>141</v>
      </c>
      <c r="B153" s="444"/>
      <c r="C153" s="441"/>
      <c r="D153" s="831">
        <f t="shared" si="7"/>
        <v>0</v>
      </c>
      <c r="E153" s="441"/>
      <c r="F153" s="441"/>
      <c r="G153" s="832">
        <f t="shared" si="6"/>
        <v>1</v>
      </c>
      <c r="H153" s="833"/>
      <c r="I153" s="834">
        <f t="shared" si="8"/>
        <v>0</v>
      </c>
      <c r="J153" s="1295"/>
      <c r="K153" s="1294"/>
    </row>
    <row r="154" spans="1:11" s="440" customFormat="1" ht="21.95" customHeight="1" x14ac:dyDescent="0.2">
      <c r="A154" s="830">
        <v>142</v>
      </c>
      <c r="B154" s="444"/>
      <c r="C154" s="441"/>
      <c r="D154" s="831">
        <f t="shared" si="7"/>
        <v>0</v>
      </c>
      <c r="E154" s="441"/>
      <c r="F154" s="441"/>
      <c r="G154" s="832">
        <f t="shared" si="6"/>
        <v>1</v>
      </c>
      <c r="H154" s="833"/>
      <c r="I154" s="834">
        <f t="shared" si="8"/>
        <v>0</v>
      </c>
      <c r="J154" s="1295"/>
      <c r="K154" s="1294"/>
    </row>
    <row r="155" spans="1:11" s="440" customFormat="1" ht="21.95" customHeight="1" x14ac:dyDescent="0.2">
      <c r="A155" s="830">
        <v>143</v>
      </c>
      <c r="B155" s="444"/>
      <c r="C155" s="441"/>
      <c r="D155" s="831">
        <f t="shared" si="7"/>
        <v>0</v>
      </c>
      <c r="E155" s="441"/>
      <c r="F155" s="441"/>
      <c r="G155" s="832">
        <f t="shared" si="6"/>
        <v>1</v>
      </c>
      <c r="H155" s="833"/>
      <c r="I155" s="834">
        <f t="shared" si="8"/>
        <v>0</v>
      </c>
      <c r="J155" s="1295"/>
      <c r="K155" s="1294"/>
    </row>
    <row r="156" spans="1:11" s="440" customFormat="1" ht="21.95" customHeight="1" x14ac:dyDescent="0.2">
      <c r="A156" s="830">
        <v>144</v>
      </c>
      <c r="B156" s="444"/>
      <c r="C156" s="441"/>
      <c r="D156" s="831">
        <f t="shared" si="7"/>
        <v>0</v>
      </c>
      <c r="E156" s="441"/>
      <c r="F156" s="441"/>
      <c r="G156" s="832">
        <f t="shared" si="6"/>
        <v>1</v>
      </c>
      <c r="H156" s="833"/>
      <c r="I156" s="834">
        <f t="shared" si="8"/>
        <v>0</v>
      </c>
      <c r="J156" s="1295"/>
      <c r="K156" s="1294"/>
    </row>
    <row r="157" spans="1:11" s="440" customFormat="1" ht="21.95" customHeight="1" x14ac:dyDescent="0.2">
      <c r="A157" s="830">
        <v>145</v>
      </c>
      <c r="B157" s="444"/>
      <c r="C157" s="441"/>
      <c r="D157" s="831">
        <f t="shared" si="7"/>
        <v>0</v>
      </c>
      <c r="E157" s="441"/>
      <c r="F157" s="441"/>
      <c r="G157" s="832">
        <f t="shared" si="6"/>
        <v>1</v>
      </c>
      <c r="H157" s="833"/>
      <c r="I157" s="834">
        <f t="shared" si="8"/>
        <v>0</v>
      </c>
      <c r="J157" s="1295"/>
      <c r="K157" s="1294"/>
    </row>
    <row r="158" spans="1:11" s="440" customFormat="1" ht="21.95" customHeight="1" x14ac:dyDescent="0.2">
      <c r="A158" s="830">
        <v>146</v>
      </c>
      <c r="B158" s="444"/>
      <c r="C158" s="441"/>
      <c r="D158" s="831">
        <f t="shared" si="7"/>
        <v>0</v>
      </c>
      <c r="E158" s="441"/>
      <c r="F158" s="441"/>
      <c r="G158" s="832">
        <f t="shared" si="6"/>
        <v>1</v>
      </c>
      <c r="H158" s="833"/>
      <c r="I158" s="834">
        <f t="shared" si="8"/>
        <v>0</v>
      </c>
      <c r="J158" s="1295"/>
      <c r="K158" s="1294"/>
    </row>
    <row r="159" spans="1:11" s="440" customFormat="1" ht="21.95" customHeight="1" x14ac:dyDescent="0.2">
      <c r="A159" s="830">
        <v>147</v>
      </c>
      <c r="B159" s="444"/>
      <c r="C159" s="441"/>
      <c r="D159" s="831">
        <f t="shared" si="7"/>
        <v>0</v>
      </c>
      <c r="E159" s="441"/>
      <c r="F159" s="441"/>
      <c r="G159" s="832">
        <f t="shared" si="6"/>
        <v>1</v>
      </c>
      <c r="H159" s="833"/>
      <c r="I159" s="834">
        <f t="shared" si="8"/>
        <v>0</v>
      </c>
      <c r="J159" s="1295"/>
      <c r="K159" s="1294"/>
    </row>
    <row r="160" spans="1:11" s="440" customFormat="1" ht="21.95" customHeight="1" x14ac:dyDescent="0.2">
      <c r="A160" s="830">
        <v>148</v>
      </c>
      <c r="B160" s="444"/>
      <c r="C160" s="441"/>
      <c r="D160" s="831">
        <f t="shared" si="7"/>
        <v>0</v>
      </c>
      <c r="E160" s="441"/>
      <c r="F160" s="441"/>
      <c r="G160" s="832">
        <f t="shared" si="6"/>
        <v>1</v>
      </c>
      <c r="H160" s="833"/>
      <c r="I160" s="834">
        <f t="shared" si="8"/>
        <v>0</v>
      </c>
      <c r="J160" s="1295"/>
      <c r="K160" s="1294"/>
    </row>
    <row r="161" spans="1:11" s="440" customFormat="1" ht="21.95" customHeight="1" x14ac:dyDescent="0.2">
      <c r="A161" s="830">
        <v>149</v>
      </c>
      <c r="B161" s="444"/>
      <c r="C161" s="441"/>
      <c r="D161" s="831">
        <f t="shared" si="7"/>
        <v>0</v>
      </c>
      <c r="E161" s="441"/>
      <c r="F161" s="441"/>
      <c r="G161" s="832">
        <f t="shared" si="6"/>
        <v>1</v>
      </c>
      <c r="H161" s="833"/>
      <c r="I161" s="834">
        <f t="shared" si="8"/>
        <v>0</v>
      </c>
      <c r="J161" s="1295"/>
      <c r="K161" s="1294"/>
    </row>
    <row r="162" spans="1:11" s="440" customFormat="1" ht="21.95" customHeight="1" x14ac:dyDescent="0.2">
      <c r="A162" s="830">
        <v>150</v>
      </c>
      <c r="B162" s="444"/>
      <c r="C162" s="441"/>
      <c r="D162" s="831">
        <f t="shared" si="7"/>
        <v>0</v>
      </c>
      <c r="E162" s="441"/>
      <c r="F162" s="441"/>
      <c r="G162" s="832">
        <f t="shared" si="6"/>
        <v>1</v>
      </c>
      <c r="H162" s="833"/>
      <c r="I162" s="834">
        <f t="shared" si="8"/>
        <v>0</v>
      </c>
      <c r="J162" s="1295"/>
      <c r="K162" s="1294"/>
    </row>
    <row r="163" spans="1:11" s="440" customFormat="1" ht="21.95" customHeight="1" x14ac:dyDescent="0.2">
      <c r="A163" s="830">
        <v>151</v>
      </c>
      <c r="B163" s="444"/>
      <c r="C163" s="441"/>
      <c r="D163" s="831">
        <f t="shared" si="7"/>
        <v>0</v>
      </c>
      <c r="E163" s="441"/>
      <c r="F163" s="441"/>
      <c r="G163" s="832">
        <f t="shared" si="6"/>
        <v>1</v>
      </c>
      <c r="H163" s="833"/>
      <c r="I163" s="834">
        <f t="shared" si="8"/>
        <v>0</v>
      </c>
      <c r="J163" s="1295"/>
      <c r="K163" s="1294"/>
    </row>
    <row r="164" spans="1:11" s="440" customFormat="1" ht="21.95" customHeight="1" x14ac:dyDescent="0.2">
      <c r="A164" s="830">
        <v>152</v>
      </c>
      <c r="B164" s="444"/>
      <c r="C164" s="441"/>
      <c r="D164" s="831">
        <f t="shared" si="7"/>
        <v>0</v>
      </c>
      <c r="E164" s="441"/>
      <c r="F164" s="441"/>
      <c r="G164" s="832">
        <f t="shared" si="6"/>
        <v>1</v>
      </c>
      <c r="H164" s="833"/>
      <c r="I164" s="834">
        <f t="shared" si="8"/>
        <v>0</v>
      </c>
      <c r="J164" s="1295"/>
      <c r="K164" s="1294"/>
    </row>
    <row r="165" spans="1:11" s="440" customFormat="1" ht="21.95" customHeight="1" x14ac:dyDescent="0.2">
      <c r="A165" s="830">
        <v>153</v>
      </c>
      <c r="B165" s="444"/>
      <c r="C165" s="441"/>
      <c r="D165" s="831">
        <f t="shared" si="7"/>
        <v>0</v>
      </c>
      <c r="E165" s="441"/>
      <c r="F165" s="441"/>
      <c r="G165" s="832">
        <f t="shared" si="6"/>
        <v>1</v>
      </c>
      <c r="H165" s="833"/>
      <c r="I165" s="834">
        <f t="shared" si="8"/>
        <v>0</v>
      </c>
      <c r="J165" s="1295"/>
      <c r="K165" s="1294"/>
    </row>
    <row r="166" spans="1:11" s="440" customFormat="1" ht="21.95" customHeight="1" x14ac:dyDescent="0.2">
      <c r="A166" s="830">
        <v>154</v>
      </c>
      <c r="B166" s="444"/>
      <c r="C166" s="441"/>
      <c r="D166" s="831">
        <f t="shared" si="7"/>
        <v>0</v>
      </c>
      <c r="E166" s="441"/>
      <c r="F166" s="441"/>
      <c r="G166" s="832">
        <f t="shared" si="6"/>
        <v>1</v>
      </c>
      <c r="H166" s="833"/>
      <c r="I166" s="834">
        <f t="shared" si="8"/>
        <v>0</v>
      </c>
      <c r="J166" s="1295"/>
      <c r="K166" s="1294"/>
    </row>
    <row r="167" spans="1:11" s="440" customFormat="1" ht="21.95" customHeight="1" x14ac:dyDescent="0.2">
      <c r="A167" s="830">
        <v>155</v>
      </c>
      <c r="B167" s="444"/>
      <c r="C167" s="441"/>
      <c r="D167" s="831">
        <f t="shared" si="7"/>
        <v>0</v>
      </c>
      <c r="E167" s="441"/>
      <c r="F167" s="441"/>
      <c r="G167" s="832">
        <f t="shared" si="6"/>
        <v>1</v>
      </c>
      <c r="H167" s="833"/>
      <c r="I167" s="834">
        <f t="shared" si="8"/>
        <v>0</v>
      </c>
      <c r="J167" s="1295"/>
      <c r="K167" s="1294"/>
    </row>
    <row r="168" spans="1:11" s="440" customFormat="1" ht="21.95" customHeight="1" x14ac:dyDescent="0.2">
      <c r="A168" s="830">
        <v>156</v>
      </c>
      <c r="B168" s="444"/>
      <c r="C168" s="441"/>
      <c r="D168" s="831">
        <f t="shared" si="7"/>
        <v>0</v>
      </c>
      <c r="E168" s="441"/>
      <c r="F168" s="441"/>
      <c r="G168" s="832">
        <f t="shared" si="6"/>
        <v>1</v>
      </c>
      <c r="H168" s="833"/>
      <c r="I168" s="834">
        <f t="shared" si="8"/>
        <v>0</v>
      </c>
      <c r="J168" s="1295"/>
      <c r="K168" s="1294"/>
    </row>
    <row r="169" spans="1:11" s="440" customFormat="1" ht="21.95" customHeight="1" x14ac:dyDescent="0.2">
      <c r="A169" s="830">
        <v>157</v>
      </c>
      <c r="B169" s="444"/>
      <c r="C169" s="441"/>
      <c r="D169" s="831">
        <f t="shared" si="7"/>
        <v>0</v>
      </c>
      <c r="E169" s="441"/>
      <c r="F169" s="441"/>
      <c r="G169" s="832">
        <f t="shared" si="6"/>
        <v>1</v>
      </c>
      <c r="H169" s="833"/>
      <c r="I169" s="834">
        <f t="shared" si="8"/>
        <v>0</v>
      </c>
      <c r="J169" s="1295"/>
      <c r="K169" s="1294"/>
    </row>
    <row r="170" spans="1:11" s="440" customFormat="1" ht="21.95" customHeight="1" x14ac:dyDescent="0.2">
      <c r="A170" s="830">
        <v>158</v>
      </c>
      <c r="B170" s="444"/>
      <c r="C170" s="441"/>
      <c r="D170" s="831">
        <f t="shared" si="7"/>
        <v>0</v>
      </c>
      <c r="E170" s="441"/>
      <c r="F170" s="441"/>
      <c r="G170" s="832">
        <f t="shared" si="6"/>
        <v>1</v>
      </c>
      <c r="H170" s="833"/>
      <c r="I170" s="834">
        <f t="shared" si="8"/>
        <v>0</v>
      </c>
      <c r="J170" s="1295"/>
      <c r="K170" s="1294"/>
    </row>
    <row r="171" spans="1:11" s="440" customFormat="1" ht="21.95" customHeight="1" x14ac:dyDescent="0.2">
      <c r="A171" s="830">
        <v>159</v>
      </c>
      <c r="B171" s="444"/>
      <c r="C171" s="441"/>
      <c r="D171" s="831">
        <f t="shared" si="7"/>
        <v>0</v>
      </c>
      <c r="E171" s="441"/>
      <c r="F171" s="441"/>
      <c r="G171" s="832">
        <f t="shared" si="6"/>
        <v>1</v>
      </c>
      <c r="H171" s="833"/>
      <c r="I171" s="834">
        <f t="shared" si="8"/>
        <v>0</v>
      </c>
      <c r="J171" s="1295"/>
      <c r="K171" s="1294"/>
    </row>
    <row r="172" spans="1:11" s="440" customFormat="1" ht="21.95" customHeight="1" x14ac:dyDescent="0.2">
      <c r="A172" s="830">
        <v>160</v>
      </c>
      <c r="B172" s="444"/>
      <c r="C172" s="441"/>
      <c r="D172" s="831">
        <f t="shared" si="7"/>
        <v>0</v>
      </c>
      <c r="E172" s="441"/>
      <c r="F172" s="441"/>
      <c r="G172" s="832">
        <f t="shared" si="6"/>
        <v>1</v>
      </c>
      <c r="H172" s="833"/>
      <c r="I172" s="834">
        <f t="shared" si="8"/>
        <v>0</v>
      </c>
      <c r="J172" s="1295"/>
      <c r="K172" s="1294"/>
    </row>
    <row r="173" spans="1:11" s="440" customFormat="1" ht="21.95" customHeight="1" x14ac:dyDescent="0.2">
      <c r="A173" s="830">
        <v>161</v>
      </c>
      <c r="B173" s="444"/>
      <c r="C173" s="441"/>
      <c r="D173" s="831">
        <f t="shared" si="7"/>
        <v>0</v>
      </c>
      <c r="E173" s="441"/>
      <c r="F173" s="441"/>
      <c r="G173" s="832">
        <f t="shared" si="6"/>
        <v>1</v>
      </c>
      <c r="H173" s="833"/>
      <c r="I173" s="834">
        <f t="shared" si="8"/>
        <v>0</v>
      </c>
      <c r="J173" s="1295"/>
      <c r="K173" s="1294"/>
    </row>
    <row r="174" spans="1:11" s="440" customFormat="1" ht="21.95" customHeight="1" x14ac:dyDescent="0.2">
      <c r="A174" s="830">
        <v>162</v>
      </c>
      <c r="B174" s="444"/>
      <c r="C174" s="441"/>
      <c r="D174" s="831">
        <f t="shared" si="7"/>
        <v>0</v>
      </c>
      <c r="E174" s="441"/>
      <c r="F174" s="441"/>
      <c r="G174" s="832">
        <f t="shared" si="6"/>
        <v>1</v>
      </c>
      <c r="H174" s="833"/>
      <c r="I174" s="834">
        <f t="shared" si="8"/>
        <v>0</v>
      </c>
      <c r="J174" s="1295"/>
      <c r="K174" s="1294"/>
    </row>
    <row r="175" spans="1:11" s="440" customFormat="1" ht="21.95" customHeight="1" x14ac:dyDescent="0.2">
      <c r="A175" s="830">
        <v>163</v>
      </c>
      <c r="B175" s="444"/>
      <c r="C175" s="441"/>
      <c r="D175" s="831">
        <f t="shared" si="7"/>
        <v>0</v>
      </c>
      <c r="E175" s="441"/>
      <c r="F175" s="441"/>
      <c r="G175" s="832">
        <f t="shared" si="6"/>
        <v>1</v>
      </c>
      <c r="H175" s="833"/>
      <c r="I175" s="834">
        <f t="shared" si="8"/>
        <v>0</v>
      </c>
      <c r="J175" s="1295"/>
      <c r="K175" s="1294"/>
    </row>
    <row r="176" spans="1:11" s="440" customFormat="1" ht="21.95" customHeight="1" x14ac:dyDescent="0.2">
      <c r="A176" s="830">
        <v>164</v>
      </c>
      <c r="B176" s="444"/>
      <c r="C176" s="441"/>
      <c r="D176" s="831">
        <f t="shared" si="7"/>
        <v>0</v>
      </c>
      <c r="E176" s="441"/>
      <c r="F176" s="441"/>
      <c r="G176" s="832">
        <f t="shared" si="6"/>
        <v>1</v>
      </c>
      <c r="H176" s="833"/>
      <c r="I176" s="834">
        <f t="shared" si="8"/>
        <v>0</v>
      </c>
      <c r="J176" s="1295"/>
      <c r="K176" s="1294"/>
    </row>
    <row r="177" spans="1:11" s="440" customFormat="1" ht="21.95" customHeight="1" x14ac:dyDescent="0.2">
      <c r="A177" s="830">
        <v>165</v>
      </c>
      <c r="B177" s="444"/>
      <c r="C177" s="441"/>
      <c r="D177" s="831">
        <f t="shared" si="7"/>
        <v>0</v>
      </c>
      <c r="E177" s="441"/>
      <c r="F177" s="441"/>
      <c r="G177" s="832">
        <f t="shared" si="6"/>
        <v>1</v>
      </c>
      <c r="H177" s="833"/>
      <c r="I177" s="834">
        <f t="shared" si="8"/>
        <v>0</v>
      </c>
      <c r="J177" s="1295"/>
      <c r="K177" s="1294"/>
    </row>
    <row r="178" spans="1:11" s="440" customFormat="1" ht="21.95" customHeight="1" x14ac:dyDescent="0.2">
      <c r="A178" s="830">
        <v>166</v>
      </c>
      <c r="B178" s="444"/>
      <c r="C178" s="441"/>
      <c r="D178" s="831">
        <f t="shared" si="7"/>
        <v>0</v>
      </c>
      <c r="E178" s="441"/>
      <c r="F178" s="441"/>
      <c r="G178" s="832">
        <f t="shared" si="6"/>
        <v>1</v>
      </c>
      <c r="H178" s="833"/>
      <c r="I178" s="834">
        <f t="shared" si="8"/>
        <v>0</v>
      </c>
      <c r="J178" s="1295"/>
      <c r="K178" s="1294"/>
    </row>
    <row r="179" spans="1:11" s="440" customFormat="1" ht="21.95" customHeight="1" x14ac:dyDescent="0.2">
      <c r="A179" s="830">
        <v>167</v>
      </c>
      <c r="B179" s="444"/>
      <c r="C179" s="441"/>
      <c r="D179" s="831">
        <f t="shared" si="7"/>
        <v>0</v>
      </c>
      <c r="E179" s="441"/>
      <c r="F179" s="441"/>
      <c r="G179" s="832">
        <f t="shared" si="6"/>
        <v>1</v>
      </c>
      <c r="H179" s="833"/>
      <c r="I179" s="834">
        <f t="shared" si="8"/>
        <v>0</v>
      </c>
      <c r="J179" s="1295"/>
      <c r="K179" s="1294"/>
    </row>
    <row r="180" spans="1:11" s="440" customFormat="1" ht="21.95" customHeight="1" x14ac:dyDescent="0.2">
      <c r="A180" s="830">
        <v>168</v>
      </c>
      <c r="B180" s="444"/>
      <c r="C180" s="441"/>
      <c r="D180" s="831">
        <f t="shared" si="7"/>
        <v>0</v>
      </c>
      <c r="E180" s="441"/>
      <c r="F180" s="441"/>
      <c r="G180" s="832">
        <f t="shared" si="6"/>
        <v>1</v>
      </c>
      <c r="H180" s="833"/>
      <c r="I180" s="834">
        <f t="shared" si="8"/>
        <v>0</v>
      </c>
      <c r="J180" s="1295"/>
      <c r="K180" s="1294"/>
    </row>
    <row r="181" spans="1:11" s="440" customFormat="1" ht="21.95" customHeight="1" x14ac:dyDescent="0.2">
      <c r="A181" s="830">
        <v>169</v>
      </c>
      <c r="B181" s="444"/>
      <c r="C181" s="441"/>
      <c r="D181" s="831">
        <f t="shared" si="7"/>
        <v>0</v>
      </c>
      <c r="E181" s="441"/>
      <c r="F181" s="441"/>
      <c r="G181" s="832">
        <f t="shared" si="6"/>
        <v>1</v>
      </c>
      <c r="H181" s="833"/>
      <c r="I181" s="834">
        <f t="shared" si="8"/>
        <v>0</v>
      </c>
      <c r="J181" s="1295"/>
      <c r="K181" s="1294"/>
    </row>
    <row r="182" spans="1:11" s="440" customFormat="1" ht="21.95" customHeight="1" x14ac:dyDescent="0.2">
      <c r="A182" s="830">
        <v>170</v>
      </c>
      <c r="B182" s="444"/>
      <c r="C182" s="441"/>
      <c r="D182" s="831">
        <f t="shared" si="7"/>
        <v>0</v>
      </c>
      <c r="E182" s="441"/>
      <c r="F182" s="441"/>
      <c r="G182" s="832">
        <f t="shared" si="6"/>
        <v>1</v>
      </c>
      <c r="H182" s="833"/>
      <c r="I182" s="834">
        <f t="shared" si="8"/>
        <v>0</v>
      </c>
      <c r="J182" s="1295"/>
      <c r="K182" s="1294"/>
    </row>
    <row r="183" spans="1:11" s="440" customFormat="1" ht="21.95" customHeight="1" x14ac:dyDescent="0.2">
      <c r="A183" s="830">
        <v>171</v>
      </c>
      <c r="B183" s="444"/>
      <c r="C183" s="441"/>
      <c r="D183" s="831">
        <f t="shared" si="7"/>
        <v>0</v>
      </c>
      <c r="E183" s="441"/>
      <c r="F183" s="441"/>
      <c r="G183" s="832">
        <f t="shared" si="6"/>
        <v>1</v>
      </c>
      <c r="H183" s="833"/>
      <c r="I183" s="834">
        <f t="shared" si="8"/>
        <v>0</v>
      </c>
      <c r="J183" s="1295"/>
      <c r="K183" s="1294"/>
    </row>
    <row r="184" spans="1:11" s="440" customFormat="1" ht="21.95" customHeight="1" x14ac:dyDescent="0.2">
      <c r="A184" s="830">
        <v>172</v>
      </c>
      <c r="B184" s="444"/>
      <c r="C184" s="441"/>
      <c r="D184" s="831">
        <f t="shared" si="7"/>
        <v>0</v>
      </c>
      <c r="E184" s="441"/>
      <c r="F184" s="441"/>
      <c r="G184" s="832">
        <f t="shared" si="6"/>
        <v>1</v>
      </c>
      <c r="H184" s="833"/>
      <c r="I184" s="834">
        <f t="shared" si="8"/>
        <v>0</v>
      </c>
      <c r="J184" s="1295"/>
      <c r="K184" s="1294"/>
    </row>
    <row r="185" spans="1:11" s="440" customFormat="1" ht="21.95" customHeight="1" x14ac:dyDescent="0.2">
      <c r="A185" s="830">
        <v>173</v>
      </c>
      <c r="B185" s="444"/>
      <c r="C185" s="441"/>
      <c r="D185" s="831">
        <f t="shared" si="7"/>
        <v>0</v>
      </c>
      <c r="E185" s="441"/>
      <c r="F185" s="441"/>
      <c r="G185" s="832">
        <f t="shared" si="6"/>
        <v>1</v>
      </c>
      <c r="H185" s="833"/>
      <c r="I185" s="834">
        <f t="shared" si="8"/>
        <v>0</v>
      </c>
      <c r="J185" s="1295"/>
      <c r="K185" s="1294"/>
    </row>
    <row r="186" spans="1:11" s="440" customFormat="1" ht="21.95" customHeight="1" x14ac:dyDescent="0.2">
      <c r="A186" s="830">
        <v>174</v>
      </c>
      <c r="B186" s="444"/>
      <c r="C186" s="441"/>
      <c r="D186" s="831">
        <f t="shared" si="7"/>
        <v>0</v>
      </c>
      <c r="E186" s="441"/>
      <c r="F186" s="441"/>
      <c r="G186" s="832">
        <f t="shared" si="6"/>
        <v>1</v>
      </c>
      <c r="H186" s="833"/>
      <c r="I186" s="834">
        <f t="shared" si="8"/>
        <v>0</v>
      </c>
      <c r="J186" s="1295"/>
      <c r="K186" s="1294"/>
    </row>
    <row r="187" spans="1:11" s="440" customFormat="1" ht="21.95" customHeight="1" x14ac:dyDescent="0.2">
      <c r="A187" s="830">
        <v>175</v>
      </c>
      <c r="B187" s="444"/>
      <c r="C187" s="441"/>
      <c r="D187" s="831">
        <f t="shared" si="7"/>
        <v>0</v>
      </c>
      <c r="E187" s="441"/>
      <c r="F187" s="441"/>
      <c r="G187" s="832">
        <f t="shared" si="6"/>
        <v>1</v>
      </c>
      <c r="H187" s="833"/>
      <c r="I187" s="834">
        <f t="shared" si="8"/>
        <v>0</v>
      </c>
      <c r="J187" s="1295"/>
      <c r="K187" s="1294"/>
    </row>
    <row r="188" spans="1:11" s="440" customFormat="1" ht="21.95" customHeight="1" x14ac:dyDescent="0.2">
      <c r="A188" s="830">
        <v>176</v>
      </c>
      <c r="B188" s="444"/>
      <c r="C188" s="441"/>
      <c r="D188" s="831">
        <f t="shared" si="7"/>
        <v>0</v>
      </c>
      <c r="E188" s="441"/>
      <c r="F188" s="441"/>
      <c r="G188" s="832">
        <f t="shared" si="6"/>
        <v>1</v>
      </c>
      <c r="H188" s="833"/>
      <c r="I188" s="834">
        <f t="shared" si="8"/>
        <v>0</v>
      </c>
      <c r="J188" s="1295"/>
      <c r="K188" s="1294"/>
    </row>
    <row r="189" spans="1:11" s="440" customFormat="1" ht="21.95" customHeight="1" x14ac:dyDescent="0.2">
      <c r="A189" s="830">
        <v>177</v>
      </c>
      <c r="B189" s="444"/>
      <c r="C189" s="441"/>
      <c r="D189" s="831">
        <f t="shared" si="7"/>
        <v>0</v>
      </c>
      <c r="E189" s="441"/>
      <c r="F189" s="441"/>
      <c r="G189" s="832">
        <f t="shared" si="6"/>
        <v>1</v>
      </c>
      <c r="H189" s="833"/>
      <c r="I189" s="834">
        <f t="shared" si="8"/>
        <v>0</v>
      </c>
      <c r="J189" s="1295"/>
      <c r="K189" s="1294"/>
    </row>
    <row r="190" spans="1:11" s="440" customFormat="1" ht="21.95" customHeight="1" x14ac:dyDescent="0.2">
      <c r="A190" s="830">
        <v>178</v>
      </c>
      <c r="B190" s="444"/>
      <c r="C190" s="441"/>
      <c r="D190" s="831">
        <f t="shared" si="7"/>
        <v>0</v>
      </c>
      <c r="E190" s="441"/>
      <c r="F190" s="441"/>
      <c r="G190" s="832">
        <f t="shared" si="6"/>
        <v>1</v>
      </c>
      <c r="H190" s="833"/>
      <c r="I190" s="834">
        <f t="shared" si="8"/>
        <v>0</v>
      </c>
      <c r="J190" s="1295"/>
      <c r="K190" s="1294"/>
    </row>
    <row r="191" spans="1:11" s="440" customFormat="1" ht="21.95" customHeight="1" x14ac:dyDescent="0.2">
      <c r="A191" s="830">
        <v>179</v>
      </c>
      <c r="B191" s="444"/>
      <c r="C191" s="441"/>
      <c r="D191" s="831">
        <f t="shared" si="7"/>
        <v>0</v>
      </c>
      <c r="E191" s="441"/>
      <c r="F191" s="441"/>
      <c r="G191" s="832">
        <f t="shared" si="6"/>
        <v>1</v>
      </c>
      <c r="H191" s="833"/>
      <c r="I191" s="834">
        <f t="shared" si="8"/>
        <v>0</v>
      </c>
      <c r="J191" s="1295"/>
      <c r="K191" s="1294"/>
    </row>
    <row r="192" spans="1:11" s="440" customFormat="1" ht="21.95" customHeight="1" x14ac:dyDescent="0.2">
      <c r="A192" s="830">
        <v>180</v>
      </c>
      <c r="B192" s="444"/>
      <c r="C192" s="441"/>
      <c r="D192" s="831">
        <f t="shared" si="7"/>
        <v>0</v>
      </c>
      <c r="E192" s="441"/>
      <c r="F192" s="441"/>
      <c r="G192" s="832">
        <f t="shared" si="6"/>
        <v>1</v>
      </c>
      <c r="H192" s="833"/>
      <c r="I192" s="834">
        <f t="shared" si="8"/>
        <v>0</v>
      </c>
      <c r="J192" s="1295"/>
      <c r="K192" s="1294"/>
    </row>
    <row r="193" spans="1:11" s="440" customFormat="1" ht="21.95" customHeight="1" x14ac:dyDescent="0.2">
      <c r="A193" s="830">
        <v>181</v>
      </c>
      <c r="B193" s="444"/>
      <c r="C193" s="441"/>
      <c r="D193" s="831">
        <f t="shared" si="7"/>
        <v>0</v>
      </c>
      <c r="E193" s="441"/>
      <c r="F193" s="441"/>
      <c r="G193" s="832">
        <f t="shared" si="6"/>
        <v>1</v>
      </c>
      <c r="H193" s="833"/>
      <c r="I193" s="834">
        <f t="shared" si="8"/>
        <v>0</v>
      </c>
      <c r="J193" s="1295"/>
      <c r="K193" s="1294"/>
    </row>
    <row r="194" spans="1:11" s="440" customFormat="1" ht="21.95" customHeight="1" x14ac:dyDescent="0.2">
      <c r="A194" s="830">
        <v>182</v>
      </c>
      <c r="B194" s="444"/>
      <c r="C194" s="441"/>
      <c r="D194" s="831">
        <f t="shared" si="7"/>
        <v>0</v>
      </c>
      <c r="E194" s="441"/>
      <c r="F194" s="441"/>
      <c r="G194" s="832">
        <f t="shared" si="6"/>
        <v>1</v>
      </c>
      <c r="H194" s="833"/>
      <c r="I194" s="834">
        <f t="shared" si="8"/>
        <v>0</v>
      </c>
      <c r="J194" s="1295"/>
      <c r="K194" s="1294"/>
    </row>
    <row r="195" spans="1:11" s="440" customFormat="1" ht="21.95" customHeight="1" x14ac:dyDescent="0.2">
      <c r="A195" s="830">
        <v>183</v>
      </c>
      <c r="B195" s="444"/>
      <c r="C195" s="441"/>
      <c r="D195" s="831">
        <f t="shared" si="7"/>
        <v>0</v>
      </c>
      <c r="E195" s="441"/>
      <c r="F195" s="441"/>
      <c r="G195" s="832">
        <f t="shared" si="6"/>
        <v>1</v>
      </c>
      <c r="H195" s="833"/>
      <c r="I195" s="834">
        <f t="shared" si="8"/>
        <v>0</v>
      </c>
      <c r="J195" s="1295"/>
      <c r="K195" s="1294"/>
    </row>
    <row r="196" spans="1:11" s="440" customFormat="1" ht="21.95" customHeight="1" x14ac:dyDescent="0.2">
      <c r="A196" s="830">
        <v>184</v>
      </c>
      <c r="B196" s="444"/>
      <c r="C196" s="441"/>
      <c r="D196" s="831">
        <f t="shared" si="7"/>
        <v>0</v>
      </c>
      <c r="E196" s="441"/>
      <c r="F196" s="441"/>
      <c r="G196" s="832">
        <f t="shared" si="6"/>
        <v>1</v>
      </c>
      <c r="H196" s="833"/>
      <c r="I196" s="834">
        <f t="shared" si="8"/>
        <v>0</v>
      </c>
      <c r="J196" s="1295"/>
      <c r="K196" s="1294"/>
    </row>
    <row r="197" spans="1:11" s="440" customFormat="1" ht="21.95" customHeight="1" x14ac:dyDescent="0.2">
      <c r="A197" s="830">
        <v>185</v>
      </c>
      <c r="B197" s="444"/>
      <c r="C197" s="441"/>
      <c r="D197" s="831">
        <f t="shared" si="7"/>
        <v>0</v>
      </c>
      <c r="E197" s="441"/>
      <c r="F197" s="441"/>
      <c r="G197" s="832">
        <f t="shared" si="6"/>
        <v>1</v>
      </c>
      <c r="H197" s="833"/>
      <c r="I197" s="834">
        <f t="shared" si="8"/>
        <v>0</v>
      </c>
      <c r="J197" s="1295"/>
      <c r="K197" s="1294"/>
    </row>
    <row r="198" spans="1:11" s="440" customFormat="1" ht="21.95" customHeight="1" x14ac:dyDescent="0.2">
      <c r="A198" s="830">
        <v>186</v>
      </c>
      <c r="B198" s="444"/>
      <c r="C198" s="441"/>
      <c r="D198" s="831">
        <f t="shared" si="7"/>
        <v>0</v>
      </c>
      <c r="E198" s="441"/>
      <c r="F198" s="441"/>
      <c r="G198" s="832">
        <f t="shared" si="6"/>
        <v>1</v>
      </c>
      <c r="H198" s="833"/>
      <c r="I198" s="834">
        <f t="shared" si="8"/>
        <v>0</v>
      </c>
      <c r="J198" s="1295"/>
      <c r="K198" s="1294"/>
    </row>
    <row r="199" spans="1:11" s="440" customFormat="1" ht="21.95" customHeight="1" x14ac:dyDescent="0.2">
      <c r="A199" s="830">
        <v>187</v>
      </c>
      <c r="B199" s="444"/>
      <c r="C199" s="441"/>
      <c r="D199" s="831">
        <f t="shared" si="7"/>
        <v>0</v>
      </c>
      <c r="E199" s="441"/>
      <c r="F199" s="441"/>
      <c r="G199" s="832">
        <f t="shared" si="6"/>
        <v>1</v>
      </c>
      <c r="H199" s="833"/>
      <c r="I199" s="834">
        <f t="shared" si="8"/>
        <v>0</v>
      </c>
      <c r="J199" s="1295"/>
      <c r="K199" s="1294"/>
    </row>
    <row r="200" spans="1:11" s="440" customFormat="1" ht="21.95" customHeight="1" x14ac:dyDescent="0.2">
      <c r="A200" s="830">
        <v>188</v>
      </c>
      <c r="B200" s="444"/>
      <c r="C200" s="441"/>
      <c r="D200" s="831">
        <f t="shared" si="7"/>
        <v>0</v>
      </c>
      <c r="E200" s="441"/>
      <c r="F200" s="441"/>
      <c r="G200" s="832">
        <f t="shared" si="6"/>
        <v>1</v>
      </c>
      <c r="H200" s="833"/>
      <c r="I200" s="834">
        <f t="shared" si="8"/>
        <v>0</v>
      </c>
      <c r="J200" s="1295"/>
      <c r="K200" s="1294"/>
    </row>
    <row r="201" spans="1:11" s="440" customFormat="1" ht="21.95" customHeight="1" x14ac:dyDescent="0.2">
      <c r="A201" s="830">
        <v>189</v>
      </c>
      <c r="B201" s="444"/>
      <c r="C201" s="441"/>
      <c r="D201" s="831">
        <f t="shared" si="7"/>
        <v>0</v>
      </c>
      <c r="E201" s="441"/>
      <c r="F201" s="441"/>
      <c r="G201" s="832">
        <f t="shared" si="6"/>
        <v>1</v>
      </c>
      <c r="H201" s="833"/>
      <c r="I201" s="834">
        <f t="shared" si="8"/>
        <v>0</v>
      </c>
      <c r="J201" s="1295"/>
      <c r="K201" s="1294"/>
    </row>
    <row r="202" spans="1:11" s="440" customFormat="1" ht="21.95" customHeight="1" x14ac:dyDescent="0.2">
      <c r="A202" s="830">
        <v>190</v>
      </c>
      <c r="B202" s="444"/>
      <c r="C202" s="441"/>
      <c r="D202" s="831">
        <f t="shared" si="7"/>
        <v>0</v>
      </c>
      <c r="E202" s="441"/>
      <c r="F202" s="441"/>
      <c r="G202" s="832">
        <f t="shared" si="6"/>
        <v>1</v>
      </c>
      <c r="H202" s="835"/>
      <c r="I202" s="834">
        <f t="shared" si="8"/>
        <v>0</v>
      </c>
      <c r="J202" s="1295"/>
      <c r="K202" s="1294"/>
    </row>
    <row r="203" spans="1:11" s="440" customFormat="1" ht="21.95" customHeight="1" x14ac:dyDescent="0.2">
      <c r="A203" s="830">
        <v>191</v>
      </c>
      <c r="B203" s="444"/>
      <c r="C203" s="441"/>
      <c r="D203" s="831">
        <f t="shared" si="7"/>
        <v>0</v>
      </c>
      <c r="E203" s="441"/>
      <c r="F203" s="441"/>
      <c r="G203" s="832">
        <f t="shared" si="6"/>
        <v>1</v>
      </c>
      <c r="H203" s="835"/>
      <c r="I203" s="834">
        <f t="shared" si="8"/>
        <v>0</v>
      </c>
      <c r="J203" s="1295"/>
      <c r="K203" s="1294"/>
    </row>
    <row r="204" spans="1:11" s="440" customFormat="1" ht="21.95" customHeight="1" x14ac:dyDescent="0.2">
      <c r="A204" s="830">
        <v>192</v>
      </c>
      <c r="B204" s="444"/>
      <c r="C204" s="441"/>
      <c r="D204" s="831">
        <f t="shared" si="7"/>
        <v>0</v>
      </c>
      <c r="E204" s="441"/>
      <c r="F204" s="441"/>
      <c r="G204" s="832">
        <f t="shared" si="6"/>
        <v>1</v>
      </c>
      <c r="H204" s="835"/>
      <c r="I204" s="834">
        <f t="shared" si="8"/>
        <v>0</v>
      </c>
      <c r="J204" s="1295"/>
      <c r="K204" s="1294"/>
    </row>
    <row r="205" spans="1:11" s="440" customFormat="1" ht="21.95" customHeight="1" x14ac:dyDescent="0.2">
      <c r="A205" s="830">
        <v>193</v>
      </c>
      <c r="B205" s="444"/>
      <c r="C205" s="441"/>
      <c r="D205" s="831">
        <f t="shared" si="7"/>
        <v>0</v>
      </c>
      <c r="E205" s="441"/>
      <c r="F205" s="441"/>
      <c r="G205" s="832">
        <f t="shared" ref="G205:G268" si="9">(YEAR(F205)-YEAR(E205))*12+MONTH(F205)-MONTH(E205)+1</f>
        <v>1</v>
      </c>
      <c r="H205" s="835"/>
      <c r="I205" s="834">
        <f t="shared" si="8"/>
        <v>0</v>
      </c>
      <c r="J205" s="1295"/>
      <c r="K205" s="1294"/>
    </row>
    <row r="206" spans="1:11" s="440" customFormat="1" ht="21.95" customHeight="1" x14ac:dyDescent="0.2">
      <c r="A206" s="830">
        <v>194</v>
      </c>
      <c r="B206" s="444"/>
      <c r="C206" s="441"/>
      <c r="D206" s="831">
        <f t="shared" ref="D206:D269" si="10">DATEDIF(C206,F206,"Y")</f>
        <v>0</v>
      </c>
      <c r="E206" s="441"/>
      <c r="F206" s="441"/>
      <c r="G206" s="832">
        <f t="shared" si="9"/>
        <v>1</v>
      </c>
      <c r="H206" s="835"/>
      <c r="I206" s="834">
        <f t="shared" ref="I206:I269" si="11">IF(AND(E206&lt;=DATEVALUE(MID($C$7,1,10)),F206&gt;=DATEVALUE(MID($C$7,14,10))), (YEAR(DATEVALUE(MID($C$7,14,10)))-YEAR(DATEVALUE(MID($C$7,1,10))))*12+(MONTH(DATEVALUE(MID($C$7,14,10)))-MONTH(DATEVALUE(MID($C$7,1,10))))+1,IF(AND(E206&lt;=DATEVALUE(MID($C$7,1,10)),F206&lt;DATEVALUE(MID($C$7,14,10)),F206&gt;=DATEVALUE(MID($C$7,1,10))),(YEAR(F206)-YEAR(DATEVALUE(MID($C$7,1,10))))*12+(MONTH(F206)-MONTH(DATEVALUE(MID($C$7,1,10))))+1,IF(AND(E206&gt;DATEVALUE(MID($C$7,1,10)),F206&gt;=DATEVALUE(MID($C$7,14,10)),E206&lt;=DATEVALUE(MID($C$7,14,10))),(YEAR(DATEVALUE(MID($C$7,14,10)))-YEAR(E206))*12+(MONTH(DATEVALUE(MID($C$7,14,10)))-MONTH(E206))+1,IF(AND(E206&gt;DATEVALUE(MID($C$7,1,10)),F206&lt;DATEVALUE(MID($C$7,14,10))),(YEAR(F206)-YEAR(E206))*12+(MONTH(F206)-MONTH(E206))+1,0))))</f>
        <v>0</v>
      </c>
      <c r="J206" s="1295"/>
      <c r="K206" s="1294"/>
    </row>
    <row r="207" spans="1:11" s="440" customFormat="1" ht="21.95" customHeight="1" x14ac:dyDescent="0.2">
      <c r="A207" s="830">
        <v>195</v>
      </c>
      <c r="B207" s="444"/>
      <c r="C207" s="441"/>
      <c r="D207" s="831">
        <f t="shared" si="10"/>
        <v>0</v>
      </c>
      <c r="E207" s="441"/>
      <c r="F207" s="441"/>
      <c r="G207" s="832">
        <f t="shared" si="9"/>
        <v>1</v>
      </c>
      <c r="H207" s="835"/>
      <c r="I207" s="834">
        <f t="shared" si="11"/>
        <v>0</v>
      </c>
      <c r="J207" s="1295"/>
      <c r="K207" s="1294"/>
    </row>
    <row r="208" spans="1:11" s="440" customFormat="1" ht="21.95" customHeight="1" x14ac:dyDescent="0.2">
      <c r="A208" s="830">
        <v>196</v>
      </c>
      <c r="B208" s="444"/>
      <c r="C208" s="441"/>
      <c r="D208" s="831">
        <f t="shared" si="10"/>
        <v>0</v>
      </c>
      <c r="E208" s="441"/>
      <c r="F208" s="441"/>
      <c r="G208" s="832">
        <f t="shared" si="9"/>
        <v>1</v>
      </c>
      <c r="H208" s="835"/>
      <c r="I208" s="834">
        <f t="shared" si="11"/>
        <v>0</v>
      </c>
      <c r="J208" s="1295"/>
      <c r="K208" s="1294"/>
    </row>
    <row r="209" spans="1:11" s="440" customFormat="1" ht="21.95" customHeight="1" x14ac:dyDescent="0.2">
      <c r="A209" s="830">
        <v>197</v>
      </c>
      <c r="B209" s="444"/>
      <c r="C209" s="441"/>
      <c r="D209" s="831">
        <f t="shared" si="10"/>
        <v>0</v>
      </c>
      <c r="E209" s="441"/>
      <c r="F209" s="441"/>
      <c r="G209" s="832">
        <f t="shared" si="9"/>
        <v>1</v>
      </c>
      <c r="H209" s="835"/>
      <c r="I209" s="834">
        <f t="shared" si="11"/>
        <v>0</v>
      </c>
      <c r="J209" s="1295"/>
      <c r="K209" s="1294"/>
    </row>
    <row r="210" spans="1:11" s="440" customFormat="1" ht="21.95" customHeight="1" x14ac:dyDescent="0.2">
      <c r="A210" s="830">
        <v>198</v>
      </c>
      <c r="B210" s="444"/>
      <c r="C210" s="441"/>
      <c r="D210" s="831">
        <f t="shared" si="10"/>
        <v>0</v>
      </c>
      <c r="E210" s="441"/>
      <c r="F210" s="441"/>
      <c r="G210" s="832">
        <f t="shared" si="9"/>
        <v>1</v>
      </c>
      <c r="H210" s="835"/>
      <c r="I210" s="834">
        <f t="shared" si="11"/>
        <v>0</v>
      </c>
      <c r="J210" s="1295"/>
      <c r="K210" s="1294"/>
    </row>
    <row r="211" spans="1:11" s="440" customFormat="1" ht="21.95" customHeight="1" x14ac:dyDescent="0.2">
      <c r="A211" s="830">
        <v>199</v>
      </c>
      <c r="B211" s="444"/>
      <c r="C211" s="441"/>
      <c r="D211" s="831">
        <f t="shared" si="10"/>
        <v>0</v>
      </c>
      <c r="E211" s="441"/>
      <c r="F211" s="441"/>
      <c r="G211" s="832">
        <f t="shared" si="9"/>
        <v>1</v>
      </c>
      <c r="H211" s="835"/>
      <c r="I211" s="834">
        <f t="shared" si="11"/>
        <v>0</v>
      </c>
      <c r="J211" s="1295"/>
      <c r="K211" s="1294"/>
    </row>
    <row r="212" spans="1:11" s="440" customFormat="1" ht="21.95" customHeight="1" x14ac:dyDescent="0.2">
      <c r="A212" s="830">
        <v>200</v>
      </c>
      <c r="B212" s="444"/>
      <c r="C212" s="441"/>
      <c r="D212" s="831">
        <f t="shared" si="10"/>
        <v>0</v>
      </c>
      <c r="E212" s="441"/>
      <c r="F212" s="441"/>
      <c r="G212" s="832">
        <f t="shared" si="9"/>
        <v>1</v>
      </c>
      <c r="H212" s="835"/>
      <c r="I212" s="834">
        <f t="shared" si="11"/>
        <v>0</v>
      </c>
      <c r="J212" s="1295"/>
      <c r="K212" s="1294"/>
    </row>
    <row r="213" spans="1:11" s="440" customFormat="1" ht="21.95" customHeight="1" x14ac:dyDescent="0.2">
      <c r="A213" s="830">
        <v>201</v>
      </c>
      <c r="B213" s="444"/>
      <c r="C213" s="441"/>
      <c r="D213" s="831">
        <f t="shared" si="10"/>
        <v>0</v>
      </c>
      <c r="E213" s="441"/>
      <c r="F213" s="441"/>
      <c r="G213" s="832">
        <f t="shared" si="9"/>
        <v>1</v>
      </c>
      <c r="H213" s="835"/>
      <c r="I213" s="834">
        <f t="shared" si="11"/>
        <v>0</v>
      </c>
      <c r="J213" s="1295"/>
      <c r="K213" s="1294"/>
    </row>
    <row r="214" spans="1:11" s="440" customFormat="1" ht="21.95" customHeight="1" x14ac:dyDescent="0.2">
      <c r="A214" s="830">
        <v>202</v>
      </c>
      <c r="B214" s="444"/>
      <c r="C214" s="441"/>
      <c r="D214" s="831">
        <f t="shared" si="10"/>
        <v>0</v>
      </c>
      <c r="E214" s="441"/>
      <c r="F214" s="441"/>
      <c r="G214" s="832">
        <f t="shared" si="9"/>
        <v>1</v>
      </c>
      <c r="H214" s="835"/>
      <c r="I214" s="834">
        <f t="shared" si="11"/>
        <v>0</v>
      </c>
      <c r="J214" s="1295"/>
      <c r="K214" s="1294"/>
    </row>
    <row r="215" spans="1:11" s="440" customFormat="1" ht="21.95" customHeight="1" x14ac:dyDescent="0.2">
      <c r="A215" s="830">
        <v>203</v>
      </c>
      <c r="B215" s="444"/>
      <c r="C215" s="441"/>
      <c r="D215" s="831">
        <f t="shared" si="10"/>
        <v>0</v>
      </c>
      <c r="E215" s="441"/>
      <c r="F215" s="441"/>
      <c r="G215" s="832">
        <f t="shared" si="9"/>
        <v>1</v>
      </c>
      <c r="H215" s="835"/>
      <c r="I215" s="834">
        <f t="shared" si="11"/>
        <v>0</v>
      </c>
      <c r="J215" s="1295"/>
      <c r="K215" s="1294"/>
    </row>
    <row r="216" spans="1:11" s="440" customFormat="1" ht="21.95" customHeight="1" x14ac:dyDescent="0.2">
      <c r="A216" s="830">
        <v>204</v>
      </c>
      <c r="B216" s="444"/>
      <c r="C216" s="441"/>
      <c r="D216" s="831">
        <f t="shared" si="10"/>
        <v>0</v>
      </c>
      <c r="E216" s="441"/>
      <c r="F216" s="441"/>
      <c r="G216" s="832">
        <f t="shared" si="9"/>
        <v>1</v>
      </c>
      <c r="H216" s="835"/>
      <c r="I216" s="834">
        <f t="shared" si="11"/>
        <v>0</v>
      </c>
      <c r="J216" s="1295"/>
      <c r="K216" s="1294"/>
    </row>
    <row r="217" spans="1:11" s="440" customFormat="1" ht="21.95" customHeight="1" x14ac:dyDescent="0.2">
      <c r="A217" s="830">
        <v>205</v>
      </c>
      <c r="B217" s="444"/>
      <c r="C217" s="441"/>
      <c r="D217" s="831">
        <f t="shared" si="10"/>
        <v>0</v>
      </c>
      <c r="E217" s="441"/>
      <c r="F217" s="441"/>
      <c r="G217" s="832">
        <f t="shared" si="9"/>
        <v>1</v>
      </c>
      <c r="H217" s="835"/>
      <c r="I217" s="834">
        <f t="shared" si="11"/>
        <v>0</v>
      </c>
      <c r="J217" s="1295"/>
      <c r="K217" s="1294"/>
    </row>
    <row r="218" spans="1:11" s="440" customFormat="1" ht="21.95" customHeight="1" x14ac:dyDescent="0.2">
      <c r="A218" s="830">
        <v>206</v>
      </c>
      <c r="B218" s="444"/>
      <c r="C218" s="441"/>
      <c r="D218" s="831">
        <f t="shared" si="10"/>
        <v>0</v>
      </c>
      <c r="E218" s="441"/>
      <c r="F218" s="441"/>
      <c r="G218" s="832">
        <f t="shared" si="9"/>
        <v>1</v>
      </c>
      <c r="H218" s="835"/>
      <c r="I218" s="834">
        <f t="shared" si="11"/>
        <v>0</v>
      </c>
      <c r="J218" s="1295"/>
      <c r="K218" s="1294"/>
    </row>
    <row r="219" spans="1:11" s="440" customFormat="1" ht="21.95" customHeight="1" x14ac:dyDescent="0.2">
      <c r="A219" s="830">
        <v>207</v>
      </c>
      <c r="B219" s="444"/>
      <c r="C219" s="441"/>
      <c r="D219" s="831">
        <f t="shared" si="10"/>
        <v>0</v>
      </c>
      <c r="E219" s="441"/>
      <c r="F219" s="441"/>
      <c r="G219" s="832">
        <f t="shared" si="9"/>
        <v>1</v>
      </c>
      <c r="H219" s="835"/>
      <c r="I219" s="834">
        <f t="shared" si="11"/>
        <v>0</v>
      </c>
      <c r="J219" s="1295"/>
      <c r="K219" s="1294"/>
    </row>
    <row r="220" spans="1:11" s="440" customFormat="1" ht="21.95" customHeight="1" x14ac:dyDescent="0.2">
      <c r="A220" s="830">
        <v>208</v>
      </c>
      <c r="B220" s="444"/>
      <c r="C220" s="441"/>
      <c r="D220" s="831">
        <f t="shared" si="10"/>
        <v>0</v>
      </c>
      <c r="E220" s="441"/>
      <c r="F220" s="441"/>
      <c r="G220" s="832">
        <f t="shared" si="9"/>
        <v>1</v>
      </c>
      <c r="H220" s="835"/>
      <c r="I220" s="834">
        <f t="shared" si="11"/>
        <v>0</v>
      </c>
      <c r="J220" s="1295"/>
      <c r="K220" s="1294"/>
    </row>
    <row r="221" spans="1:11" s="440" customFormat="1" ht="21.95" customHeight="1" x14ac:dyDescent="0.2">
      <c r="A221" s="830">
        <v>209</v>
      </c>
      <c r="B221" s="444"/>
      <c r="C221" s="441"/>
      <c r="D221" s="831">
        <f t="shared" si="10"/>
        <v>0</v>
      </c>
      <c r="E221" s="441"/>
      <c r="F221" s="441"/>
      <c r="G221" s="832">
        <f t="shared" si="9"/>
        <v>1</v>
      </c>
      <c r="H221" s="835"/>
      <c r="I221" s="834">
        <f t="shared" si="11"/>
        <v>0</v>
      </c>
      <c r="J221" s="1295"/>
      <c r="K221" s="1294"/>
    </row>
    <row r="222" spans="1:11" s="440" customFormat="1" ht="21.95" customHeight="1" x14ac:dyDescent="0.2">
      <c r="A222" s="830">
        <v>210</v>
      </c>
      <c r="B222" s="444"/>
      <c r="C222" s="441"/>
      <c r="D222" s="831">
        <f t="shared" si="10"/>
        <v>0</v>
      </c>
      <c r="E222" s="441"/>
      <c r="F222" s="441"/>
      <c r="G222" s="832">
        <f t="shared" si="9"/>
        <v>1</v>
      </c>
      <c r="H222" s="835"/>
      <c r="I222" s="834">
        <f t="shared" si="11"/>
        <v>0</v>
      </c>
      <c r="J222" s="1295"/>
      <c r="K222" s="1294"/>
    </row>
    <row r="223" spans="1:11" s="440" customFormat="1" ht="21.95" customHeight="1" x14ac:dyDescent="0.2">
      <c r="A223" s="830">
        <v>211</v>
      </c>
      <c r="B223" s="444"/>
      <c r="C223" s="441"/>
      <c r="D223" s="831">
        <f t="shared" si="10"/>
        <v>0</v>
      </c>
      <c r="E223" s="441"/>
      <c r="F223" s="441"/>
      <c r="G223" s="832">
        <f t="shared" si="9"/>
        <v>1</v>
      </c>
      <c r="H223" s="835"/>
      <c r="I223" s="834">
        <f t="shared" si="11"/>
        <v>0</v>
      </c>
      <c r="J223" s="1295"/>
      <c r="K223" s="1294"/>
    </row>
    <row r="224" spans="1:11" s="440" customFormat="1" ht="21.95" customHeight="1" x14ac:dyDescent="0.2">
      <c r="A224" s="830">
        <v>212</v>
      </c>
      <c r="B224" s="444"/>
      <c r="C224" s="441"/>
      <c r="D224" s="831">
        <f t="shared" si="10"/>
        <v>0</v>
      </c>
      <c r="E224" s="441"/>
      <c r="F224" s="441"/>
      <c r="G224" s="832">
        <f t="shared" si="9"/>
        <v>1</v>
      </c>
      <c r="H224" s="835"/>
      <c r="I224" s="834">
        <f t="shared" si="11"/>
        <v>0</v>
      </c>
      <c r="J224" s="1295"/>
      <c r="K224" s="1294"/>
    </row>
    <row r="225" spans="1:11" s="440" customFormat="1" ht="21.95" customHeight="1" x14ac:dyDescent="0.2">
      <c r="A225" s="830">
        <v>213</v>
      </c>
      <c r="B225" s="444"/>
      <c r="C225" s="441"/>
      <c r="D225" s="831">
        <f t="shared" si="10"/>
        <v>0</v>
      </c>
      <c r="E225" s="441"/>
      <c r="F225" s="441"/>
      <c r="G225" s="832">
        <f t="shared" si="9"/>
        <v>1</v>
      </c>
      <c r="H225" s="835"/>
      <c r="I225" s="834">
        <f t="shared" si="11"/>
        <v>0</v>
      </c>
      <c r="J225" s="1295"/>
      <c r="K225" s="1294"/>
    </row>
    <row r="226" spans="1:11" s="440" customFormat="1" ht="21.95" customHeight="1" x14ac:dyDescent="0.2">
      <c r="A226" s="830">
        <v>214</v>
      </c>
      <c r="B226" s="444"/>
      <c r="C226" s="441"/>
      <c r="D226" s="831">
        <f t="shared" si="10"/>
        <v>0</v>
      </c>
      <c r="E226" s="441"/>
      <c r="F226" s="441"/>
      <c r="G226" s="832">
        <f t="shared" si="9"/>
        <v>1</v>
      </c>
      <c r="H226" s="835"/>
      <c r="I226" s="834">
        <f t="shared" si="11"/>
        <v>0</v>
      </c>
      <c r="J226" s="1295"/>
      <c r="K226" s="1294"/>
    </row>
    <row r="227" spans="1:11" s="440" customFormat="1" ht="21.95" customHeight="1" x14ac:dyDescent="0.2">
      <c r="A227" s="830">
        <v>215</v>
      </c>
      <c r="B227" s="444"/>
      <c r="C227" s="441"/>
      <c r="D227" s="831">
        <f t="shared" si="10"/>
        <v>0</v>
      </c>
      <c r="E227" s="441"/>
      <c r="F227" s="441"/>
      <c r="G227" s="832">
        <f t="shared" si="9"/>
        <v>1</v>
      </c>
      <c r="H227" s="835"/>
      <c r="I227" s="834">
        <f t="shared" si="11"/>
        <v>0</v>
      </c>
      <c r="J227" s="1295"/>
      <c r="K227" s="1294"/>
    </row>
    <row r="228" spans="1:11" s="440" customFormat="1" ht="21.95" customHeight="1" x14ac:dyDescent="0.2">
      <c r="A228" s="830">
        <v>216</v>
      </c>
      <c r="B228" s="444"/>
      <c r="C228" s="441"/>
      <c r="D228" s="831">
        <f t="shared" si="10"/>
        <v>0</v>
      </c>
      <c r="E228" s="441"/>
      <c r="F228" s="441"/>
      <c r="G228" s="832">
        <f t="shared" si="9"/>
        <v>1</v>
      </c>
      <c r="H228" s="835"/>
      <c r="I228" s="834">
        <f t="shared" si="11"/>
        <v>0</v>
      </c>
      <c r="J228" s="1295"/>
      <c r="K228" s="1294"/>
    </row>
    <row r="229" spans="1:11" s="440" customFormat="1" ht="21.95" customHeight="1" x14ac:dyDescent="0.2">
      <c r="A229" s="830">
        <v>217</v>
      </c>
      <c r="B229" s="444"/>
      <c r="C229" s="441"/>
      <c r="D229" s="831">
        <f t="shared" si="10"/>
        <v>0</v>
      </c>
      <c r="E229" s="441"/>
      <c r="F229" s="441"/>
      <c r="G229" s="832">
        <f t="shared" si="9"/>
        <v>1</v>
      </c>
      <c r="H229" s="835"/>
      <c r="I229" s="834">
        <f t="shared" si="11"/>
        <v>0</v>
      </c>
      <c r="J229" s="1295"/>
      <c r="K229" s="1294"/>
    </row>
    <row r="230" spans="1:11" s="440" customFormat="1" ht="21.95" customHeight="1" x14ac:dyDescent="0.2">
      <c r="A230" s="830">
        <v>218</v>
      </c>
      <c r="B230" s="444"/>
      <c r="C230" s="441"/>
      <c r="D230" s="831">
        <f t="shared" si="10"/>
        <v>0</v>
      </c>
      <c r="E230" s="441"/>
      <c r="F230" s="441"/>
      <c r="G230" s="832">
        <f t="shared" si="9"/>
        <v>1</v>
      </c>
      <c r="H230" s="835"/>
      <c r="I230" s="834">
        <f t="shared" si="11"/>
        <v>0</v>
      </c>
      <c r="J230" s="1295"/>
      <c r="K230" s="1294"/>
    </row>
    <row r="231" spans="1:11" s="440" customFormat="1" ht="21.95" customHeight="1" x14ac:dyDescent="0.2">
      <c r="A231" s="830">
        <v>219</v>
      </c>
      <c r="B231" s="444"/>
      <c r="C231" s="441"/>
      <c r="D231" s="831">
        <f t="shared" si="10"/>
        <v>0</v>
      </c>
      <c r="E231" s="441"/>
      <c r="F231" s="441"/>
      <c r="G231" s="832">
        <f t="shared" si="9"/>
        <v>1</v>
      </c>
      <c r="H231" s="835"/>
      <c r="I231" s="834">
        <f t="shared" si="11"/>
        <v>0</v>
      </c>
      <c r="J231" s="1295"/>
      <c r="K231" s="1294"/>
    </row>
    <row r="232" spans="1:11" s="440" customFormat="1" ht="21.95" customHeight="1" x14ac:dyDescent="0.2">
      <c r="A232" s="830">
        <v>220</v>
      </c>
      <c r="B232" s="444"/>
      <c r="C232" s="441"/>
      <c r="D232" s="831">
        <f t="shared" si="10"/>
        <v>0</v>
      </c>
      <c r="E232" s="441"/>
      <c r="F232" s="441"/>
      <c r="G232" s="832">
        <f t="shared" si="9"/>
        <v>1</v>
      </c>
      <c r="H232" s="835"/>
      <c r="I232" s="834">
        <f t="shared" si="11"/>
        <v>0</v>
      </c>
      <c r="J232" s="1295"/>
      <c r="K232" s="1294"/>
    </row>
    <row r="233" spans="1:11" s="440" customFormat="1" ht="21.95" customHeight="1" x14ac:dyDescent="0.2">
      <c r="A233" s="830">
        <v>221</v>
      </c>
      <c r="B233" s="444"/>
      <c r="C233" s="441"/>
      <c r="D233" s="831">
        <f t="shared" si="10"/>
        <v>0</v>
      </c>
      <c r="E233" s="441"/>
      <c r="F233" s="441"/>
      <c r="G233" s="832">
        <f t="shared" si="9"/>
        <v>1</v>
      </c>
      <c r="H233" s="835"/>
      <c r="I233" s="834">
        <f t="shared" si="11"/>
        <v>0</v>
      </c>
      <c r="J233" s="1295"/>
      <c r="K233" s="1294"/>
    </row>
    <row r="234" spans="1:11" s="440" customFormat="1" ht="21.95" customHeight="1" x14ac:dyDescent="0.2">
      <c r="A234" s="830">
        <v>222</v>
      </c>
      <c r="B234" s="444"/>
      <c r="C234" s="441"/>
      <c r="D234" s="831">
        <f t="shared" si="10"/>
        <v>0</v>
      </c>
      <c r="E234" s="441"/>
      <c r="F234" s="441"/>
      <c r="G234" s="832">
        <f t="shared" si="9"/>
        <v>1</v>
      </c>
      <c r="H234" s="835"/>
      <c r="I234" s="834">
        <f t="shared" si="11"/>
        <v>0</v>
      </c>
      <c r="J234" s="1295"/>
      <c r="K234" s="1294"/>
    </row>
    <row r="235" spans="1:11" s="440" customFormat="1" ht="21.95" customHeight="1" x14ac:dyDescent="0.2">
      <c r="A235" s="830">
        <v>223</v>
      </c>
      <c r="B235" s="444"/>
      <c r="C235" s="441"/>
      <c r="D235" s="831">
        <f t="shared" si="10"/>
        <v>0</v>
      </c>
      <c r="E235" s="441"/>
      <c r="F235" s="441"/>
      <c r="G235" s="832">
        <f t="shared" si="9"/>
        <v>1</v>
      </c>
      <c r="H235" s="835"/>
      <c r="I235" s="834">
        <f t="shared" si="11"/>
        <v>0</v>
      </c>
      <c r="J235" s="1295"/>
      <c r="K235" s="1294"/>
    </row>
    <row r="236" spans="1:11" s="440" customFormat="1" ht="21.95" customHeight="1" x14ac:dyDescent="0.2">
      <c r="A236" s="830">
        <v>224</v>
      </c>
      <c r="B236" s="444"/>
      <c r="C236" s="441"/>
      <c r="D236" s="831">
        <f t="shared" si="10"/>
        <v>0</v>
      </c>
      <c r="E236" s="441"/>
      <c r="F236" s="441"/>
      <c r="G236" s="832">
        <f t="shared" si="9"/>
        <v>1</v>
      </c>
      <c r="H236" s="835"/>
      <c r="I236" s="834">
        <f t="shared" si="11"/>
        <v>0</v>
      </c>
      <c r="J236" s="1295"/>
      <c r="K236" s="1294"/>
    </row>
    <row r="237" spans="1:11" s="440" customFormat="1" ht="21.95" customHeight="1" x14ac:dyDescent="0.2">
      <c r="A237" s="830">
        <v>225</v>
      </c>
      <c r="B237" s="444"/>
      <c r="C237" s="441"/>
      <c r="D237" s="831">
        <f t="shared" si="10"/>
        <v>0</v>
      </c>
      <c r="E237" s="441"/>
      <c r="F237" s="441"/>
      <c r="G237" s="832">
        <f t="shared" si="9"/>
        <v>1</v>
      </c>
      <c r="H237" s="835"/>
      <c r="I237" s="834">
        <f t="shared" si="11"/>
        <v>0</v>
      </c>
      <c r="J237" s="1295"/>
      <c r="K237" s="1294"/>
    </row>
    <row r="238" spans="1:11" s="440" customFormat="1" ht="21.95" customHeight="1" x14ac:dyDescent="0.2">
      <c r="A238" s="830">
        <v>226</v>
      </c>
      <c r="B238" s="444"/>
      <c r="C238" s="441"/>
      <c r="D238" s="831">
        <f t="shared" si="10"/>
        <v>0</v>
      </c>
      <c r="E238" s="441"/>
      <c r="F238" s="441"/>
      <c r="G238" s="832">
        <f t="shared" si="9"/>
        <v>1</v>
      </c>
      <c r="H238" s="835"/>
      <c r="I238" s="834">
        <f t="shared" si="11"/>
        <v>0</v>
      </c>
      <c r="J238" s="1295"/>
      <c r="K238" s="1294"/>
    </row>
    <row r="239" spans="1:11" s="440" customFormat="1" ht="21.95" customHeight="1" x14ac:dyDescent="0.2">
      <c r="A239" s="830">
        <v>227</v>
      </c>
      <c r="B239" s="444"/>
      <c r="C239" s="441"/>
      <c r="D239" s="831">
        <f t="shared" si="10"/>
        <v>0</v>
      </c>
      <c r="E239" s="441"/>
      <c r="F239" s="441"/>
      <c r="G239" s="832">
        <f t="shared" si="9"/>
        <v>1</v>
      </c>
      <c r="H239" s="835"/>
      <c r="I239" s="834">
        <f t="shared" si="11"/>
        <v>0</v>
      </c>
      <c r="J239" s="1295"/>
      <c r="K239" s="1294"/>
    </row>
    <row r="240" spans="1:11" s="440" customFormat="1" ht="21.95" customHeight="1" x14ac:dyDescent="0.2">
      <c r="A240" s="830">
        <v>228</v>
      </c>
      <c r="B240" s="444"/>
      <c r="C240" s="441"/>
      <c r="D240" s="831">
        <f t="shared" si="10"/>
        <v>0</v>
      </c>
      <c r="E240" s="441"/>
      <c r="F240" s="441"/>
      <c r="G240" s="832">
        <f t="shared" si="9"/>
        <v>1</v>
      </c>
      <c r="H240" s="835"/>
      <c r="I240" s="834">
        <f t="shared" si="11"/>
        <v>0</v>
      </c>
      <c r="J240" s="1295"/>
      <c r="K240" s="1294"/>
    </row>
    <row r="241" spans="1:11" s="440" customFormat="1" ht="21.95" customHeight="1" x14ac:dyDescent="0.2">
      <c r="A241" s="830">
        <v>229</v>
      </c>
      <c r="B241" s="444"/>
      <c r="C241" s="441"/>
      <c r="D241" s="831">
        <f t="shared" si="10"/>
        <v>0</v>
      </c>
      <c r="E241" s="441"/>
      <c r="F241" s="441"/>
      <c r="G241" s="832">
        <f t="shared" si="9"/>
        <v>1</v>
      </c>
      <c r="H241" s="835"/>
      <c r="I241" s="834">
        <f t="shared" si="11"/>
        <v>0</v>
      </c>
      <c r="J241" s="1295"/>
      <c r="K241" s="1294"/>
    </row>
    <row r="242" spans="1:11" s="440" customFormat="1" ht="21.95" customHeight="1" x14ac:dyDescent="0.2">
      <c r="A242" s="830">
        <v>230</v>
      </c>
      <c r="B242" s="444"/>
      <c r="C242" s="441"/>
      <c r="D242" s="831">
        <f t="shared" si="10"/>
        <v>0</v>
      </c>
      <c r="E242" s="441"/>
      <c r="F242" s="441"/>
      <c r="G242" s="832">
        <f t="shared" si="9"/>
        <v>1</v>
      </c>
      <c r="H242" s="835"/>
      <c r="I242" s="834">
        <f t="shared" si="11"/>
        <v>0</v>
      </c>
      <c r="J242" s="1295"/>
      <c r="K242" s="1294"/>
    </row>
    <row r="243" spans="1:11" s="440" customFormat="1" ht="21.95" customHeight="1" x14ac:dyDescent="0.2">
      <c r="A243" s="830">
        <v>231</v>
      </c>
      <c r="B243" s="444"/>
      <c r="C243" s="441"/>
      <c r="D243" s="831">
        <f t="shared" si="10"/>
        <v>0</v>
      </c>
      <c r="E243" s="441"/>
      <c r="F243" s="441"/>
      <c r="G243" s="832">
        <f t="shared" si="9"/>
        <v>1</v>
      </c>
      <c r="H243" s="835"/>
      <c r="I243" s="834">
        <f t="shared" si="11"/>
        <v>0</v>
      </c>
      <c r="J243" s="1295"/>
      <c r="K243" s="1294"/>
    </row>
    <row r="244" spans="1:11" s="440" customFormat="1" ht="21.95" customHeight="1" x14ac:dyDescent="0.2">
      <c r="A244" s="830">
        <v>232</v>
      </c>
      <c r="B244" s="444"/>
      <c r="C244" s="441"/>
      <c r="D244" s="831">
        <f t="shared" si="10"/>
        <v>0</v>
      </c>
      <c r="E244" s="441"/>
      <c r="F244" s="441"/>
      <c r="G244" s="832">
        <f t="shared" si="9"/>
        <v>1</v>
      </c>
      <c r="H244" s="835"/>
      <c r="I244" s="834">
        <f t="shared" si="11"/>
        <v>0</v>
      </c>
      <c r="J244" s="1295"/>
      <c r="K244" s="1294"/>
    </row>
    <row r="245" spans="1:11" s="440" customFormat="1" ht="21.95" customHeight="1" x14ac:dyDescent="0.2">
      <c r="A245" s="830">
        <v>233</v>
      </c>
      <c r="B245" s="444"/>
      <c r="C245" s="441"/>
      <c r="D245" s="831">
        <f t="shared" si="10"/>
        <v>0</v>
      </c>
      <c r="E245" s="441"/>
      <c r="F245" s="441"/>
      <c r="G245" s="832">
        <f t="shared" si="9"/>
        <v>1</v>
      </c>
      <c r="H245" s="835"/>
      <c r="I245" s="834">
        <f t="shared" si="11"/>
        <v>0</v>
      </c>
      <c r="J245" s="1295"/>
      <c r="K245" s="1294"/>
    </row>
    <row r="246" spans="1:11" s="440" customFormat="1" ht="21.95" customHeight="1" x14ac:dyDescent="0.2">
      <c r="A246" s="830">
        <v>234</v>
      </c>
      <c r="B246" s="444"/>
      <c r="C246" s="441"/>
      <c r="D246" s="831">
        <f t="shared" si="10"/>
        <v>0</v>
      </c>
      <c r="E246" s="441"/>
      <c r="F246" s="441"/>
      <c r="G246" s="832">
        <f t="shared" si="9"/>
        <v>1</v>
      </c>
      <c r="H246" s="835"/>
      <c r="I246" s="834">
        <f t="shared" si="11"/>
        <v>0</v>
      </c>
      <c r="J246" s="1295"/>
      <c r="K246" s="1294"/>
    </row>
    <row r="247" spans="1:11" s="440" customFormat="1" ht="21.95" customHeight="1" x14ac:dyDescent="0.2">
      <c r="A247" s="830">
        <v>235</v>
      </c>
      <c r="B247" s="444"/>
      <c r="C247" s="441"/>
      <c r="D247" s="831">
        <f t="shared" si="10"/>
        <v>0</v>
      </c>
      <c r="E247" s="441"/>
      <c r="F247" s="441"/>
      <c r="G247" s="832">
        <f t="shared" si="9"/>
        <v>1</v>
      </c>
      <c r="H247" s="835"/>
      <c r="I247" s="834">
        <f t="shared" si="11"/>
        <v>0</v>
      </c>
      <c r="J247" s="1295"/>
      <c r="K247" s="1294"/>
    </row>
    <row r="248" spans="1:11" s="440" customFormat="1" ht="21.95" customHeight="1" x14ac:dyDescent="0.2">
      <c r="A248" s="830">
        <v>236</v>
      </c>
      <c r="B248" s="444"/>
      <c r="C248" s="441"/>
      <c r="D248" s="831">
        <f t="shared" si="10"/>
        <v>0</v>
      </c>
      <c r="E248" s="441"/>
      <c r="F248" s="441"/>
      <c r="G248" s="832">
        <f t="shared" si="9"/>
        <v>1</v>
      </c>
      <c r="H248" s="835"/>
      <c r="I248" s="834">
        <f t="shared" si="11"/>
        <v>0</v>
      </c>
      <c r="J248" s="1295"/>
      <c r="K248" s="1294"/>
    </row>
    <row r="249" spans="1:11" s="440" customFormat="1" ht="21.95" customHeight="1" x14ac:dyDescent="0.2">
      <c r="A249" s="830">
        <v>237</v>
      </c>
      <c r="B249" s="444"/>
      <c r="C249" s="441"/>
      <c r="D249" s="831">
        <f t="shared" si="10"/>
        <v>0</v>
      </c>
      <c r="E249" s="441"/>
      <c r="F249" s="441"/>
      <c r="G249" s="832">
        <f t="shared" si="9"/>
        <v>1</v>
      </c>
      <c r="H249" s="835"/>
      <c r="I249" s="834">
        <f t="shared" si="11"/>
        <v>0</v>
      </c>
      <c r="J249" s="1295"/>
      <c r="K249" s="1294"/>
    </row>
    <row r="250" spans="1:11" s="440" customFormat="1" ht="21.95" customHeight="1" x14ac:dyDescent="0.2">
      <c r="A250" s="830">
        <v>238</v>
      </c>
      <c r="B250" s="444"/>
      <c r="C250" s="441"/>
      <c r="D250" s="831">
        <f t="shared" si="10"/>
        <v>0</v>
      </c>
      <c r="E250" s="441"/>
      <c r="F250" s="441"/>
      <c r="G250" s="832">
        <f t="shared" si="9"/>
        <v>1</v>
      </c>
      <c r="H250" s="835"/>
      <c r="I250" s="834">
        <f t="shared" si="11"/>
        <v>0</v>
      </c>
      <c r="J250" s="1295"/>
      <c r="K250" s="1294"/>
    </row>
    <row r="251" spans="1:11" s="440" customFormat="1" ht="21.95" customHeight="1" x14ac:dyDescent="0.2">
      <c r="A251" s="830">
        <v>239</v>
      </c>
      <c r="B251" s="444"/>
      <c r="C251" s="441"/>
      <c r="D251" s="831">
        <f t="shared" si="10"/>
        <v>0</v>
      </c>
      <c r="E251" s="441"/>
      <c r="F251" s="441"/>
      <c r="G251" s="832">
        <f t="shared" si="9"/>
        <v>1</v>
      </c>
      <c r="H251" s="835"/>
      <c r="I251" s="834">
        <f t="shared" si="11"/>
        <v>0</v>
      </c>
      <c r="J251" s="1295"/>
      <c r="K251" s="1294"/>
    </row>
    <row r="252" spans="1:11" s="440" customFormat="1" ht="21.95" customHeight="1" x14ac:dyDescent="0.2">
      <c r="A252" s="830">
        <v>240</v>
      </c>
      <c r="B252" s="444"/>
      <c r="C252" s="441"/>
      <c r="D252" s="831">
        <f t="shared" si="10"/>
        <v>0</v>
      </c>
      <c r="E252" s="441"/>
      <c r="F252" s="441"/>
      <c r="G252" s="832">
        <f t="shared" si="9"/>
        <v>1</v>
      </c>
      <c r="H252" s="835"/>
      <c r="I252" s="834">
        <f t="shared" si="11"/>
        <v>0</v>
      </c>
      <c r="J252" s="1295"/>
      <c r="K252" s="1294"/>
    </row>
    <row r="253" spans="1:11" s="440" customFormat="1" ht="21.95" customHeight="1" x14ac:dyDescent="0.2">
      <c r="A253" s="830">
        <v>241</v>
      </c>
      <c r="B253" s="444"/>
      <c r="C253" s="441"/>
      <c r="D253" s="831">
        <f t="shared" si="10"/>
        <v>0</v>
      </c>
      <c r="E253" s="441"/>
      <c r="F253" s="441"/>
      <c r="G253" s="832">
        <f t="shared" si="9"/>
        <v>1</v>
      </c>
      <c r="H253" s="835"/>
      <c r="I253" s="834">
        <f t="shared" si="11"/>
        <v>0</v>
      </c>
      <c r="J253" s="1295"/>
      <c r="K253" s="1294"/>
    </row>
    <row r="254" spans="1:11" s="440" customFormat="1" ht="21.95" customHeight="1" x14ac:dyDescent="0.2">
      <c r="A254" s="830">
        <v>242</v>
      </c>
      <c r="B254" s="444"/>
      <c r="C254" s="441"/>
      <c r="D254" s="831">
        <f t="shared" si="10"/>
        <v>0</v>
      </c>
      <c r="E254" s="441"/>
      <c r="F254" s="441"/>
      <c r="G254" s="832">
        <f t="shared" si="9"/>
        <v>1</v>
      </c>
      <c r="H254" s="835"/>
      <c r="I254" s="834">
        <f t="shared" si="11"/>
        <v>0</v>
      </c>
      <c r="J254" s="1295"/>
      <c r="K254" s="1294"/>
    </row>
    <row r="255" spans="1:11" s="440" customFormat="1" ht="21.95" customHeight="1" x14ac:dyDescent="0.2">
      <c r="A255" s="830">
        <v>243</v>
      </c>
      <c r="B255" s="444"/>
      <c r="C255" s="441"/>
      <c r="D255" s="831">
        <f t="shared" si="10"/>
        <v>0</v>
      </c>
      <c r="E255" s="441"/>
      <c r="F255" s="441"/>
      <c r="G255" s="832">
        <f t="shared" si="9"/>
        <v>1</v>
      </c>
      <c r="H255" s="835"/>
      <c r="I255" s="834">
        <f t="shared" si="11"/>
        <v>0</v>
      </c>
      <c r="J255" s="1295"/>
      <c r="K255" s="1294"/>
    </row>
    <row r="256" spans="1:11" s="440" customFormat="1" ht="21.95" customHeight="1" x14ac:dyDescent="0.2">
      <c r="A256" s="830">
        <v>244</v>
      </c>
      <c r="B256" s="444"/>
      <c r="C256" s="441"/>
      <c r="D256" s="831">
        <f t="shared" si="10"/>
        <v>0</v>
      </c>
      <c r="E256" s="441"/>
      <c r="F256" s="441"/>
      <c r="G256" s="832">
        <f t="shared" si="9"/>
        <v>1</v>
      </c>
      <c r="H256" s="835"/>
      <c r="I256" s="834">
        <f t="shared" si="11"/>
        <v>0</v>
      </c>
      <c r="J256" s="1295"/>
      <c r="K256" s="1294"/>
    </row>
    <row r="257" spans="1:11" s="440" customFormat="1" ht="21.95" customHeight="1" x14ac:dyDescent="0.2">
      <c r="A257" s="830">
        <v>245</v>
      </c>
      <c r="B257" s="444"/>
      <c r="C257" s="441"/>
      <c r="D257" s="831">
        <f t="shared" si="10"/>
        <v>0</v>
      </c>
      <c r="E257" s="441"/>
      <c r="F257" s="441"/>
      <c r="G257" s="832">
        <f t="shared" si="9"/>
        <v>1</v>
      </c>
      <c r="H257" s="835"/>
      <c r="I257" s="834">
        <f t="shared" si="11"/>
        <v>0</v>
      </c>
      <c r="J257" s="1295"/>
      <c r="K257" s="1294"/>
    </row>
    <row r="258" spans="1:11" s="440" customFormat="1" ht="21.95" customHeight="1" x14ac:dyDescent="0.2">
      <c r="A258" s="830">
        <v>246</v>
      </c>
      <c r="B258" s="444"/>
      <c r="C258" s="441"/>
      <c r="D258" s="831">
        <f t="shared" si="10"/>
        <v>0</v>
      </c>
      <c r="E258" s="441"/>
      <c r="F258" s="441"/>
      <c r="G258" s="832">
        <f t="shared" si="9"/>
        <v>1</v>
      </c>
      <c r="H258" s="835"/>
      <c r="I258" s="834">
        <f t="shared" si="11"/>
        <v>0</v>
      </c>
      <c r="J258" s="1295"/>
      <c r="K258" s="1294"/>
    </row>
    <row r="259" spans="1:11" s="440" customFormat="1" ht="21.95" customHeight="1" x14ac:dyDescent="0.2">
      <c r="A259" s="830">
        <v>247</v>
      </c>
      <c r="B259" s="444"/>
      <c r="C259" s="441"/>
      <c r="D259" s="831">
        <f t="shared" si="10"/>
        <v>0</v>
      </c>
      <c r="E259" s="441"/>
      <c r="F259" s="441"/>
      <c r="G259" s="832">
        <f t="shared" si="9"/>
        <v>1</v>
      </c>
      <c r="H259" s="835"/>
      <c r="I259" s="834">
        <f t="shared" si="11"/>
        <v>0</v>
      </c>
      <c r="J259" s="1295"/>
      <c r="K259" s="1294"/>
    </row>
    <row r="260" spans="1:11" s="440" customFormat="1" ht="21.95" customHeight="1" x14ac:dyDescent="0.2">
      <c r="A260" s="830">
        <v>248</v>
      </c>
      <c r="B260" s="444"/>
      <c r="C260" s="441"/>
      <c r="D260" s="831">
        <f t="shared" si="10"/>
        <v>0</v>
      </c>
      <c r="E260" s="441"/>
      <c r="F260" s="441"/>
      <c r="G260" s="832">
        <f t="shared" si="9"/>
        <v>1</v>
      </c>
      <c r="H260" s="835"/>
      <c r="I260" s="834">
        <f t="shared" si="11"/>
        <v>0</v>
      </c>
      <c r="J260" s="1295"/>
      <c r="K260" s="1294"/>
    </row>
    <row r="261" spans="1:11" s="440" customFormat="1" ht="21.95" customHeight="1" x14ac:dyDescent="0.2">
      <c r="A261" s="830">
        <v>249</v>
      </c>
      <c r="B261" s="444"/>
      <c r="C261" s="441"/>
      <c r="D261" s="831">
        <f t="shared" si="10"/>
        <v>0</v>
      </c>
      <c r="E261" s="441"/>
      <c r="F261" s="441"/>
      <c r="G261" s="832">
        <f t="shared" si="9"/>
        <v>1</v>
      </c>
      <c r="H261" s="835"/>
      <c r="I261" s="834">
        <f t="shared" si="11"/>
        <v>0</v>
      </c>
      <c r="J261" s="1295"/>
      <c r="K261" s="1294"/>
    </row>
    <row r="262" spans="1:11" s="440" customFormat="1" ht="21.95" customHeight="1" x14ac:dyDescent="0.2">
      <c r="A262" s="830">
        <v>250</v>
      </c>
      <c r="B262" s="444"/>
      <c r="C262" s="441"/>
      <c r="D262" s="831">
        <f t="shared" si="10"/>
        <v>0</v>
      </c>
      <c r="E262" s="441"/>
      <c r="F262" s="441"/>
      <c r="G262" s="832">
        <f t="shared" si="9"/>
        <v>1</v>
      </c>
      <c r="H262" s="835"/>
      <c r="I262" s="834">
        <f t="shared" si="11"/>
        <v>0</v>
      </c>
      <c r="J262" s="1295"/>
      <c r="K262" s="1294"/>
    </row>
    <row r="263" spans="1:11" s="440" customFormat="1" ht="21.95" customHeight="1" x14ac:dyDescent="0.2">
      <c r="A263" s="830">
        <v>251</v>
      </c>
      <c r="B263" s="444"/>
      <c r="C263" s="441"/>
      <c r="D263" s="831">
        <f t="shared" si="10"/>
        <v>0</v>
      </c>
      <c r="E263" s="441"/>
      <c r="F263" s="441"/>
      <c r="G263" s="832">
        <f t="shared" si="9"/>
        <v>1</v>
      </c>
      <c r="H263" s="835"/>
      <c r="I263" s="834">
        <f t="shared" si="11"/>
        <v>0</v>
      </c>
      <c r="J263" s="1295"/>
      <c r="K263" s="1294"/>
    </row>
    <row r="264" spans="1:11" s="440" customFormat="1" ht="21.95" customHeight="1" x14ac:dyDescent="0.2">
      <c r="A264" s="830">
        <v>252</v>
      </c>
      <c r="B264" s="444"/>
      <c r="C264" s="441"/>
      <c r="D264" s="831">
        <f t="shared" si="10"/>
        <v>0</v>
      </c>
      <c r="E264" s="441"/>
      <c r="F264" s="441"/>
      <c r="G264" s="832">
        <f t="shared" si="9"/>
        <v>1</v>
      </c>
      <c r="H264" s="835"/>
      <c r="I264" s="834">
        <f t="shared" si="11"/>
        <v>0</v>
      </c>
      <c r="J264" s="1295"/>
      <c r="K264" s="1294"/>
    </row>
    <row r="265" spans="1:11" s="440" customFormat="1" ht="21.95" customHeight="1" x14ac:dyDescent="0.2">
      <c r="A265" s="830">
        <v>253</v>
      </c>
      <c r="B265" s="444"/>
      <c r="C265" s="441"/>
      <c r="D265" s="831">
        <f t="shared" si="10"/>
        <v>0</v>
      </c>
      <c r="E265" s="441"/>
      <c r="F265" s="441"/>
      <c r="G265" s="832">
        <f t="shared" si="9"/>
        <v>1</v>
      </c>
      <c r="H265" s="835"/>
      <c r="I265" s="834">
        <f t="shared" si="11"/>
        <v>0</v>
      </c>
      <c r="J265" s="1295"/>
      <c r="K265" s="1294"/>
    </row>
    <row r="266" spans="1:11" s="440" customFormat="1" ht="21.95" customHeight="1" x14ac:dyDescent="0.2">
      <c r="A266" s="830">
        <v>254</v>
      </c>
      <c r="B266" s="444"/>
      <c r="C266" s="441"/>
      <c r="D266" s="831">
        <f t="shared" si="10"/>
        <v>0</v>
      </c>
      <c r="E266" s="441"/>
      <c r="F266" s="441"/>
      <c r="G266" s="832">
        <f t="shared" si="9"/>
        <v>1</v>
      </c>
      <c r="H266" s="835"/>
      <c r="I266" s="834">
        <f t="shared" si="11"/>
        <v>0</v>
      </c>
      <c r="J266" s="1295"/>
      <c r="K266" s="1294"/>
    </row>
    <row r="267" spans="1:11" s="440" customFormat="1" ht="21.95" customHeight="1" x14ac:dyDescent="0.2">
      <c r="A267" s="830">
        <v>255</v>
      </c>
      <c r="B267" s="444"/>
      <c r="C267" s="441"/>
      <c r="D267" s="831">
        <f t="shared" si="10"/>
        <v>0</v>
      </c>
      <c r="E267" s="441"/>
      <c r="F267" s="441"/>
      <c r="G267" s="832">
        <f t="shared" si="9"/>
        <v>1</v>
      </c>
      <c r="H267" s="835"/>
      <c r="I267" s="834">
        <f t="shared" si="11"/>
        <v>0</v>
      </c>
      <c r="J267" s="1295"/>
      <c r="K267" s="1294"/>
    </row>
    <row r="268" spans="1:11" s="440" customFormat="1" ht="21.95" customHeight="1" x14ac:dyDescent="0.2">
      <c r="A268" s="830">
        <v>256</v>
      </c>
      <c r="B268" s="444"/>
      <c r="C268" s="441"/>
      <c r="D268" s="831">
        <f t="shared" si="10"/>
        <v>0</v>
      </c>
      <c r="E268" s="441"/>
      <c r="F268" s="441"/>
      <c r="G268" s="832">
        <f t="shared" si="9"/>
        <v>1</v>
      </c>
      <c r="H268" s="835"/>
      <c r="I268" s="834">
        <f t="shared" si="11"/>
        <v>0</v>
      </c>
      <c r="J268" s="1295"/>
      <c r="K268" s="1294"/>
    </row>
    <row r="269" spans="1:11" s="440" customFormat="1" ht="21.95" customHeight="1" x14ac:dyDescent="0.2">
      <c r="A269" s="830">
        <v>257</v>
      </c>
      <c r="B269" s="444"/>
      <c r="C269" s="441"/>
      <c r="D269" s="831">
        <f t="shared" si="10"/>
        <v>0</v>
      </c>
      <c r="E269" s="441"/>
      <c r="F269" s="441"/>
      <c r="G269" s="832">
        <f t="shared" ref="G269:G332" si="12">(YEAR(F269)-YEAR(E269))*12+MONTH(F269)-MONTH(E269)+1</f>
        <v>1</v>
      </c>
      <c r="H269" s="835"/>
      <c r="I269" s="834">
        <f t="shared" si="11"/>
        <v>0</v>
      </c>
      <c r="J269" s="1295"/>
      <c r="K269" s="1294"/>
    </row>
    <row r="270" spans="1:11" s="440" customFormat="1" ht="21.95" customHeight="1" x14ac:dyDescent="0.2">
      <c r="A270" s="830">
        <v>258</v>
      </c>
      <c r="B270" s="444"/>
      <c r="C270" s="441"/>
      <c r="D270" s="831">
        <f t="shared" ref="D270:D333" si="13">DATEDIF(C270,F270,"Y")</f>
        <v>0</v>
      </c>
      <c r="E270" s="441"/>
      <c r="F270" s="441"/>
      <c r="G270" s="832">
        <f t="shared" si="12"/>
        <v>1</v>
      </c>
      <c r="H270" s="835"/>
      <c r="I270" s="834">
        <f t="shared" ref="I270:I333" si="14">IF(AND(E270&lt;=DATEVALUE(MID($C$7,1,10)),F270&gt;=DATEVALUE(MID($C$7,14,10))), (YEAR(DATEVALUE(MID($C$7,14,10)))-YEAR(DATEVALUE(MID($C$7,1,10))))*12+(MONTH(DATEVALUE(MID($C$7,14,10)))-MONTH(DATEVALUE(MID($C$7,1,10))))+1,IF(AND(E270&lt;=DATEVALUE(MID($C$7,1,10)),F270&lt;DATEVALUE(MID($C$7,14,10)),F270&gt;=DATEVALUE(MID($C$7,1,10))),(YEAR(F270)-YEAR(DATEVALUE(MID($C$7,1,10))))*12+(MONTH(F270)-MONTH(DATEVALUE(MID($C$7,1,10))))+1,IF(AND(E270&gt;DATEVALUE(MID($C$7,1,10)),F270&gt;=DATEVALUE(MID($C$7,14,10)),E270&lt;=DATEVALUE(MID($C$7,14,10))),(YEAR(DATEVALUE(MID($C$7,14,10)))-YEAR(E270))*12+(MONTH(DATEVALUE(MID($C$7,14,10)))-MONTH(E270))+1,IF(AND(E270&gt;DATEVALUE(MID($C$7,1,10)),F270&lt;DATEVALUE(MID($C$7,14,10))),(YEAR(F270)-YEAR(E270))*12+(MONTH(F270)-MONTH(E270))+1,0))))</f>
        <v>0</v>
      </c>
      <c r="J270" s="1295"/>
      <c r="K270" s="1294"/>
    </row>
    <row r="271" spans="1:11" s="440" customFormat="1" ht="21.95" customHeight="1" x14ac:dyDescent="0.2">
      <c r="A271" s="830">
        <v>259</v>
      </c>
      <c r="B271" s="444"/>
      <c r="C271" s="441"/>
      <c r="D271" s="831">
        <f t="shared" si="13"/>
        <v>0</v>
      </c>
      <c r="E271" s="441"/>
      <c r="F271" s="441"/>
      <c r="G271" s="832">
        <f t="shared" si="12"/>
        <v>1</v>
      </c>
      <c r="H271" s="835"/>
      <c r="I271" s="834">
        <f t="shared" si="14"/>
        <v>0</v>
      </c>
      <c r="J271" s="1295"/>
      <c r="K271" s="1294"/>
    </row>
    <row r="272" spans="1:11" s="440" customFormat="1" ht="21.95" customHeight="1" x14ac:dyDescent="0.2">
      <c r="A272" s="830">
        <v>260</v>
      </c>
      <c r="B272" s="444"/>
      <c r="C272" s="441"/>
      <c r="D272" s="831">
        <f t="shared" si="13"/>
        <v>0</v>
      </c>
      <c r="E272" s="441"/>
      <c r="F272" s="441"/>
      <c r="G272" s="832">
        <f t="shared" si="12"/>
        <v>1</v>
      </c>
      <c r="H272" s="835"/>
      <c r="I272" s="834">
        <f t="shared" si="14"/>
        <v>0</v>
      </c>
      <c r="J272" s="1295"/>
      <c r="K272" s="1294"/>
    </row>
    <row r="273" spans="1:11" s="440" customFormat="1" ht="21.95" customHeight="1" x14ac:dyDescent="0.2">
      <c r="A273" s="830">
        <v>261</v>
      </c>
      <c r="B273" s="444"/>
      <c r="C273" s="441"/>
      <c r="D273" s="831">
        <f t="shared" si="13"/>
        <v>0</v>
      </c>
      <c r="E273" s="441"/>
      <c r="F273" s="441"/>
      <c r="G273" s="832">
        <f t="shared" si="12"/>
        <v>1</v>
      </c>
      <c r="H273" s="835"/>
      <c r="I273" s="834">
        <f t="shared" si="14"/>
        <v>0</v>
      </c>
      <c r="J273" s="1295"/>
      <c r="K273" s="1294"/>
    </row>
    <row r="274" spans="1:11" s="440" customFormat="1" ht="21.95" customHeight="1" x14ac:dyDescent="0.2">
      <c r="A274" s="830">
        <v>262</v>
      </c>
      <c r="B274" s="444"/>
      <c r="C274" s="441"/>
      <c r="D274" s="831">
        <f t="shared" si="13"/>
        <v>0</v>
      </c>
      <c r="E274" s="441"/>
      <c r="F274" s="441"/>
      <c r="G274" s="832">
        <f t="shared" si="12"/>
        <v>1</v>
      </c>
      <c r="H274" s="835"/>
      <c r="I274" s="834">
        <f t="shared" si="14"/>
        <v>0</v>
      </c>
      <c r="J274" s="1295"/>
      <c r="K274" s="1294"/>
    </row>
    <row r="275" spans="1:11" s="440" customFormat="1" ht="21.95" customHeight="1" x14ac:dyDescent="0.2">
      <c r="A275" s="830">
        <v>263</v>
      </c>
      <c r="B275" s="444"/>
      <c r="C275" s="441"/>
      <c r="D275" s="831">
        <f t="shared" si="13"/>
        <v>0</v>
      </c>
      <c r="E275" s="441"/>
      <c r="F275" s="441"/>
      <c r="G275" s="832">
        <f t="shared" si="12"/>
        <v>1</v>
      </c>
      <c r="H275" s="835"/>
      <c r="I275" s="834">
        <f t="shared" si="14"/>
        <v>0</v>
      </c>
      <c r="J275" s="1295"/>
      <c r="K275" s="1294"/>
    </row>
    <row r="276" spans="1:11" s="440" customFormat="1" ht="21.95" customHeight="1" x14ac:dyDescent="0.2">
      <c r="A276" s="830">
        <v>264</v>
      </c>
      <c r="B276" s="444"/>
      <c r="C276" s="441"/>
      <c r="D276" s="831">
        <f t="shared" si="13"/>
        <v>0</v>
      </c>
      <c r="E276" s="441"/>
      <c r="F276" s="441"/>
      <c r="G276" s="832">
        <f t="shared" si="12"/>
        <v>1</v>
      </c>
      <c r="H276" s="835"/>
      <c r="I276" s="834">
        <f t="shared" si="14"/>
        <v>0</v>
      </c>
      <c r="J276" s="1295"/>
      <c r="K276" s="1294"/>
    </row>
    <row r="277" spans="1:11" s="440" customFormat="1" ht="21.95" customHeight="1" x14ac:dyDescent="0.2">
      <c r="A277" s="830">
        <v>265</v>
      </c>
      <c r="B277" s="444"/>
      <c r="C277" s="441"/>
      <c r="D277" s="831">
        <f t="shared" si="13"/>
        <v>0</v>
      </c>
      <c r="E277" s="441"/>
      <c r="F277" s="441"/>
      <c r="G277" s="832">
        <f t="shared" si="12"/>
        <v>1</v>
      </c>
      <c r="H277" s="835"/>
      <c r="I277" s="834">
        <f t="shared" si="14"/>
        <v>0</v>
      </c>
      <c r="J277" s="1295"/>
      <c r="K277" s="1294"/>
    </row>
    <row r="278" spans="1:11" s="440" customFormat="1" ht="21.95" customHeight="1" x14ac:dyDescent="0.2">
      <c r="A278" s="830">
        <v>266</v>
      </c>
      <c r="B278" s="444"/>
      <c r="C278" s="441"/>
      <c r="D278" s="831">
        <f t="shared" si="13"/>
        <v>0</v>
      </c>
      <c r="E278" s="441"/>
      <c r="F278" s="441"/>
      <c r="G278" s="832">
        <f t="shared" si="12"/>
        <v>1</v>
      </c>
      <c r="H278" s="835"/>
      <c r="I278" s="834">
        <f t="shared" si="14"/>
        <v>0</v>
      </c>
      <c r="J278" s="1295"/>
      <c r="K278" s="1294"/>
    </row>
    <row r="279" spans="1:11" s="440" customFormat="1" ht="21.95" customHeight="1" x14ac:dyDescent="0.2">
      <c r="A279" s="830">
        <v>267</v>
      </c>
      <c r="B279" s="444"/>
      <c r="C279" s="441"/>
      <c r="D279" s="831">
        <f t="shared" si="13"/>
        <v>0</v>
      </c>
      <c r="E279" s="441"/>
      <c r="F279" s="441"/>
      <c r="G279" s="832">
        <f t="shared" si="12"/>
        <v>1</v>
      </c>
      <c r="H279" s="835"/>
      <c r="I279" s="834">
        <f t="shared" si="14"/>
        <v>0</v>
      </c>
      <c r="J279" s="1295"/>
      <c r="K279" s="1294"/>
    </row>
    <row r="280" spans="1:11" s="440" customFormat="1" ht="21.95" customHeight="1" x14ac:dyDescent="0.2">
      <c r="A280" s="830">
        <v>268</v>
      </c>
      <c r="B280" s="444"/>
      <c r="C280" s="441"/>
      <c r="D280" s="831">
        <f t="shared" si="13"/>
        <v>0</v>
      </c>
      <c r="E280" s="441"/>
      <c r="F280" s="441"/>
      <c r="G280" s="832">
        <f t="shared" si="12"/>
        <v>1</v>
      </c>
      <c r="H280" s="835"/>
      <c r="I280" s="834">
        <f t="shared" si="14"/>
        <v>0</v>
      </c>
      <c r="J280" s="1295"/>
      <c r="K280" s="1294"/>
    </row>
    <row r="281" spans="1:11" s="440" customFormat="1" ht="21.95" customHeight="1" x14ac:dyDescent="0.2">
      <c r="A281" s="830">
        <v>269</v>
      </c>
      <c r="B281" s="444"/>
      <c r="C281" s="441"/>
      <c r="D281" s="831">
        <f t="shared" si="13"/>
        <v>0</v>
      </c>
      <c r="E281" s="441"/>
      <c r="F281" s="441"/>
      <c r="G281" s="832">
        <f t="shared" si="12"/>
        <v>1</v>
      </c>
      <c r="H281" s="835"/>
      <c r="I281" s="834">
        <f t="shared" si="14"/>
        <v>0</v>
      </c>
      <c r="J281" s="1295"/>
      <c r="K281" s="1294"/>
    </row>
    <row r="282" spans="1:11" s="440" customFormat="1" ht="21.95" customHeight="1" x14ac:dyDescent="0.2">
      <c r="A282" s="830">
        <v>270</v>
      </c>
      <c r="B282" s="444"/>
      <c r="C282" s="441"/>
      <c r="D282" s="831">
        <f t="shared" si="13"/>
        <v>0</v>
      </c>
      <c r="E282" s="441"/>
      <c r="F282" s="441"/>
      <c r="G282" s="832">
        <f t="shared" si="12"/>
        <v>1</v>
      </c>
      <c r="H282" s="835"/>
      <c r="I282" s="834">
        <f t="shared" si="14"/>
        <v>0</v>
      </c>
      <c r="J282" s="1295"/>
      <c r="K282" s="1294"/>
    </row>
    <row r="283" spans="1:11" s="440" customFormat="1" ht="21.95" customHeight="1" x14ac:dyDescent="0.2">
      <c r="A283" s="830">
        <v>271</v>
      </c>
      <c r="B283" s="444"/>
      <c r="C283" s="441"/>
      <c r="D283" s="831">
        <f t="shared" si="13"/>
        <v>0</v>
      </c>
      <c r="E283" s="441"/>
      <c r="F283" s="441"/>
      <c r="G283" s="832">
        <f t="shared" si="12"/>
        <v>1</v>
      </c>
      <c r="H283" s="835"/>
      <c r="I283" s="834">
        <f t="shared" si="14"/>
        <v>0</v>
      </c>
      <c r="J283" s="1295"/>
      <c r="K283" s="1294"/>
    </row>
    <row r="284" spans="1:11" s="440" customFormat="1" ht="21.95" customHeight="1" x14ac:dyDescent="0.2">
      <c r="A284" s="830">
        <v>272</v>
      </c>
      <c r="B284" s="444"/>
      <c r="C284" s="441"/>
      <c r="D284" s="831">
        <f t="shared" si="13"/>
        <v>0</v>
      </c>
      <c r="E284" s="441"/>
      <c r="F284" s="441"/>
      <c r="G284" s="832">
        <f t="shared" si="12"/>
        <v>1</v>
      </c>
      <c r="H284" s="835"/>
      <c r="I284" s="834">
        <f t="shared" si="14"/>
        <v>0</v>
      </c>
      <c r="J284" s="1295"/>
      <c r="K284" s="1294"/>
    </row>
    <row r="285" spans="1:11" s="440" customFormat="1" ht="21.95" customHeight="1" x14ac:dyDescent="0.2">
      <c r="A285" s="830">
        <v>273</v>
      </c>
      <c r="B285" s="444"/>
      <c r="C285" s="441"/>
      <c r="D285" s="831">
        <f t="shared" si="13"/>
        <v>0</v>
      </c>
      <c r="E285" s="441"/>
      <c r="F285" s="441"/>
      <c r="G285" s="832">
        <f t="shared" si="12"/>
        <v>1</v>
      </c>
      <c r="H285" s="835"/>
      <c r="I285" s="834">
        <f t="shared" si="14"/>
        <v>0</v>
      </c>
      <c r="J285" s="1295"/>
      <c r="K285" s="1294"/>
    </row>
    <row r="286" spans="1:11" s="440" customFormat="1" ht="21.95" customHeight="1" x14ac:dyDescent="0.2">
      <c r="A286" s="830">
        <v>274</v>
      </c>
      <c r="B286" s="444"/>
      <c r="C286" s="441"/>
      <c r="D286" s="831">
        <f t="shared" si="13"/>
        <v>0</v>
      </c>
      <c r="E286" s="441"/>
      <c r="F286" s="441"/>
      <c r="G286" s="832">
        <f t="shared" si="12"/>
        <v>1</v>
      </c>
      <c r="H286" s="835"/>
      <c r="I286" s="834">
        <f t="shared" si="14"/>
        <v>0</v>
      </c>
      <c r="J286" s="1295"/>
      <c r="K286" s="1294"/>
    </row>
    <row r="287" spans="1:11" s="440" customFormat="1" ht="21.95" customHeight="1" x14ac:dyDescent="0.2">
      <c r="A287" s="830">
        <v>275</v>
      </c>
      <c r="B287" s="444"/>
      <c r="C287" s="441"/>
      <c r="D287" s="831">
        <f t="shared" si="13"/>
        <v>0</v>
      </c>
      <c r="E287" s="441"/>
      <c r="F287" s="441"/>
      <c r="G287" s="832">
        <f t="shared" si="12"/>
        <v>1</v>
      </c>
      <c r="H287" s="835"/>
      <c r="I287" s="834">
        <f t="shared" si="14"/>
        <v>0</v>
      </c>
      <c r="J287" s="1295"/>
      <c r="K287" s="1294"/>
    </row>
    <row r="288" spans="1:11" s="440" customFormat="1" ht="21.95" customHeight="1" x14ac:dyDescent="0.2">
      <c r="A288" s="830">
        <v>276</v>
      </c>
      <c r="B288" s="444"/>
      <c r="C288" s="441"/>
      <c r="D288" s="831">
        <f t="shared" si="13"/>
        <v>0</v>
      </c>
      <c r="E288" s="441"/>
      <c r="F288" s="441"/>
      <c r="G288" s="832">
        <f t="shared" si="12"/>
        <v>1</v>
      </c>
      <c r="H288" s="835"/>
      <c r="I288" s="834">
        <f t="shared" si="14"/>
        <v>0</v>
      </c>
      <c r="J288" s="1295"/>
      <c r="K288" s="1294"/>
    </row>
    <row r="289" spans="1:11" s="440" customFormat="1" ht="21.95" customHeight="1" x14ac:dyDescent="0.2">
      <c r="A289" s="830">
        <v>277</v>
      </c>
      <c r="B289" s="444"/>
      <c r="C289" s="441"/>
      <c r="D289" s="831">
        <f t="shared" si="13"/>
        <v>0</v>
      </c>
      <c r="E289" s="441"/>
      <c r="F289" s="441"/>
      <c r="G289" s="832">
        <f t="shared" si="12"/>
        <v>1</v>
      </c>
      <c r="H289" s="835"/>
      <c r="I289" s="834">
        <f t="shared" si="14"/>
        <v>0</v>
      </c>
      <c r="J289" s="1295"/>
      <c r="K289" s="1294"/>
    </row>
    <row r="290" spans="1:11" s="440" customFormat="1" ht="21.95" customHeight="1" x14ac:dyDescent="0.2">
      <c r="A290" s="830">
        <v>278</v>
      </c>
      <c r="B290" s="444"/>
      <c r="C290" s="441"/>
      <c r="D290" s="831">
        <f t="shared" si="13"/>
        <v>0</v>
      </c>
      <c r="E290" s="441"/>
      <c r="F290" s="441"/>
      <c r="G290" s="832">
        <f t="shared" si="12"/>
        <v>1</v>
      </c>
      <c r="H290" s="835"/>
      <c r="I290" s="834">
        <f t="shared" si="14"/>
        <v>0</v>
      </c>
      <c r="J290" s="1295"/>
      <c r="K290" s="1294"/>
    </row>
    <row r="291" spans="1:11" s="440" customFormat="1" ht="21.95" customHeight="1" x14ac:dyDescent="0.2">
      <c r="A291" s="830">
        <v>279</v>
      </c>
      <c r="B291" s="444"/>
      <c r="C291" s="441"/>
      <c r="D291" s="831">
        <f t="shared" si="13"/>
        <v>0</v>
      </c>
      <c r="E291" s="441"/>
      <c r="F291" s="441"/>
      <c r="G291" s="832">
        <f t="shared" si="12"/>
        <v>1</v>
      </c>
      <c r="H291" s="835"/>
      <c r="I291" s="834">
        <f t="shared" si="14"/>
        <v>0</v>
      </c>
      <c r="J291" s="1295"/>
      <c r="K291" s="1294"/>
    </row>
    <row r="292" spans="1:11" s="440" customFormat="1" ht="21.95" customHeight="1" x14ac:dyDescent="0.2">
      <c r="A292" s="830">
        <v>280</v>
      </c>
      <c r="B292" s="444"/>
      <c r="C292" s="441"/>
      <c r="D292" s="831">
        <f t="shared" si="13"/>
        <v>0</v>
      </c>
      <c r="E292" s="441"/>
      <c r="F292" s="441"/>
      <c r="G292" s="832">
        <f t="shared" si="12"/>
        <v>1</v>
      </c>
      <c r="H292" s="835"/>
      <c r="I292" s="834">
        <f t="shared" si="14"/>
        <v>0</v>
      </c>
      <c r="J292" s="1295"/>
      <c r="K292" s="1294"/>
    </row>
    <row r="293" spans="1:11" s="440" customFormat="1" ht="21.95" customHeight="1" x14ac:dyDescent="0.2">
      <c r="A293" s="830">
        <v>281</v>
      </c>
      <c r="B293" s="444"/>
      <c r="C293" s="441"/>
      <c r="D293" s="831">
        <f t="shared" si="13"/>
        <v>0</v>
      </c>
      <c r="E293" s="441"/>
      <c r="F293" s="441"/>
      <c r="G293" s="832">
        <f t="shared" si="12"/>
        <v>1</v>
      </c>
      <c r="H293" s="835"/>
      <c r="I293" s="834">
        <f t="shared" si="14"/>
        <v>0</v>
      </c>
      <c r="J293" s="1295"/>
      <c r="K293" s="1294"/>
    </row>
    <row r="294" spans="1:11" s="440" customFormat="1" ht="21.95" customHeight="1" x14ac:dyDescent="0.2">
      <c r="A294" s="830">
        <v>282</v>
      </c>
      <c r="B294" s="444"/>
      <c r="C294" s="441"/>
      <c r="D294" s="831">
        <f t="shared" si="13"/>
        <v>0</v>
      </c>
      <c r="E294" s="441"/>
      <c r="F294" s="441"/>
      <c r="G294" s="832">
        <f t="shared" si="12"/>
        <v>1</v>
      </c>
      <c r="H294" s="835"/>
      <c r="I294" s="834">
        <f t="shared" si="14"/>
        <v>0</v>
      </c>
      <c r="J294" s="1295"/>
      <c r="K294" s="1294"/>
    </row>
    <row r="295" spans="1:11" s="440" customFormat="1" ht="21.95" customHeight="1" x14ac:dyDescent="0.2">
      <c r="A295" s="830">
        <v>283</v>
      </c>
      <c r="B295" s="444"/>
      <c r="C295" s="441"/>
      <c r="D295" s="831">
        <f t="shared" si="13"/>
        <v>0</v>
      </c>
      <c r="E295" s="441"/>
      <c r="F295" s="441"/>
      <c r="G295" s="832">
        <f t="shared" si="12"/>
        <v>1</v>
      </c>
      <c r="H295" s="835"/>
      <c r="I295" s="834">
        <f t="shared" si="14"/>
        <v>0</v>
      </c>
      <c r="J295" s="1295"/>
      <c r="K295" s="1294"/>
    </row>
    <row r="296" spans="1:11" s="440" customFormat="1" ht="21.95" customHeight="1" x14ac:dyDescent="0.2">
      <c r="A296" s="830">
        <v>284</v>
      </c>
      <c r="B296" s="444"/>
      <c r="C296" s="441"/>
      <c r="D296" s="831">
        <f t="shared" si="13"/>
        <v>0</v>
      </c>
      <c r="E296" s="441"/>
      <c r="F296" s="441"/>
      <c r="G296" s="832">
        <f t="shared" si="12"/>
        <v>1</v>
      </c>
      <c r="H296" s="835"/>
      <c r="I296" s="834">
        <f t="shared" si="14"/>
        <v>0</v>
      </c>
      <c r="J296" s="1295"/>
      <c r="K296" s="1294"/>
    </row>
    <row r="297" spans="1:11" s="440" customFormat="1" ht="21.95" customHeight="1" x14ac:dyDescent="0.2">
      <c r="A297" s="830">
        <v>285</v>
      </c>
      <c r="B297" s="444"/>
      <c r="C297" s="441"/>
      <c r="D297" s="831">
        <f t="shared" si="13"/>
        <v>0</v>
      </c>
      <c r="E297" s="441"/>
      <c r="F297" s="441"/>
      <c r="G297" s="832">
        <f t="shared" si="12"/>
        <v>1</v>
      </c>
      <c r="H297" s="835"/>
      <c r="I297" s="834">
        <f t="shared" si="14"/>
        <v>0</v>
      </c>
      <c r="J297" s="1295"/>
      <c r="K297" s="1294"/>
    </row>
    <row r="298" spans="1:11" s="440" customFormat="1" ht="21.95" customHeight="1" x14ac:dyDescent="0.2">
      <c r="A298" s="830">
        <v>286</v>
      </c>
      <c r="B298" s="444"/>
      <c r="C298" s="441"/>
      <c r="D298" s="831">
        <f t="shared" si="13"/>
        <v>0</v>
      </c>
      <c r="E298" s="441"/>
      <c r="F298" s="441"/>
      <c r="G298" s="832">
        <f t="shared" si="12"/>
        <v>1</v>
      </c>
      <c r="H298" s="835"/>
      <c r="I298" s="834">
        <f t="shared" si="14"/>
        <v>0</v>
      </c>
      <c r="J298" s="1295"/>
      <c r="K298" s="1294"/>
    </row>
    <row r="299" spans="1:11" s="440" customFormat="1" ht="21.95" customHeight="1" x14ac:dyDescent="0.2">
      <c r="A299" s="830">
        <v>287</v>
      </c>
      <c r="B299" s="444"/>
      <c r="C299" s="441"/>
      <c r="D299" s="831">
        <f t="shared" si="13"/>
        <v>0</v>
      </c>
      <c r="E299" s="441"/>
      <c r="F299" s="441"/>
      <c r="G299" s="832">
        <f t="shared" si="12"/>
        <v>1</v>
      </c>
      <c r="H299" s="835"/>
      <c r="I299" s="834">
        <f t="shared" si="14"/>
        <v>0</v>
      </c>
      <c r="J299" s="1295"/>
      <c r="K299" s="1294"/>
    </row>
    <row r="300" spans="1:11" s="440" customFormat="1" ht="21.95" customHeight="1" x14ac:dyDescent="0.2">
      <c r="A300" s="830">
        <v>288</v>
      </c>
      <c r="B300" s="444"/>
      <c r="C300" s="441"/>
      <c r="D300" s="831">
        <f t="shared" si="13"/>
        <v>0</v>
      </c>
      <c r="E300" s="441"/>
      <c r="F300" s="441"/>
      <c r="G300" s="832">
        <f t="shared" si="12"/>
        <v>1</v>
      </c>
      <c r="H300" s="835"/>
      <c r="I300" s="834">
        <f t="shared" si="14"/>
        <v>0</v>
      </c>
      <c r="J300" s="1295"/>
      <c r="K300" s="1294"/>
    </row>
    <row r="301" spans="1:11" s="440" customFormat="1" ht="21.95" customHeight="1" x14ac:dyDescent="0.2">
      <c r="A301" s="830">
        <v>289</v>
      </c>
      <c r="B301" s="444"/>
      <c r="C301" s="441"/>
      <c r="D301" s="831">
        <f t="shared" si="13"/>
        <v>0</v>
      </c>
      <c r="E301" s="441"/>
      <c r="F301" s="441"/>
      <c r="G301" s="832">
        <f t="shared" si="12"/>
        <v>1</v>
      </c>
      <c r="H301" s="835"/>
      <c r="I301" s="834">
        <f t="shared" si="14"/>
        <v>0</v>
      </c>
      <c r="J301" s="1295"/>
      <c r="K301" s="1294"/>
    </row>
    <row r="302" spans="1:11" s="440" customFormat="1" ht="21.95" customHeight="1" x14ac:dyDescent="0.2">
      <c r="A302" s="830">
        <v>290</v>
      </c>
      <c r="B302" s="444"/>
      <c r="C302" s="441"/>
      <c r="D302" s="831">
        <f t="shared" si="13"/>
        <v>0</v>
      </c>
      <c r="E302" s="441"/>
      <c r="F302" s="441"/>
      <c r="G302" s="832">
        <f t="shared" si="12"/>
        <v>1</v>
      </c>
      <c r="H302" s="835"/>
      <c r="I302" s="834">
        <f t="shared" si="14"/>
        <v>0</v>
      </c>
      <c r="J302" s="1295"/>
      <c r="K302" s="1294"/>
    </row>
    <row r="303" spans="1:11" s="440" customFormat="1" ht="21.95" customHeight="1" x14ac:dyDescent="0.2">
      <c r="A303" s="830">
        <v>291</v>
      </c>
      <c r="B303" s="444"/>
      <c r="C303" s="441"/>
      <c r="D303" s="831">
        <f t="shared" si="13"/>
        <v>0</v>
      </c>
      <c r="E303" s="441"/>
      <c r="F303" s="441"/>
      <c r="G303" s="832">
        <f t="shared" si="12"/>
        <v>1</v>
      </c>
      <c r="H303" s="835"/>
      <c r="I303" s="834">
        <f t="shared" si="14"/>
        <v>0</v>
      </c>
      <c r="J303" s="1295"/>
      <c r="K303" s="1294"/>
    </row>
    <row r="304" spans="1:11" s="440" customFormat="1" ht="21.95" customHeight="1" x14ac:dyDescent="0.2">
      <c r="A304" s="830">
        <v>292</v>
      </c>
      <c r="B304" s="444"/>
      <c r="C304" s="441"/>
      <c r="D304" s="831">
        <f t="shared" si="13"/>
        <v>0</v>
      </c>
      <c r="E304" s="441"/>
      <c r="F304" s="441"/>
      <c r="G304" s="832">
        <f t="shared" si="12"/>
        <v>1</v>
      </c>
      <c r="H304" s="835"/>
      <c r="I304" s="834">
        <f t="shared" si="14"/>
        <v>0</v>
      </c>
      <c r="J304" s="1295"/>
      <c r="K304" s="1294"/>
    </row>
    <row r="305" spans="1:11" s="440" customFormat="1" ht="21.95" customHeight="1" x14ac:dyDescent="0.2">
      <c r="A305" s="830">
        <v>293</v>
      </c>
      <c r="B305" s="444"/>
      <c r="C305" s="441"/>
      <c r="D305" s="831">
        <f t="shared" si="13"/>
        <v>0</v>
      </c>
      <c r="E305" s="441"/>
      <c r="F305" s="441"/>
      <c r="G305" s="832">
        <f t="shared" si="12"/>
        <v>1</v>
      </c>
      <c r="H305" s="835"/>
      <c r="I305" s="834">
        <f t="shared" si="14"/>
        <v>0</v>
      </c>
      <c r="J305" s="1295"/>
      <c r="K305" s="1294"/>
    </row>
    <row r="306" spans="1:11" s="440" customFormat="1" ht="21.95" customHeight="1" x14ac:dyDescent="0.2">
      <c r="A306" s="830">
        <v>294</v>
      </c>
      <c r="B306" s="444"/>
      <c r="C306" s="441"/>
      <c r="D306" s="831">
        <f t="shared" si="13"/>
        <v>0</v>
      </c>
      <c r="E306" s="441"/>
      <c r="F306" s="441"/>
      <c r="G306" s="832">
        <f t="shared" si="12"/>
        <v>1</v>
      </c>
      <c r="H306" s="835"/>
      <c r="I306" s="834">
        <f t="shared" si="14"/>
        <v>0</v>
      </c>
      <c r="J306" s="1295"/>
      <c r="K306" s="1294"/>
    </row>
    <row r="307" spans="1:11" s="440" customFormat="1" ht="21.95" customHeight="1" x14ac:dyDescent="0.2">
      <c r="A307" s="830">
        <v>295</v>
      </c>
      <c r="B307" s="444"/>
      <c r="C307" s="441"/>
      <c r="D307" s="831">
        <f t="shared" si="13"/>
        <v>0</v>
      </c>
      <c r="E307" s="441"/>
      <c r="F307" s="441"/>
      <c r="G307" s="832">
        <f t="shared" si="12"/>
        <v>1</v>
      </c>
      <c r="H307" s="835"/>
      <c r="I307" s="834">
        <f t="shared" si="14"/>
        <v>0</v>
      </c>
      <c r="J307" s="1295"/>
      <c r="K307" s="1294"/>
    </row>
    <row r="308" spans="1:11" s="440" customFormat="1" ht="21.95" customHeight="1" x14ac:dyDescent="0.2">
      <c r="A308" s="830">
        <v>296</v>
      </c>
      <c r="B308" s="444"/>
      <c r="C308" s="441"/>
      <c r="D308" s="831">
        <f t="shared" si="13"/>
        <v>0</v>
      </c>
      <c r="E308" s="441"/>
      <c r="F308" s="441"/>
      <c r="G308" s="832">
        <f t="shared" si="12"/>
        <v>1</v>
      </c>
      <c r="H308" s="835"/>
      <c r="I308" s="834">
        <f t="shared" si="14"/>
        <v>0</v>
      </c>
      <c r="J308" s="1295"/>
      <c r="K308" s="1294"/>
    </row>
    <row r="309" spans="1:11" s="440" customFormat="1" ht="21.95" customHeight="1" x14ac:dyDescent="0.2">
      <c r="A309" s="830">
        <v>297</v>
      </c>
      <c r="B309" s="444"/>
      <c r="C309" s="441"/>
      <c r="D309" s="831">
        <f t="shared" si="13"/>
        <v>0</v>
      </c>
      <c r="E309" s="441"/>
      <c r="F309" s="441"/>
      <c r="G309" s="832">
        <f t="shared" si="12"/>
        <v>1</v>
      </c>
      <c r="H309" s="835"/>
      <c r="I309" s="834">
        <f t="shared" si="14"/>
        <v>0</v>
      </c>
      <c r="J309" s="1295"/>
      <c r="K309" s="1294"/>
    </row>
    <row r="310" spans="1:11" s="440" customFormat="1" ht="21.95" customHeight="1" x14ac:dyDescent="0.2">
      <c r="A310" s="830">
        <v>298</v>
      </c>
      <c r="B310" s="444"/>
      <c r="C310" s="441"/>
      <c r="D310" s="831">
        <f t="shared" si="13"/>
        <v>0</v>
      </c>
      <c r="E310" s="441"/>
      <c r="F310" s="441"/>
      <c r="G310" s="832">
        <f t="shared" si="12"/>
        <v>1</v>
      </c>
      <c r="H310" s="835"/>
      <c r="I310" s="834">
        <f t="shared" si="14"/>
        <v>0</v>
      </c>
      <c r="J310" s="1295"/>
      <c r="K310" s="1294"/>
    </row>
    <row r="311" spans="1:11" s="440" customFormat="1" ht="21.95" customHeight="1" x14ac:dyDescent="0.2">
      <c r="A311" s="830">
        <v>299</v>
      </c>
      <c r="B311" s="444"/>
      <c r="C311" s="441"/>
      <c r="D311" s="831">
        <f t="shared" si="13"/>
        <v>0</v>
      </c>
      <c r="E311" s="441"/>
      <c r="F311" s="441"/>
      <c r="G311" s="832">
        <f t="shared" si="12"/>
        <v>1</v>
      </c>
      <c r="H311" s="835"/>
      <c r="I311" s="834">
        <f t="shared" si="14"/>
        <v>0</v>
      </c>
      <c r="J311" s="1295"/>
      <c r="K311" s="1294"/>
    </row>
    <row r="312" spans="1:11" s="440" customFormat="1" ht="21.95" customHeight="1" x14ac:dyDescent="0.2">
      <c r="A312" s="830">
        <v>300</v>
      </c>
      <c r="B312" s="444"/>
      <c r="C312" s="441"/>
      <c r="D312" s="831">
        <f t="shared" si="13"/>
        <v>0</v>
      </c>
      <c r="E312" s="441"/>
      <c r="F312" s="441"/>
      <c r="G312" s="832">
        <f t="shared" si="12"/>
        <v>1</v>
      </c>
      <c r="H312" s="835"/>
      <c r="I312" s="834">
        <f t="shared" si="14"/>
        <v>0</v>
      </c>
      <c r="J312" s="1295"/>
      <c r="K312" s="1294"/>
    </row>
    <row r="313" spans="1:11" s="440" customFormat="1" ht="21.95" customHeight="1" x14ac:dyDescent="0.2">
      <c r="A313" s="830">
        <v>301</v>
      </c>
      <c r="B313" s="444"/>
      <c r="C313" s="441"/>
      <c r="D313" s="831">
        <f t="shared" si="13"/>
        <v>0</v>
      </c>
      <c r="E313" s="441"/>
      <c r="F313" s="441"/>
      <c r="G313" s="832">
        <f t="shared" si="12"/>
        <v>1</v>
      </c>
      <c r="H313" s="835"/>
      <c r="I313" s="834">
        <f t="shared" si="14"/>
        <v>0</v>
      </c>
      <c r="J313" s="1295"/>
      <c r="K313" s="1294"/>
    </row>
    <row r="314" spans="1:11" s="440" customFormat="1" ht="21.95" customHeight="1" x14ac:dyDescent="0.2">
      <c r="A314" s="830">
        <v>302</v>
      </c>
      <c r="B314" s="444"/>
      <c r="C314" s="441"/>
      <c r="D314" s="831">
        <f t="shared" si="13"/>
        <v>0</v>
      </c>
      <c r="E314" s="441"/>
      <c r="F314" s="441"/>
      <c r="G314" s="832">
        <f t="shared" si="12"/>
        <v>1</v>
      </c>
      <c r="H314" s="835"/>
      <c r="I314" s="834">
        <f t="shared" si="14"/>
        <v>0</v>
      </c>
      <c r="J314" s="1295"/>
      <c r="K314" s="1294"/>
    </row>
    <row r="315" spans="1:11" s="440" customFormat="1" ht="21.95" customHeight="1" x14ac:dyDescent="0.2">
      <c r="A315" s="830">
        <v>303</v>
      </c>
      <c r="B315" s="444"/>
      <c r="C315" s="441"/>
      <c r="D315" s="831">
        <f t="shared" si="13"/>
        <v>0</v>
      </c>
      <c r="E315" s="441"/>
      <c r="F315" s="441"/>
      <c r="G315" s="832">
        <f t="shared" si="12"/>
        <v>1</v>
      </c>
      <c r="H315" s="835"/>
      <c r="I315" s="834">
        <f t="shared" si="14"/>
        <v>0</v>
      </c>
      <c r="J315" s="1295"/>
      <c r="K315" s="1294"/>
    </row>
    <row r="316" spans="1:11" s="440" customFormat="1" ht="21.95" customHeight="1" x14ac:dyDescent="0.2">
      <c r="A316" s="830">
        <v>304</v>
      </c>
      <c r="B316" s="444"/>
      <c r="C316" s="441"/>
      <c r="D316" s="831">
        <f t="shared" si="13"/>
        <v>0</v>
      </c>
      <c r="E316" s="441"/>
      <c r="F316" s="441"/>
      <c r="G316" s="832">
        <f t="shared" si="12"/>
        <v>1</v>
      </c>
      <c r="H316" s="835"/>
      <c r="I316" s="834">
        <f t="shared" si="14"/>
        <v>0</v>
      </c>
      <c r="J316" s="1295"/>
      <c r="K316" s="1294"/>
    </row>
    <row r="317" spans="1:11" s="440" customFormat="1" ht="21.95" customHeight="1" x14ac:dyDescent="0.2">
      <c r="A317" s="830">
        <v>305</v>
      </c>
      <c r="B317" s="444"/>
      <c r="C317" s="441"/>
      <c r="D317" s="831">
        <f t="shared" si="13"/>
        <v>0</v>
      </c>
      <c r="E317" s="441"/>
      <c r="F317" s="441"/>
      <c r="G317" s="832">
        <f t="shared" si="12"/>
        <v>1</v>
      </c>
      <c r="H317" s="835"/>
      <c r="I317" s="834">
        <f t="shared" si="14"/>
        <v>0</v>
      </c>
      <c r="J317" s="1295"/>
      <c r="K317" s="1294"/>
    </row>
    <row r="318" spans="1:11" s="440" customFormat="1" ht="21.95" customHeight="1" x14ac:dyDescent="0.2">
      <c r="A318" s="830">
        <v>306</v>
      </c>
      <c r="B318" s="444"/>
      <c r="C318" s="441"/>
      <c r="D318" s="831">
        <f t="shared" si="13"/>
        <v>0</v>
      </c>
      <c r="E318" s="441"/>
      <c r="F318" s="441"/>
      <c r="G318" s="832">
        <f t="shared" si="12"/>
        <v>1</v>
      </c>
      <c r="H318" s="835"/>
      <c r="I318" s="834">
        <f t="shared" si="14"/>
        <v>0</v>
      </c>
      <c r="J318" s="1295"/>
      <c r="K318" s="1294"/>
    </row>
    <row r="319" spans="1:11" s="440" customFormat="1" ht="21.95" customHeight="1" x14ac:dyDescent="0.2">
      <c r="A319" s="830">
        <v>307</v>
      </c>
      <c r="B319" s="444"/>
      <c r="C319" s="441"/>
      <c r="D319" s="831">
        <f t="shared" si="13"/>
        <v>0</v>
      </c>
      <c r="E319" s="441"/>
      <c r="F319" s="441"/>
      <c r="G319" s="832">
        <f t="shared" si="12"/>
        <v>1</v>
      </c>
      <c r="H319" s="835"/>
      <c r="I319" s="834">
        <f t="shared" si="14"/>
        <v>0</v>
      </c>
      <c r="J319" s="1295"/>
      <c r="K319" s="1294"/>
    </row>
    <row r="320" spans="1:11" s="440" customFormat="1" ht="21.95" customHeight="1" x14ac:dyDescent="0.2">
      <c r="A320" s="830">
        <v>308</v>
      </c>
      <c r="B320" s="444"/>
      <c r="C320" s="441"/>
      <c r="D320" s="831">
        <f t="shared" si="13"/>
        <v>0</v>
      </c>
      <c r="E320" s="441"/>
      <c r="F320" s="441"/>
      <c r="G320" s="832">
        <f t="shared" si="12"/>
        <v>1</v>
      </c>
      <c r="H320" s="835"/>
      <c r="I320" s="834">
        <f t="shared" si="14"/>
        <v>0</v>
      </c>
      <c r="J320" s="1295"/>
      <c r="K320" s="1294"/>
    </row>
    <row r="321" spans="1:11" s="440" customFormat="1" ht="21.95" customHeight="1" x14ac:dyDescent="0.2">
      <c r="A321" s="830">
        <v>309</v>
      </c>
      <c r="B321" s="444"/>
      <c r="C321" s="441"/>
      <c r="D321" s="831">
        <f t="shared" si="13"/>
        <v>0</v>
      </c>
      <c r="E321" s="441"/>
      <c r="F321" s="441"/>
      <c r="G321" s="832">
        <f t="shared" si="12"/>
        <v>1</v>
      </c>
      <c r="H321" s="835"/>
      <c r="I321" s="834">
        <f t="shared" si="14"/>
        <v>0</v>
      </c>
      <c r="J321" s="1295"/>
      <c r="K321" s="1294"/>
    </row>
    <row r="322" spans="1:11" s="440" customFormat="1" ht="21.95" customHeight="1" x14ac:dyDescent="0.2">
      <c r="A322" s="830">
        <v>310</v>
      </c>
      <c r="B322" s="444"/>
      <c r="C322" s="441"/>
      <c r="D322" s="831">
        <f t="shared" si="13"/>
        <v>0</v>
      </c>
      <c r="E322" s="441"/>
      <c r="F322" s="441"/>
      <c r="G322" s="832">
        <f t="shared" si="12"/>
        <v>1</v>
      </c>
      <c r="H322" s="835"/>
      <c r="I322" s="834">
        <f t="shared" si="14"/>
        <v>0</v>
      </c>
      <c r="J322" s="1295"/>
      <c r="K322" s="1294"/>
    </row>
    <row r="323" spans="1:11" s="440" customFormat="1" ht="21.95" customHeight="1" x14ac:dyDescent="0.2">
      <c r="A323" s="830">
        <v>311</v>
      </c>
      <c r="B323" s="444"/>
      <c r="C323" s="441"/>
      <c r="D323" s="831">
        <f t="shared" si="13"/>
        <v>0</v>
      </c>
      <c r="E323" s="441"/>
      <c r="F323" s="441"/>
      <c r="G323" s="832">
        <f t="shared" si="12"/>
        <v>1</v>
      </c>
      <c r="H323" s="835"/>
      <c r="I323" s="834">
        <f t="shared" si="14"/>
        <v>0</v>
      </c>
      <c r="J323" s="1295"/>
      <c r="K323" s="1294"/>
    </row>
    <row r="324" spans="1:11" s="440" customFormat="1" ht="21.95" customHeight="1" x14ac:dyDescent="0.2">
      <c r="A324" s="830">
        <v>312</v>
      </c>
      <c r="B324" s="444"/>
      <c r="C324" s="441"/>
      <c r="D324" s="831">
        <f t="shared" si="13"/>
        <v>0</v>
      </c>
      <c r="E324" s="441"/>
      <c r="F324" s="441"/>
      <c r="G324" s="832">
        <f t="shared" si="12"/>
        <v>1</v>
      </c>
      <c r="H324" s="835"/>
      <c r="I324" s="834">
        <f t="shared" si="14"/>
        <v>0</v>
      </c>
      <c r="J324" s="1295"/>
      <c r="K324" s="1294"/>
    </row>
    <row r="325" spans="1:11" s="440" customFormat="1" ht="21.95" customHeight="1" x14ac:dyDescent="0.2">
      <c r="A325" s="830">
        <v>313</v>
      </c>
      <c r="B325" s="444"/>
      <c r="C325" s="441"/>
      <c r="D325" s="831">
        <f t="shared" si="13"/>
        <v>0</v>
      </c>
      <c r="E325" s="441"/>
      <c r="F325" s="441"/>
      <c r="G325" s="832">
        <f t="shared" si="12"/>
        <v>1</v>
      </c>
      <c r="H325" s="835"/>
      <c r="I325" s="834">
        <f t="shared" si="14"/>
        <v>0</v>
      </c>
      <c r="J325" s="1295"/>
      <c r="K325" s="1294"/>
    </row>
    <row r="326" spans="1:11" s="440" customFormat="1" ht="21.95" customHeight="1" x14ac:dyDescent="0.2">
      <c r="A326" s="830">
        <v>314</v>
      </c>
      <c r="B326" s="444"/>
      <c r="C326" s="441"/>
      <c r="D326" s="831">
        <f t="shared" si="13"/>
        <v>0</v>
      </c>
      <c r="E326" s="441"/>
      <c r="F326" s="441"/>
      <c r="G326" s="832">
        <f t="shared" si="12"/>
        <v>1</v>
      </c>
      <c r="H326" s="835"/>
      <c r="I326" s="834">
        <f t="shared" si="14"/>
        <v>0</v>
      </c>
      <c r="J326" s="1295"/>
      <c r="K326" s="1294"/>
    </row>
    <row r="327" spans="1:11" s="440" customFormat="1" ht="21.95" customHeight="1" x14ac:dyDescent="0.2">
      <c r="A327" s="830">
        <v>315</v>
      </c>
      <c r="B327" s="444"/>
      <c r="C327" s="441"/>
      <c r="D327" s="831">
        <f t="shared" si="13"/>
        <v>0</v>
      </c>
      <c r="E327" s="441"/>
      <c r="F327" s="441"/>
      <c r="G327" s="832">
        <f t="shared" si="12"/>
        <v>1</v>
      </c>
      <c r="H327" s="835"/>
      <c r="I327" s="834">
        <f t="shared" si="14"/>
        <v>0</v>
      </c>
      <c r="J327" s="1295"/>
      <c r="K327" s="1294"/>
    </row>
    <row r="328" spans="1:11" s="440" customFormat="1" ht="21.95" customHeight="1" x14ac:dyDescent="0.2">
      <c r="A328" s="830">
        <v>316</v>
      </c>
      <c r="B328" s="444"/>
      <c r="C328" s="441"/>
      <c r="D328" s="831">
        <f t="shared" si="13"/>
        <v>0</v>
      </c>
      <c r="E328" s="441"/>
      <c r="F328" s="441"/>
      <c r="G328" s="832">
        <f t="shared" si="12"/>
        <v>1</v>
      </c>
      <c r="H328" s="835"/>
      <c r="I328" s="834">
        <f t="shared" si="14"/>
        <v>0</v>
      </c>
      <c r="J328" s="1295"/>
      <c r="K328" s="1294"/>
    </row>
    <row r="329" spans="1:11" s="440" customFormat="1" ht="21.95" customHeight="1" x14ac:dyDescent="0.2">
      <c r="A329" s="830">
        <v>317</v>
      </c>
      <c r="B329" s="444"/>
      <c r="C329" s="441"/>
      <c r="D329" s="831">
        <f t="shared" si="13"/>
        <v>0</v>
      </c>
      <c r="E329" s="441"/>
      <c r="F329" s="441"/>
      <c r="G329" s="832">
        <f t="shared" si="12"/>
        <v>1</v>
      </c>
      <c r="H329" s="835"/>
      <c r="I329" s="834">
        <f t="shared" si="14"/>
        <v>0</v>
      </c>
      <c r="J329" s="1295"/>
      <c r="K329" s="1294"/>
    </row>
    <row r="330" spans="1:11" s="440" customFormat="1" ht="21.95" customHeight="1" x14ac:dyDescent="0.2">
      <c r="A330" s="830">
        <v>318</v>
      </c>
      <c r="B330" s="444"/>
      <c r="C330" s="441"/>
      <c r="D330" s="831">
        <f t="shared" si="13"/>
        <v>0</v>
      </c>
      <c r="E330" s="441"/>
      <c r="F330" s="441"/>
      <c r="G330" s="832">
        <f t="shared" si="12"/>
        <v>1</v>
      </c>
      <c r="H330" s="835"/>
      <c r="I330" s="834">
        <f t="shared" si="14"/>
        <v>0</v>
      </c>
      <c r="J330" s="1295"/>
      <c r="K330" s="1294"/>
    </row>
    <row r="331" spans="1:11" s="440" customFormat="1" ht="21.95" customHeight="1" x14ac:dyDescent="0.2">
      <c r="A331" s="830">
        <v>319</v>
      </c>
      <c r="B331" s="444"/>
      <c r="C331" s="441"/>
      <c r="D331" s="831">
        <f t="shared" si="13"/>
        <v>0</v>
      </c>
      <c r="E331" s="441"/>
      <c r="F331" s="441"/>
      <c r="G331" s="832">
        <f t="shared" si="12"/>
        <v>1</v>
      </c>
      <c r="H331" s="835"/>
      <c r="I331" s="834">
        <f t="shared" si="14"/>
        <v>0</v>
      </c>
      <c r="J331" s="1295"/>
      <c r="K331" s="1294"/>
    </row>
    <row r="332" spans="1:11" s="440" customFormat="1" ht="21.95" customHeight="1" x14ac:dyDescent="0.2">
      <c r="A332" s="830">
        <v>320</v>
      </c>
      <c r="B332" s="444"/>
      <c r="C332" s="441"/>
      <c r="D332" s="831">
        <f t="shared" si="13"/>
        <v>0</v>
      </c>
      <c r="E332" s="441"/>
      <c r="F332" s="441"/>
      <c r="G332" s="832">
        <f t="shared" si="12"/>
        <v>1</v>
      </c>
      <c r="H332" s="835"/>
      <c r="I332" s="834">
        <f t="shared" si="14"/>
        <v>0</v>
      </c>
      <c r="J332" s="1295"/>
      <c r="K332" s="1294"/>
    </row>
    <row r="333" spans="1:11" s="440" customFormat="1" ht="21.95" customHeight="1" x14ac:dyDescent="0.2">
      <c r="A333" s="830">
        <v>321</v>
      </c>
      <c r="B333" s="444"/>
      <c r="C333" s="441"/>
      <c r="D333" s="831">
        <f t="shared" si="13"/>
        <v>0</v>
      </c>
      <c r="E333" s="441"/>
      <c r="F333" s="441"/>
      <c r="G333" s="832">
        <f t="shared" ref="G333:G396" si="15">(YEAR(F333)-YEAR(E333))*12+MONTH(F333)-MONTH(E333)+1</f>
        <v>1</v>
      </c>
      <c r="H333" s="835"/>
      <c r="I333" s="834">
        <f t="shared" si="14"/>
        <v>0</v>
      </c>
      <c r="J333" s="1295"/>
      <c r="K333" s="1294"/>
    </row>
    <row r="334" spans="1:11" s="440" customFormat="1" ht="21.95" customHeight="1" x14ac:dyDescent="0.2">
      <c r="A334" s="830">
        <v>322</v>
      </c>
      <c r="B334" s="444"/>
      <c r="C334" s="441"/>
      <c r="D334" s="831">
        <f t="shared" ref="D334:D397" si="16">DATEDIF(C334,F334,"Y")</f>
        <v>0</v>
      </c>
      <c r="E334" s="441"/>
      <c r="F334" s="441"/>
      <c r="G334" s="832">
        <f t="shared" si="15"/>
        <v>1</v>
      </c>
      <c r="H334" s="835"/>
      <c r="I334" s="834">
        <f t="shared" ref="I334:I397" si="17">IF(AND(E334&lt;=DATEVALUE(MID($C$7,1,10)),F334&gt;=DATEVALUE(MID($C$7,14,10))), (YEAR(DATEVALUE(MID($C$7,14,10)))-YEAR(DATEVALUE(MID($C$7,1,10))))*12+(MONTH(DATEVALUE(MID($C$7,14,10)))-MONTH(DATEVALUE(MID($C$7,1,10))))+1,IF(AND(E334&lt;=DATEVALUE(MID($C$7,1,10)),F334&lt;DATEVALUE(MID($C$7,14,10)),F334&gt;=DATEVALUE(MID($C$7,1,10))),(YEAR(F334)-YEAR(DATEVALUE(MID($C$7,1,10))))*12+(MONTH(F334)-MONTH(DATEVALUE(MID($C$7,1,10))))+1,IF(AND(E334&gt;DATEVALUE(MID($C$7,1,10)),F334&gt;=DATEVALUE(MID($C$7,14,10)),E334&lt;=DATEVALUE(MID($C$7,14,10))),(YEAR(DATEVALUE(MID($C$7,14,10)))-YEAR(E334))*12+(MONTH(DATEVALUE(MID($C$7,14,10)))-MONTH(E334))+1,IF(AND(E334&gt;DATEVALUE(MID($C$7,1,10)),F334&lt;DATEVALUE(MID($C$7,14,10))),(YEAR(F334)-YEAR(E334))*12+(MONTH(F334)-MONTH(E334))+1,0))))</f>
        <v>0</v>
      </c>
      <c r="J334" s="1295"/>
      <c r="K334" s="1294"/>
    </row>
    <row r="335" spans="1:11" s="440" customFormat="1" ht="21.95" customHeight="1" x14ac:dyDescent="0.2">
      <c r="A335" s="830">
        <v>323</v>
      </c>
      <c r="B335" s="444"/>
      <c r="C335" s="441"/>
      <c r="D335" s="831">
        <f t="shared" si="16"/>
        <v>0</v>
      </c>
      <c r="E335" s="441"/>
      <c r="F335" s="441"/>
      <c r="G335" s="832">
        <f t="shared" si="15"/>
        <v>1</v>
      </c>
      <c r="H335" s="835"/>
      <c r="I335" s="834">
        <f t="shared" si="17"/>
        <v>0</v>
      </c>
      <c r="J335" s="1295"/>
      <c r="K335" s="1294"/>
    </row>
    <row r="336" spans="1:11" s="440" customFormat="1" ht="21.95" customHeight="1" x14ac:dyDescent="0.2">
      <c r="A336" s="830">
        <v>324</v>
      </c>
      <c r="B336" s="444"/>
      <c r="C336" s="441"/>
      <c r="D336" s="831">
        <f t="shared" si="16"/>
        <v>0</v>
      </c>
      <c r="E336" s="441"/>
      <c r="F336" s="441"/>
      <c r="G336" s="832">
        <f t="shared" si="15"/>
        <v>1</v>
      </c>
      <c r="H336" s="835"/>
      <c r="I336" s="834">
        <f t="shared" si="17"/>
        <v>0</v>
      </c>
      <c r="J336" s="1295"/>
      <c r="K336" s="1294"/>
    </row>
    <row r="337" spans="1:11" s="440" customFormat="1" ht="21.95" customHeight="1" x14ac:dyDescent="0.2">
      <c r="A337" s="830">
        <v>325</v>
      </c>
      <c r="B337" s="444"/>
      <c r="C337" s="441"/>
      <c r="D337" s="831">
        <f t="shared" si="16"/>
        <v>0</v>
      </c>
      <c r="E337" s="441"/>
      <c r="F337" s="441"/>
      <c r="G337" s="832">
        <f t="shared" si="15"/>
        <v>1</v>
      </c>
      <c r="H337" s="835"/>
      <c r="I337" s="834">
        <f t="shared" si="17"/>
        <v>0</v>
      </c>
      <c r="J337" s="1295"/>
      <c r="K337" s="1294"/>
    </row>
    <row r="338" spans="1:11" s="440" customFormat="1" ht="21.95" customHeight="1" x14ac:dyDescent="0.2">
      <c r="A338" s="830">
        <v>326</v>
      </c>
      <c r="B338" s="444"/>
      <c r="C338" s="441"/>
      <c r="D338" s="831">
        <f t="shared" si="16"/>
        <v>0</v>
      </c>
      <c r="E338" s="441"/>
      <c r="F338" s="441"/>
      <c r="G338" s="832">
        <f t="shared" si="15"/>
        <v>1</v>
      </c>
      <c r="H338" s="835"/>
      <c r="I338" s="834">
        <f t="shared" si="17"/>
        <v>0</v>
      </c>
      <c r="J338" s="1295"/>
      <c r="K338" s="1294"/>
    </row>
    <row r="339" spans="1:11" s="440" customFormat="1" ht="21.95" customHeight="1" x14ac:dyDescent="0.2">
      <c r="A339" s="830">
        <v>327</v>
      </c>
      <c r="B339" s="444"/>
      <c r="C339" s="441"/>
      <c r="D339" s="831">
        <f t="shared" si="16"/>
        <v>0</v>
      </c>
      <c r="E339" s="441"/>
      <c r="F339" s="441"/>
      <c r="G339" s="832">
        <f t="shared" si="15"/>
        <v>1</v>
      </c>
      <c r="H339" s="835"/>
      <c r="I339" s="834">
        <f t="shared" si="17"/>
        <v>0</v>
      </c>
      <c r="J339" s="1295"/>
      <c r="K339" s="1294"/>
    </row>
    <row r="340" spans="1:11" s="440" customFormat="1" ht="21.95" customHeight="1" x14ac:dyDescent="0.2">
      <c r="A340" s="830">
        <v>328</v>
      </c>
      <c r="B340" s="444"/>
      <c r="C340" s="441"/>
      <c r="D340" s="831">
        <f t="shared" si="16"/>
        <v>0</v>
      </c>
      <c r="E340" s="441"/>
      <c r="F340" s="441"/>
      <c r="G340" s="832">
        <f t="shared" si="15"/>
        <v>1</v>
      </c>
      <c r="H340" s="835"/>
      <c r="I340" s="834">
        <f t="shared" si="17"/>
        <v>0</v>
      </c>
      <c r="J340" s="1295"/>
      <c r="K340" s="1294"/>
    </row>
    <row r="341" spans="1:11" s="440" customFormat="1" ht="21.95" customHeight="1" x14ac:dyDescent="0.2">
      <c r="A341" s="830">
        <v>329</v>
      </c>
      <c r="B341" s="444"/>
      <c r="C341" s="441"/>
      <c r="D341" s="831">
        <f t="shared" si="16"/>
        <v>0</v>
      </c>
      <c r="E341" s="441"/>
      <c r="F341" s="441"/>
      <c r="G341" s="832">
        <f t="shared" si="15"/>
        <v>1</v>
      </c>
      <c r="H341" s="835"/>
      <c r="I341" s="834">
        <f t="shared" si="17"/>
        <v>0</v>
      </c>
      <c r="J341" s="1295"/>
      <c r="K341" s="1294"/>
    </row>
    <row r="342" spans="1:11" s="440" customFormat="1" ht="21.95" customHeight="1" x14ac:dyDescent="0.2">
      <c r="A342" s="830">
        <v>330</v>
      </c>
      <c r="B342" s="444"/>
      <c r="C342" s="441"/>
      <c r="D342" s="831">
        <f t="shared" si="16"/>
        <v>0</v>
      </c>
      <c r="E342" s="441"/>
      <c r="F342" s="441"/>
      <c r="G342" s="832">
        <f t="shared" si="15"/>
        <v>1</v>
      </c>
      <c r="H342" s="835"/>
      <c r="I342" s="834">
        <f t="shared" si="17"/>
        <v>0</v>
      </c>
      <c r="J342" s="1295"/>
      <c r="K342" s="1294"/>
    </row>
    <row r="343" spans="1:11" s="440" customFormat="1" ht="21.95" customHeight="1" x14ac:dyDescent="0.2">
      <c r="A343" s="830">
        <v>331</v>
      </c>
      <c r="B343" s="444"/>
      <c r="C343" s="441"/>
      <c r="D343" s="831">
        <f t="shared" si="16"/>
        <v>0</v>
      </c>
      <c r="E343" s="441"/>
      <c r="F343" s="441"/>
      <c r="G343" s="832">
        <f t="shared" si="15"/>
        <v>1</v>
      </c>
      <c r="H343" s="835"/>
      <c r="I343" s="834">
        <f t="shared" si="17"/>
        <v>0</v>
      </c>
      <c r="J343" s="1295"/>
      <c r="K343" s="1294"/>
    </row>
    <row r="344" spans="1:11" s="440" customFormat="1" ht="21.95" customHeight="1" x14ac:dyDescent="0.2">
      <c r="A344" s="830">
        <v>332</v>
      </c>
      <c r="B344" s="444"/>
      <c r="C344" s="441"/>
      <c r="D344" s="831">
        <f t="shared" si="16"/>
        <v>0</v>
      </c>
      <c r="E344" s="441"/>
      <c r="F344" s="441"/>
      <c r="G344" s="832">
        <f t="shared" si="15"/>
        <v>1</v>
      </c>
      <c r="H344" s="835"/>
      <c r="I344" s="834">
        <f t="shared" si="17"/>
        <v>0</v>
      </c>
      <c r="J344" s="1295"/>
      <c r="K344" s="1294"/>
    </row>
    <row r="345" spans="1:11" s="440" customFormat="1" ht="21.95" customHeight="1" x14ac:dyDescent="0.2">
      <c r="A345" s="830">
        <v>333</v>
      </c>
      <c r="B345" s="444"/>
      <c r="C345" s="441"/>
      <c r="D345" s="831">
        <f t="shared" si="16"/>
        <v>0</v>
      </c>
      <c r="E345" s="441"/>
      <c r="F345" s="441"/>
      <c r="G345" s="832">
        <f t="shared" si="15"/>
        <v>1</v>
      </c>
      <c r="H345" s="835"/>
      <c r="I345" s="834">
        <f t="shared" si="17"/>
        <v>0</v>
      </c>
      <c r="J345" s="1295"/>
      <c r="K345" s="1294"/>
    </row>
    <row r="346" spans="1:11" s="440" customFormat="1" ht="21.95" customHeight="1" x14ac:dyDescent="0.2">
      <c r="A346" s="830">
        <v>334</v>
      </c>
      <c r="B346" s="444"/>
      <c r="C346" s="441"/>
      <c r="D346" s="831">
        <f t="shared" si="16"/>
        <v>0</v>
      </c>
      <c r="E346" s="441"/>
      <c r="F346" s="441"/>
      <c r="G346" s="832">
        <f t="shared" si="15"/>
        <v>1</v>
      </c>
      <c r="H346" s="835"/>
      <c r="I346" s="834">
        <f t="shared" si="17"/>
        <v>0</v>
      </c>
      <c r="J346" s="1295"/>
      <c r="K346" s="1294"/>
    </row>
    <row r="347" spans="1:11" s="440" customFormat="1" ht="21.95" customHeight="1" x14ac:dyDescent="0.2">
      <c r="A347" s="830">
        <v>335</v>
      </c>
      <c r="B347" s="444"/>
      <c r="C347" s="441"/>
      <c r="D347" s="831">
        <f t="shared" si="16"/>
        <v>0</v>
      </c>
      <c r="E347" s="441"/>
      <c r="F347" s="441"/>
      <c r="G347" s="832">
        <f t="shared" si="15"/>
        <v>1</v>
      </c>
      <c r="H347" s="835"/>
      <c r="I347" s="834">
        <f t="shared" si="17"/>
        <v>0</v>
      </c>
      <c r="J347" s="1295"/>
      <c r="K347" s="1294"/>
    </row>
    <row r="348" spans="1:11" s="440" customFormat="1" ht="21.95" customHeight="1" x14ac:dyDescent="0.2">
      <c r="A348" s="830">
        <v>336</v>
      </c>
      <c r="B348" s="444"/>
      <c r="C348" s="441"/>
      <c r="D348" s="831">
        <f t="shared" si="16"/>
        <v>0</v>
      </c>
      <c r="E348" s="441"/>
      <c r="F348" s="441"/>
      <c r="G348" s="832">
        <f t="shared" si="15"/>
        <v>1</v>
      </c>
      <c r="H348" s="835"/>
      <c r="I348" s="834">
        <f t="shared" si="17"/>
        <v>0</v>
      </c>
      <c r="J348" s="1295"/>
      <c r="K348" s="1294"/>
    </row>
    <row r="349" spans="1:11" s="440" customFormat="1" ht="21.95" customHeight="1" x14ac:dyDescent="0.2">
      <c r="A349" s="830">
        <v>337</v>
      </c>
      <c r="B349" s="444"/>
      <c r="C349" s="441"/>
      <c r="D349" s="831">
        <f t="shared" si="16"/>
        <v>0</v>
      </c>
      <c r="E349" s="441"/>
      <c r="F349" s="441"/>
      <c r="G349" s="832">
        <f t="shared" si="15"/>
        <v>1</v>
      </c>
      <c r="H349" s="835"/>
      <c r="I349" s="834">
        <f t="shared" si="17"/>
        <v>0</v>
      </c>
      <c r="J349" s="1295"/>
      <c r="K349" s="1294"/>
    </row>
    <row r="350" spans="1:11" s="440" customFormat="1" ht="21.95" customHeight="1" x14ac:dyDescent="0.2">
      <c r="A350" s="830">
        <v>338</v>
      </c>
      <c r="B350" s="444"/>
      <c r="C350" s="441"/>
      <c r="D350" s="831">
        <f t="shared" si="16"/>
        <v>0</v>
      </c>
      <c r="E350" s="441"/>
      <c r="F350" s="441"/>
      <c r="G350" s="832">
        <f t="shared" si="15"/>
        <v>1</v>
      </c>
      <c r="H350" s="835"/>
      <c r="I350" s="834">
        <f t="shared" si="17"/>
        <v>0</v>
      </c>
      <c r="J350" s="1295"/>
      <c r="K350" s="1294"/>
    </row>
    <row r="351" spans="1:11" s="440" customFormat="1" ht="21.95" customHeight="1" x14ac:dyDescent="0.2">
      <c r="A351" s="830">
        <v>339</v>
      </c>
      <c r="B351" s="444"/>
      <c r="C351" s="441"/>
      <c r="D351" s="831">
        <f t="shared" si="16"/>
        <v>0</v>
      </c>
      <c r="E351" s="441"/>
      <c r="F351" s="441"/>
      <c r="G351" s="832">
        <f t="shared" si="15"/>
        <v>1</v>
      </c>
      <c r="H351" s="835"/>
      <c r="I351" s="834">
        <f t="shared" si="17"/>
        <v>0</v>
      </c>
      <c r="J351" s="1295"/>
      <c r="K351" s="1294"/>
    </row>
    <row r="352" spans="1:11" s="440" customFormat="1" ht="21.95" customHeight="1" x14ac:dyDescent="0.2">
      <c r="A352" s="830">
        <v>340</v>
      </c>
      <c r="B352" s="444"/>
      <c r="C352" s="441"/>
      <c r="D352" s="831">
        <f t="shared" si="16"/>
        <v>0</v>
      </c>
      <c r="E352" s="441"/>
      <c r="F352" s="441"/>
      <c r="G352" s="832">
        <f t="shared" si="15"/>
        <v>1</v>
      </c>
      <c r="H352" s="835"/>
      <c r="I352" s="834">
        <f t="shared" si="17"/>
        <v>0</v>
      </c>
      <c r="J352" s="1295"/>
      <c r="K352" s="1294"/>
    </row>
    <row r="353" spans="1:11" s="440" customFormat="1" ht="21.95" customHeight="1" x14ac:dyDescent="0.2">
      <c r="A353" s="830">
        <v>341</v>
      </c>
      <c r="B353" s="444"/>
      <c r="C353" s="441"/>
      <c r="D353" s="831">
        <f t="shared" si="16"/>
        <v>0</v>
      </c>
      <c r="E353" s="441"/>
      <c r="F353" s="441"/>
      <c r="G353" s="832">
        <f t="shared" si="15"/>
        <v>1</v>
      </c>
      <c r="H353" s="835"/>
      <c r="I353" s="834">
        <f t="shared" si="17"/>
        <v>0</v>
      </c>
      <c r="J353" s="1295"/>
      <c r="K353" s="1294"/>
    </row>
    <row r="354" spans="1:11" s="440" customFormat="1" ht="21.95" customHeight="1" x14ac:dyDescent="0.2">
      <c r="A354" s="830">
        <v>342</v>
      </c>
      <c r="B354" s="444"/>
      <c r="C354" s="441"/>
      <c r="D354" s="831">
        <f t="shared" si="16"/>
        <v>0</v>
      </c>
      <c r="E354" s="441"/>
      <c r="F354" s="441"/>
      <c r="G354" s="832">
        <f t="shared" si="15"/>
        <v>1</v>
      </c>
      <c r="H354" s="835"/>
      <c r="I354" s="834">
        <f t="shared" si="17"/>
        <v>0</v>
      </c>
      <c r="J354" s="1295"/>
      <c r="K354" s="1294"/>
    </row>
    <row r="355" spans="1:11" s="440" customFormat="1" ht="21.95" customHeight="1" x14ac:dyDescent="0.2">
      <c r="A355" s="830">
        <v>343</v>
      </c>
      <c r="B355" s="444"/>
      <c r="C355" s="441"/>
      <c r="D355" s="831">
        <f t="shared" si="16"/>
        <v>0</v>
      </c>
      <c r="E355" s="441"/>
      <c r="F355" s="441"/>
      <c r="G355" s="832">
        <f t="shared" si="15"/>
        <v>1</v>
      </c>
      <c r="H355" s="835"/>
      <c r="I355" s="834">
        <f t="shared" si="17"/>
        <v>0</v>
      </c>
      <c r="J355" s="1295"/>
      <c r="K355" s="1294"/>
    </row>
    <row r="356" spans="1:11" s="440" customFormat="1" ht="21.95" customHeight="1" x14ac:dyDescent="0.2">
      <c r="A356" s="830">
        <v>344</v>
      </c>
      <c r="B356" s="444"/>
      <c r="C356" s="441"/>
      <c r="D356" s="831">
        <f t="shared" si="16"/>
        <v>0</v>
      </c>
      <c r="E356" s="441"/>
      <c r="F356" s="441"/>
      <c r="G356" s="832">
        <f t="shared" si="15"/>
        <v>1</v>
      </c>
      <c r="H356" s="835"/>
      <c r="I356" s="834">
        <f t="shared" si="17"/>
        <v>0</v>
      </c>
      <c r="J356" s="1295"/>
      <c r="K356" s="1294"/>
    </row>
    <row r="357" spans="1:11" s="440" customFormat="1" ht="21.95" customHeight="1" x14ac:dyDescent="0.2">
      <c r="A357" s="830">
        <v>345</v>
      </c>
      <c r="B357" s="444"/>
      <c r="C357" s="441"/>
      <c r="D357" s="831">
        <f t="shared" si="16"/>
        <v>0</v>
      </c>
      <c r="E357" s="441"/>
      <c r="F357" s="441"/>
      <c r="G357" s="832">
        <f t="shared" si="15"/>
        <v>1</v>
      </c>
      <c r="H357" s="835"/>
      <c r="I357" s="834">
        <f t="shared" si="17"/>
        <v>0</v>
      </c>
      <c r="J357" s="1295"/>
      <c r="K357" s="1294"/>
    </row>
    <row r="358" spans="1:11" s="440" customFormat="1" ht="21.95" customHeight="1" x14ac:dyDescent="0.2">
      <c r="A358" s="830">
        <v>346</v>
      </c>
      <c r="B358" s="444"/>
      <c r="C358" s="441"/>
      <c r="D358" s="831">
        <f t="shared" si="16"/>
        <v>0</v>
      </c>
      <c r="E358" s="441"/>
      <c r="F358" s="441"/>
      <c r="G358" s="832">
        <f t="shared" si="15"/>
        <v>1</v>
      </c>
      <c r="H358" s="835"/>
      <c r="I358" s="834">
        <f t="shared" si="17"/>
        <v>0</v>
      </c>
      <c r="J358" s="1295"/>
      <c r="K358" s="1294"/>
    </row>
    <row r="359" spans="1:11" s="440" customFormat="1" ht="21.95" customHeight="1" x14ac:dyDescent="0.2">
      <c r="A359" s="830">
        <v>347</v>
      </c>
      <c r="B359" s="444"/>
      <c r="C359" s="441"/>
      <c r="D359" s="831">
        <f t="shared" si="16"/>
        <v>0</v>
      </c>
      <c r="E359" s="441"/>
      <c r="F359" s="441"/>
      <c r="G359" s="832">
        <f t="shared" si="15"/>
        <v>1</v>
      </c>
      <c r="H359" s="835"/>
      <c r="I359" s="834">
        <f t="shared" si="17"/>
        <v>0</v>
      </c>
      <c r="J359" s="1295"/>
      <c r="K359" s="1294"/>
    </row>
    <row r="360" spans="1:11" s="440" customFormat="1" ht="21.95" customHeight="1" x14ac:dyDescent="0.2">
      <c r="A360" s="830">
        <v>348</v>
      </c>
      <c r="B360" s="444"/>
      <c r="C360" s="441"/>
      <c r="D360" s="831">
        <f t="shared" si="16"/>
        <v>0</v>
      </c>
      <c r="E360" s="441"/>
      <c r="F360" s="441"/>
      <c r="G360" s="832">
        <f t="shared" si="15"/>
        <v>1</v>
      </c>
      <c r="H360" s="835"/>
      <c r="I360" s="834">
        <f t="shared" si="17"/>
        <v>0</v>
      </c>
      <c r="J360" s="1295"/>
      <c r="K360" s="1294"/>
    </row>
    <row r="361" spans="1:11" s="440" customFormat="1" ht="21.95" customHeight="1" x14ac:dyDescent="0.2">
      <c r="A361" s="830">
        <v>349</v>
      </c>
      <c r="B361" s="444"/>
      <c r="C361" s="441"/>
      <c r="D361" s="831">
        <f t="shared" si="16"/>
        <v>0</v>
      </c>
      <c r="E361" s="441"/>
      <c r="F361" s="441"/>
      <c r="G361" s="832">
        <f t="shared" si="15"/>
        <v>1</v>
      </c>
      <c r="H361" s="835"/>
      <c r="I361" s="834">
        <f t="shared" si="17"/>
        <v>0</v>
      </c>
      <c r="J361" s="1295"/>
      <c r="K361" s="1294"/>
    </row>
    <row r="362" spans="1:11" s="440" customFormat="1" ht="21.95" customHeight="1" x14ac:dyDescent="0.2">
      <c r="A362" s="830">
        <v>350</v>
      </c>
      <c r="B362" s="444"/>
      <c r="C362" s="441"/>
      <c r="D362" s="831">
        <f t="shared" si="16"/>
        <v>0</v>
      </c>
      <c r="E362" s="441"/>
      <c r="F362" s="441"/>
      <c r="G362" s="832">
        <f t="shared" si="15"/>
        <v>1</v>
      </c>
      <c r="H362" s="835"/>
      <c r="I362" s="834">
        <f t="shared" si="17"/>
        <v>0</v>
      </c>
      <c r="J362" s="1295"/>
      <c r="K362" s="1294"/>
    </row>
    <row r="363" spans="1:11" s="440" customFormat="1" ht="21.95" customHeight="1" x14ac:dyDescent="0.2">
      <c r="A363" s="830">
        <v>351</v>
      </c>
      <c r="B363" s="444"/>
      <c r="C363" s="441"/>
      <c r="D363" s="831">
        <f t="shared" si="16"/>
        <v>0</v>
      </c>
      <c r="E363" s="441"/>
      <c r="F363" s="441"/>
      <c r="G363" s="832">
        <f t="shared" si="15"/>
        <v>1</v>
      </c>
      <c r="H363" s="835"/>
      <c r="I363" s="834">
        <f t="shared" si="17"/>
        <v>0</v>
      </c>
      <c r="J363" s="1295"/>
      <c r="K363" s="1294"/>
    </row>
    <row r="364" spans="1:11" s="440" customFormat="1" ht="21.95" customHeight="1" x14ac:dyDescent="0.2">
      <c r="A364" s="830">
        <v>352</v>
      </c>
      <c r="B364" s="444"/>
      <c r="C364" s="441"/>
      <c r="D364" s="831">
        <f t="shared" si="16"/>
        <v>0</v>
      </c>
      <c r="E364" s="441"/>
      <c r="F364" s="441"/>
      <c r="G364" s="832">
        <f t="shared" si="15"/>
        <v>1</v>
      </c>
      <c r="H364" s="835"/>
      <c r="I364" s="834">
        <f t="shared" si="17"/>
        <v>0</v>
      </c>
      <c r="J364" s="1295"/>
      <c r="K364" s="1294"/>
    </row>
    <row r="365" spans="1:11" s="440" customFormat="1" ht="21.95" customHeight="1" x14ac:dyDescent="0.2">
      <c r="A365" s="830">
        <v>353</v>
      </c>
      <c r="B365" s="444"/>
      <c r="C365" s="441"/>
      <c r="D365" s="831">
        <f t="shared" si="16"/>
        <v>0</v>
      </c>
      <c r="E365" s="441"/>
      <c r="F365" s="441"/>
      <c r="G365" s="832">
        <f t="shared" si="15"/>
        <v>1</v>
      </c>
      <c r="H365" s="835"/>
      <c r="I365" s="834">
        <f t="shared" si="17"/>
        <v>0</v>
      </c>
      <c r="J365" s="1295"/>
      <c r="K365" s="1294"/>
    </row>
    <row r="366" spans="1:11" s="440" customFormat="1" ht="21.95" customHeight="1" x14ac:dyDescent="0.2">
      <c r="A366" s="830">
        <v>354</v>
      </c>
      <c r="B366" s="444"/>
      <c r="C366" s="441"/>
      <c r="D366" s="831">
        <f t="shared" si="16"/>
        <v>0</v>
      </c>
      <c r="E366" s="441"/>
      <c r="F366" s="441"/>
      <c r="G366" s="832">
        <f t="shared" si="15"/>
        <v>1</v>
      </c>
      <c r="H366" s="835"/>
      <c r="I366" s="834">
        <f t="shared" si="17"/>
        <v>0</v>
      </c>
      <c r="J366" s="1295"/>
      <c r="K366" s="1294"/>
    </row>
    <row r="367" spans="1:11" s="440" customFormat="1" ht="21.95" customHeight="1" x14ac:dyDescent="0.2">
      <c r="A367" s="830">
        <v>355</v>
      </c>
      <c r="B367" s="444"/>
      <c r="C367" s="441"/>
      <c r="D367" s="831">
        <f t="shared" si="16"/>
        <v>0</v>
      </c>
      <c r="E367" s="441"/>
      <c r="F367" s="441"/>
      <c r="G367" s="832">
        <f t="shared" si="15"/>
        <v>1</v>
      </c>
      <c r="H367" s="835"/>
      <c r="I367" s="834">
        <f t="shared" si="17"/>
        <v>0</v>
      </c>
      <c r="J367" s="1295"/>
      <c r="K367" s="1294"/>
    </row>
    <row r="368" spans="1:11" s="440" customFormat="1" ht="21.95" customHeight="1" x14ac:dyDescent="0.2">
      <c r="A368" s="830">
        <v>356</v>
      </c>
      <c r="B368" s="444"/>
      <c r="C368" s="441"/>
      <c r="D368" s="831">
        <f t="shared" si="16"/>
        <v>0</v>
      </c>
      <c r="E368" s="441"/>
      <c r="F368" s="441"/>
      <c r="G368" s="832">
        <f t="shared" si="15"/>
        <v>1</v>
      </c>
      <c r="H368" s="835"/>
      <c r="I368" s="834">
        <f t="shared" si="17"/>
        <v>0</v>
      </c>
      <c r="J368" s="1295"/>
      <c r="K368" s="1294"/>
    </row>
    <row r="369" spans="1:11" s="440" customFormat="1" ht="21.95" customHeight="1" x14ac:dyDescent="0.2">
      <c r="A369" s="830">
        <v>357</v>
      </c>
      <c r="B369" s="444"/>
      <c r="C369" s="441"/>
      <c r="D369" s="831">
        <f t="shared" si="16"/>
        <v>0</v>
      </c>
      <c r="E369" s="441"/>
      <c r="F369" s="441"/>
      <c r="G369" s="832">
        <f t="shared" si="15"/>
        <v>1</v>
      </c>
      <c r="H369" s="835"/>
      <c r="I369" s="834">
        <f t="shared" si="17"/>
        <v>0</v>
      </c>
      <c r="J369" s="1295"/>
      <c r="K369" s="1294"/>
    </row>
    <row r="370" spans="1:11" s="440" customFormat="1" ht="21.95" customHeight="1" x14ac:dyDescent="0.2">
      <c r="A370" s="830">
        <v>358</v>
      </c>
      <c r="B370" s="444"/>
      <c r="C370" s="441"/>
      <c r="D370" s="831">
        <f t="shared" si="16"/>
        <v>0</v>
      </c>
      <c r="E370" s="441"/>
      <c r="F370" s="441"/>
      <c r="G370" s="832">
        <f t="shared" si="15"/>
        <v>1</v>
      </c>
      <c r="H370" s="835"/>
      <c r="I370" s="834">
        <f t="shared" si="17"/>
        <v>0</v>
      </c>
      <c r="J370" s="1295"/>
      <c r="K370" s="1294"/>
    </row>
    <row r="371" spans="1:11" s="440" customFormat="1" ht="21.95" customHeight="1" x14ac:dyDescent="0.2">
      <c r="A371" s="830">
        <v>359</v>
      </c>
      <c r="B371" s="444"/>
      <c r="C371" s="441"/>
      <c r="D371" s="831">
        <f t="shared" si="16"/>
        <v>0</v>
      </c>
      <c r="E371" s="441"/>
      <c r="F371" s="441"/>
      <c r="G371" s="832">
        <f t="shared" si="15"/>
        <v>1</v>
      </c>
      <c r="H371" s="835"/>
      <c r="I371" s="834">
        <f t="shared" si="17"/>
        <v>0</v>
      </c>
      <c r="J371" s="1295"/>
      <c r="K371" s="1294"/>
    </row>
    <row r="372" spans="1:11" s="440" customFormat="1" ht="21.95" customHeight="1" x14ac:dyDescent="0.2">
      <c r="A372" s="830">
        <v>360</v>
      </c>
      <c r="B372" s="444"/>
      <c r="C372" s="441"/>
      <c r="D372" s="831">
        <f t="shared" si="16"/>
        <v>0</v>
      </c>
      <c r="E372" s="441"/>
      <c r="F372" s="441"/>
      <c r="G372" s="832">
        <f t="shared" si="15"/>
        <v>1</v>
      </c>
      <c r="H372" s="835"/>
      <c r="I372" s="834">
        <f t="shared" si="17"/>
        <v>0</v>
      </c>
      <c r="J372" s="1295"/>
      <c r="K372" s="1294"/>
    </row>
    <row r="373" spans="1:11" s="440" customFormat="1" ht="21.95" customHeight="1" x14ac:dyDescent="0.2">
      <c r="A373" s="830">
        <v>361</v>
      </c>
      <c r="B373" s="444"/>
      <c r="C373" s="441"/>
      <c r="D373" s="831">
        <f t="shared" si="16"/>
        <v>0</v>
      </c>
      <c r="E373" s="441"/>
      <c r="F373" s="441"/>
      <c r="G373" s="832">
        <f t="shared" si="15"/>
        <v>1</v>
      </c>
      <c r="H373" s="835"/>
      <c r="I373" s="834">
        <f t="shared" si="17"/>
        <v>0</v>
      </c>
      <c r="J373" s="1295"/>
      <c r="K373" s="1294"/>
    </row>
    <row r="374" spans="1:11" s="440" customFormat="1" ht="21.95" customHeight="1" x14ac:dyDescent="0.2">
      <c r="A374" s="830">
        <v>362</v>
      </c>
      <c r="B374" s="444"/>
      <c r="C374" s="441"/>
      <c r="D374" s="831">
        <f t="shared" si="16"/>
        <v>0</v>
      </c>
      <c r="E374" s="441"/>
      <c r="F374" s="441"/>
      <c r="G374" s="832">
        <f t="shared" si="15"/>
        <v>1</v>
      </c>
      <c r="H374" s="835"/>
      <c r="I374" s="834">
        <f t="shared" si="17"/>
        <v>0</v>
      </c>
      <c r="J374" s="1295"/>
      <c r="K374" s="1294"/>
    </row>
    <row r="375" spans="1:11" s="440" customFormat="1" ht="21.95" customHeight="1" x14ac:dyDescent="0.2">
      <c r="A375" s="830">
        <v>363</v>
      </c>
      <c r="B375" s="444"/>
      <c r="C375" s="441"/>
      <c r="D375" s="831">
        <f t="shared" si="16"/>
        <v>0</v>
      </c>
      <c r="E375" s="441"/>
      <c r="F375" s="441"/>
      <c r="G375" s="832">
        <f t="shared" si="15"/>
        <v>1</v>
      </c>
      <c r="H375" s="835"/>
      <c r="I375" s="834">
        <f t="shared" si="17"/>
        <v>0</v>
      </c>
      <c r="J375" s="1295"/>
      <c r="K375" s="1294"/>
    </row>
    <row r="376" spans="1:11" s="440" customFormat="1" ht="21.95" customHeight="1" x14ac:dyDescent="0.2">
      <c r="A376" s="830">
        <v>364</v>
      </c>
      <c r="B376" s="444"/>
      <c r="C376" s="441"/>
      <c r="D376" s="831">
        <f t="shared" si="16"/>
        <v>0</v>
      </c>
      <c r="E376" s="441"/>
      <c r="F376" s="441"/>
      <c r="G376" s="832">
        <f t="shared" si="15"/>
        <v>1</v>
      </c>
      <c r="H376" s="835"/>
      <c r="I376" s="834">
        <f t="shared" si="17"/>
        <v>0</v>
      </c>
      <c r="J376" s="1295"/>
      <c r="K376" s="1294"/>
    </row>
    <row r="377" spans="1:11" s="440" customFormat="1" ht="21.95" customHeight="1" x14ac:dyDescent="0.2">
      <c r="A377" s="830">
        <v>365</v>
      </c>
      <c r="B377" s="444"/>
      <c r="C377" s="441"/>
      <c r="D377" s="831">
        <f t="shared" si="16"/>
        <v>0</v>
      </c>
      <c r="E377" s="441"/>
      <c r="F377" s="441"/>
      <c r="G377" s="832">
        <f t="shared" si="15"/>
        <v>1</v>
      </c>
      <c r="H377" s="835"/>
      <c r="I377" s="834">
        <f t="shared" si="17"/>
        <v>0</v>
      </c>
      <c r="J377" s="1295"/>
      <c r="K377" s="1294"/>
    </row>
    <row r="378" spans="1:11" s="440" customFormat="1" ht="21.95" customHeight="1" x14ac:dyDescent="0.2">
      <c r="A378" s="830">
        <v>366</v>
      </c>
      <c r="B378" s="444"/>
      <c r="C378" s="441"/>
      <c r="D378" s="831">
        <f t="shared" si="16"/>
        <v>0</v>
      </c>
      <c r="E378" s="441"/>
      <c r="F378" s="441"/>
      <c r="G378" s="832">
        <f t="shared" si="15"/>
        <v>1</v>
      </c>
      <c r="H378" s="835"/>
      <c r="I378" s="834">
        <f t="shared" si="17"/>
        <v>0</v>
      </c>
      <c r="J378" s="1295"/>
      <c r="K378" s="1294"/>
    </row>
    <row r="379" spans="1:11" s="440" customFormat="1" ht="21.95" customHeight="1" x14ac:dyDescent="0.2">
      <c r="A379" s="830">
        <v>367</v>
      </c>
      <c r="B379" s="444"/>
      <c r="C379" s="441"/>
      <c r="D379" s="831">
        <f t="shared" si="16"/>
        <v>0</v>
      </c>
      <c r="E379" s="441"/>
      <c r="F379" s="441"/>
      <c r="G379" s="832">
        <f t="shared" si="15"/>
        <v>1</v>
      </c>
      <c r="H379" s="835"/>
      <c r="I379" s="834">
        <f t="shared" si="17"/>
        <v>0</v>
      </c>
      <c r="J379" s="1295"/>
      <c r="K379" s="1294"/>
    </row>
    <row r="380" spans="1:11" s="440" customFormat="1" ht="21.95" customHeight="1" x14ac:dyDescent="0.2">
      <c r="A380" s="830">
        <v>368</v>
      </c>
      <c r="B380" s="444"/>
      <c r="C380" s="441"/>
      <c r="D380" s="831">
        <f t="shared" si="16"/>
        <v>0</v>
      </c>
      <c r="E380" s="441"/>
      <c r="F380" s="441"/>
      <c r="G380" s="832">
        <f t="shared" si="15"/>
        <v>1</v>
      </c>
      <c r="H380" s="835"/>
      <c r="I380" s="834">
        <f t="shared" si="17"/>
        <v>0</v>
      </c>
      <c r="J380" s="1295"/>
      <c r="K380" s="1294"/>
    </row>
    <row r="381" spans="1:11" s="440" customFormat="1" ht="21.95" customHeight="1" x14ac:dyDescent="0.2">
      <c r="A381" s="830">
        <v>369</v>
      </c>
      <c r="B381" s="444"/>
      <c r="C381" s="441"/>
      <c r="D381" s="831">
        <f t="shared" si="16"/>
        <v>0</v>
      </c>
      <c r="E381" s="441"/>
      <c r="F381" s="441"/>
      <c r="G381" s="832">
        <f t="shared" si="15"/>
        <v>1</v>
      </c>
      <c r="H381" s="835"/>
      <c r="I381" s="834">
        <f t="shared" si="17"/>
        <v>0</v>
      </c>
      <c r="J381" s="1295"/>
      <c r="K381" s="1294"/>
    </row>
    <row r="382" spans="1:11" s="440" customFormat="1" ht="21.95" customHeight="1" x14ac:dyDescent="0.2">
      <c r="A382" s="830">
        <v>370</v>
      </c>
      <c r="B382" s="444"/>
      <c r="C382" s="441"/>
      <c r="D382" s="831">
        <f t="shared" si="16"/>
        <v>0</v>
      </c>
      <c r="E382" s="441"/>
      <c r="F382" s="441"/>
      <c r="G382" s="832">
        <f t="shared" si="15"/>
        <v>1</v>
      </c>
      <c r="H382" s="835"/>
      <c r="I382" s="834">
        <f t="shared" si="17"/>
        <v>0</v>
      </c>
      <c r="J382" s="1295"/>
      <c r="K382" s="1294"/>
    </row>
    <row r="383" spans="1:11" s="440" customFormat="1" ht="21.95" customHeight="1" x14ac:dyDescent="0.2">
      <c r="A383" s="830">
        <v>371</v>
      </c>
      <c r="B383" s="444"/>
      <c r="C383" s="441"/>
      <c r="D383" s="831">
        <f t="shared" si="16"/>
        <v>0</v>
      </c>
      <c r="E383" s="441"/>
      <c r="F383" s="441"/>
      <c r="G383" s="832">
        <f t="shared" si="15"/>
        <v>1</v>
      </c>
      <c r="H383" s="835"/>
      <c r="I383" s="834">
        <f t="shared" si="17"/>
        <v>0</v>
      </c>
      <c r="J383" s="1295"/>
      <c r="K383" s="1294"/>
    </row>
    <row r="384" spans="1:11" s="440" customFormat="1" ht="21.95" customHeight="1" x14ac:dyDescent="0.2">
      <c r="A384" s="830">
        <v>372</v>
      </c>
      <c r="B384" s="444"/>
      <c r="C384" s="441"/>
      <c r="D384" s="831">
        <f t="shared" si="16"/>
        <v>0</v>
      </c>
      <c r="E384" s="441"/>
      <c r="F384" s="441"/>
      <c r="G384" s="832">
        <f t="shared" si="15"/>
        <v>1</v>
      </c>
      <c r="H384" s="835"/>
      <c r="I384" s="834">
        <f t="shared" si="17"/>
        <v>0</v>
      </c>
      <c r="J384" s="1295"/>
      <c r="K384" s="1294"/>
    </row>
    <row r="385" spans="1:11" s="440" customFormat="1" ht="21.95" customHeight="1" x14ac:dyDescent="0.2">
      <c r="A385" s="830">
        <v>373</v>
      </c>
      <c r="B385" s="444"/>
      <c r="C385" s="441"/>
      <c r="D385" s="831">
        <f t="shared" si="16"/>
        <v>0</v>
      </c>
      <c r="E385" s="441"/>
      <c r="F385" s="441"/>
      <c r="G385" s="832">
        <f t="shared" si="15"/>
        <v>1</v>
      </c>
      <c r="H385" s="835"/>
      <c r="I385" s="834">
        <f t="shared" si="17"/>
        <v>0</v>
      </c>
      <c r="J385" s="1295"/>
      <c r="K385" s="1294"/>
    </row>
    <row r="386" spans="1:11" s="440" customFormat="1" ht="21.95" customHeight="1" x14ac:dyDescent="0.2">
      <c r="A386" s="830">
        <v>374</v>
      </c>
      <c r="B386" s="444"/>
      <c r="C386" s="441"/>
      <c r="D386" s="831">
        <f t="shared" si="16"/>
        <v>0</v>
      </c>
      <c r="E386" s="441"/>
      <c r="F386" s="441"/>
      <c r="G386" s="832">
        <f t="shared" si="15"/>
        <v>1</v>
      </c>
      <c r="H386" s="835"/>
      <c r="I386" s="834">
        <f t="shared" si="17"/>
        <v>0</v>
      </c>
      <c r="J386" s="1295"/>
      <c r="K386" s="1294"/>
    </row>
    <row r="387" spans="1:11" s="440" customFormat="1" ht="21.95" customHeight="1" x14ac:dyDescent="0.2">
      <c r="A387" s="830">
        <v>375</v>
      </c>
      <c r="B387" s="444"/>
      <c r="C387" s="441"/>
      <c r="D387" s="831">
        <f t="shared" si="16"/>
        <v>0</v>
      </c>
      <c r="E387" s="441"/>
      <c r="F387" s="441"/>
      <c r="G387" s="832">
        <f t="shared" si="15"/>
        <v>1</v>
      </c>
      <c r="H387" s="835"/>
      <c r="I387" s="834">
        <f t="shared" si="17"/>
        <v>0</v>
      </c>
      <c r="J387" s="1295"/>
      <c r="K387" s="1294"/>
    </row>
    <row r="388" spans="1:11" s="440" customFormat="1" ht="21.95" customHeight="1" x14ac:dyDescent="0.2">
      <c r="A388" s="830">
        <v>376</v>
      </c>
      <c r="B388" s="444"/>
      <c r="C388" s="441"/>
      <c r="D388" s="831">
        <f t="shared" si="16"/>
        <v>0</v>
      </c>
      <c r="E388" s="441"/>
      <c r="F388" s="441"/>
      <c r="G388" s="832">
        <f t="shared" si="15"/>
        <v>1</v>
      </c>
      <c r="H388" s="835"/>
      <c r="I388" s="834">
        <f t="shared" si="17"/>
        <v>0</v>
      </c>
      <c r="J388" s="1295"/>
      <c r="K388" s="1294"/>
    </row>
    <row r="389" spans="1:11" s="440" customFormat="1" ht="21.95" customHeight="1" x14ac:dyDescent="0.2">
      <c r="A389" s="830">
        <v>377</v>
      </c>
      <c r="B389" s="444"/>
      <c r="C389" s="441"/>
      <c r="D389" s="831">
        <f t="shared" si="16"/>
        <v>0</v>
      </c>
      <c r="E389" s="441"/>
      <c r="F389" s="441"/>
      <c r="G389" s="832">
        <f t="shared" si="15"/>
        <v>1</v>
      </c>
      <c r="H389" s="835"/>
      <c r="I389" s="834">
        <f t="shared" si="17"/>
        <v>0</v>
      </c>
      <c r="J389" s="1295"/>
      <c r="K389" s="1294"/>
    </row>
    <row r="390" spans="1:11" s="440" customFormat="1" ht="21.95" customHeight="1" x14ac:dyDescent="0.2">
      <c r="A390" s="830">
        <v>378</v>
      </c>
      <c r="B390" s="444"/>
      <c r="C390" s="441"/>
      <c r="D390" s="831">
        <f t="shared" si="16"/>
        <v>0</v>
      </c>
      <c r="E390" s="441"/>
      <c r="F390" s="441"/>
      <c r="G390" s="832">
        <f t="shared" si="15"/>
        <v>1</v>
      </c>
      <c r="H390" s="835"/>
      <c r="I390" s="834">
        <f t="shared" si="17"/>
        <v>0</v>
      </c>
      <c r="J390" s="1295"/>
      <c r="K390" s="1294"/>
    </row>
    <row r="391" spans="1:11" s="440" customFormat="1" ht="21.95" customHeight="1" x14ac:dyDescent="0.2">
      <c r="A391" s="830">
        <v>379</v>
      </c>
      <c r="B391" s="444"/>
      <c r="C391" s="441"/>
      <c r="D391" s="831">
        <f t="shared" si="16"/>
        <v>0</v>
      </c>
      <c r="E391" s="441"/>
      <c r="F391" s="441"/>
      <c r="G391" s="832">
        <f t="shared" si="15"/>
        <v>1</v>
      </c>
      <c r="H391" s="835"/>
      <c r="I391" s="834">
        <f t="shared" si="17"/>
        <v>0</v>
      </c>
      <c r="J391" s="1295"/>
      <c r="K391" s="1294"/>
    </row>
    <row r="392" spans="1:11" s="440" customFormat="1" ht="21.95" customHeight="1" x14ac:dyDescent="0.2">
      <c r="A392" s="830">
        <v>380</v>
      </c>
      <c r="B392" s="444"/>
      <c r="C392" s="441"/>
      <c r="D392" s="831">
        <f t="shared" si="16"/>
        <v>0</v>
      </c>
      <c r="E392" s="441"/>
      <c r="F392" s="441"/>
      <c r="G392" s="832">
        <f t="shared" si="15"/>
        <v>1</v>
      </c>
      <c r="H392" s="835"/>
      <c r="I392" s="834">
        <f t="shared" si="17"/>
        <v>0</v>
      </c>
      <c r="J392" s="1295"/>
      <c r="K392" s="1294"/>
    </row>
    <row r="393" spans="1:11" s="440" customFormat="1" ht="21.95" customHeight="1" x14ac:dyDescent="0.2">
      <c r="A393" s="830">
        <v>381</v>
      </c>
      <c r="B393" s="444"/>
      <c r="C393" s="441"/>
      <c r="D393" s="831">
        <f t="shared" si="16"/>
        <v>0</v>
      </c>
      <c r="E393" s="441"/>
      <c r="F393" s="441"/>
      <c r="G393" s="832">
        <f t="shared" si="15"/>
        <v>1</v>
      </c>
      <c r="H393" s="835"/>
      <c r="I393" s="834">
        <f t="shared" si="17"/>
        <v>0</v>
      </c>
      <c r="J393" s="1295"/>
      <c r="K393" s="1294"/>
    </row>
    <row r="394" spans="1:11" s="440" customFormat="1" ht="21.95" customHeight="1" x14ac:dyDescent="0.2">
      <c r="A394" s="830">
        <v>382</v>
      </c>
      <c r="B394" s="444"/>
      <c r="C394" s="441"/>
      <c r="D394" s="831">
        <f t="shared" si="16"/>
        <v>0</v>
      </c>
      <c r="E394" s="441"/>
      <c r="F394" s="441"/>
      <c r="G394" s="832">
        <f t="shared" si="15"/>
        <v>1</v>
      </c>
      <c r="H394" s="835"/>
      <c r="I394" s="834">
        <f t="shared" si="17"/>
        <v>0</v>
      </c>
      <c r="J394" s="1295"/>
      <c r="K394" s="1294"/>
    </row>
    <row r="395" spans="1:11" s="440" customFormat="1" ht="21.95" customHeight="1" x14ac:dyDescent="0.2">
      <c r="A395" s="830">
        <v>383</v>
      </c>
      <c r="B395" s="444"/>
      <c r="C395" s="441"/>
      <c r="D395" s="831">
        <f t="shared" si="16"/>
        <v>0</v>
      </c>
      <c r="E395" s="441"/>
      <c r="F395" s="441"/>
      <c r="G395" s="832">
        <f t="shared" si="15"/>
        <v>1</v>
      </c>
      <c r="H395" s="835"/>
      <c r="I395" s="834">
        <f t="shared" si="17"/>
        <v>0</v>
      </c>
      <c r="J395" s="1295"/>
      <c r="K395" s="1294"/>
    </row>
    <row r="396" spans="1:11" s="440" customFormat="1" ht="21.95" customHeight="1" x14ac:dyDescent="0.2">
      <c r="A396" s="830">
        <v>384</v>
      </c>
      <c r="B396" s="444"/>
      <c r="C396" s="441"/>
      <c r="D396" s="831">
        <f t="shared" si="16"/>
        <v>0</v>
      </c>
      <c r="E396" s="441"/>
      <c r="F396" s="441"/>
      <c r="G396" s="832">
        <f t="shared" si="15"/>
        <v>1</v>
      </c>
      <c r="H396" s="835"/>
      <c r="I396" s="834">
        <f t="shared" si="17"/>
        <v>0</v>
      </c>
      <c r="J396" s="1295"/>
      <c r="K396" s="1294"/>
    </row>
    <row r="397" spans="1:11" s="440" customFormat="1" ht="21.95" customHeight="1" x14ac:dyDescent="0.2">
      <c r="A397" s="830">
        <v>385</v>
      </c>
      <c r="B397" s="444"/>
      <c r="C397" s="441"/>
      <c r="D397" s="831">
        <f t="shared" si="16"/>
        <v>0</v>
      </c>
      <c r="E397" s="441"/>
      <c r="F397" s="441"/>
      <c r="G397" s="832">
        <f t="shared" ref="G397:G460" si="18">(YEAR(F397)-YEAR(E397))*12+MONTH(F397)-MONTH(E397)+1</f>
        <v>1</v>
      </c>
      <c r="H397" s="835"/>
      <c r="I397" s="834">
        <f t="shared" si="17"/>
        <v>0</v>
      </c>
      <c r="J397" s="1295"/>
      <c r="K397" s="1294"/>
    </row>
    <row r="398" spans="1:11" s="440" customFormat="1" ht="21.95" customHeight="1" x14ac:dyDescent="0.2">
      <c r="A398" s="830">
        <v>386</v>
      </c>
      <c r="B398" s="444"/>
      <c r="C398" s="441"/>
      <c r="D398" s="831">
        <f t="shared" ref="D398:D461" si="19">DATEDIF(C398,F398,"Y")</f>
        <v>0</v>
      </c>
      <c r="E398" s="441"/>
      <c r="F398" s="441"/>
      <c r="G398" s="832">
        <f t="shared" si="18"/>
        <v>1</v>
      </c>
      <c r="H398" s="835"/>
      <c r="I398" s="834">
        <f t="shared" ref="I398:I461" si="20">IF(AND(E398&lt;=DATEVALUE(MID($C$7,1,10)),F398&gt;=DATEVALUE(MID($C$7,14,10))), (YEAR(DATEVALUE(MID($C$7,14,10)))-YEAR(DATEVALUE(MID($C$7,1,10))))*12+(MONTH(DATEVALUE(MID($C$7,14,10)))-MONTH(DATEVALUE(MID($C$7,1,10))))+1,IF(AND(E398&lt;=DATEVALUE(MID($C$7,1,10)),F398&lt;DATEVALUE(MID($C$7,14,10)),F398&gt;=DATEVALUE(MID($C$7,1,10))),(YEAR(F398)-YEAR(DATEVALUE(MID($C$7,1,10))))*12+(MONTH(F398)-MONTH(DATEVALUE(MID($C$7,1,10))))+1,IF(AND(E398&gt;DATEVALUE(MID($C$7,1,10)),F398&gt;=DATEVALUE(MID($C$7,14,10)),E398&lt;=DATEVALUE(MID($C$7,14,10))),(YEAR(DATEVALUE(MID($C$7,14,10)))-YEAR(E398))*12+(MONTH(DATEVALUE(MID($C$7,14,10)))-MONTH(E398))+1,IF(AND(E398&gt;DATEVALUE(MID($C$7,1,10)),F398&lt;DATEVALUE(MID($C$7,14,10))),(YEAR(F398)-YEAR(E398))*12+(MONTH(F398)-MONTH(E398))+1,0))))</f>
        <v>0</v>
      </c>
      <c r="J398" s="1295"/>
      <c r="K398" s="1294"/>
    </row>
    <row r="399" spans="1:11" s="440" customFormat="1" ht="21.95" customHeight="1" x14ac:dyDescent="0.2">
      <c r="A399" s="830">
        <v>387</v>
      </c>
      <c r="B399" s="444"/>
      <c r="C399" s="441"/>
      <c r="D399" s="831">
        <f t="shared" si="19"/>
        <v>0</v>
      </c>
      <c r="E399" s="441"/>
      <c r="F399" s="441"/>
      <c r="G399" s="832">
        <f t="shared" si="18"/>
        <v>1</v>
      </c>
      <c r="H399" s="835"/>
      <c r="I399" s="834">
        <f t="shared" si="20"/>
        <v>0</v>
      </c>
      <c r="J399" s="1295"/>
      <c r="K399" s="1294"/>
    </row>
    <row r="400" spans="1:11" s="440" customFormat="1" ht="21.95" customHeight="1" x14ac:dyDescent="0.2">
      <c r="A400" s="830">
        <v>388</v>
      </c>
      <c r="B400" s="444"/>
      <c r="C400" s="441"/>
      <c r="D400" s="831">
        <f t="shared" si="19"/>
        <v>0</v>
      </c>
      <c r="E400" s="441"/>
      <c r="F400" s="441"/>
      <c r="G400" s="832">
        <f t="shared" si="18"/>
        <v>1</v>
      </c>
      <c r="H400" s="835"/>
      <c r="I400" s="834">
        <f t="shared" si="20"/>
        <v>0</v>
      </c>
      <c r="J400" s="1295"/>
      <c r="K400" s="1294"/>
    </row>
    <row r="401" spans="1:11" s="440" customFormat="1" ht="21.95" customHeight="1" x14ac:dyDescent="0.2">
      <c r="A401" s="830">
        <v>389</v>
      </c>
      <c r="B401" s="444"/>
      <c r="C401" s="441"/>
      <c r="D401" s="831">
        <f t="shared" si="19"/>
        <v>0</v>
      </c>
      <c r="E401" s="441"/>
      <c r="F401" s="441"/>
      <c r="G401" s="832">
        <f t="shared" si="18"/>
        <v>1</v>
      </c>
      <c r="H401" s="835"/>
      <c r="I401" s="834">
        <f t="shared" si="20"/>
        <v>0</v>
      </c>
      <c r="J401" s="1295"/>
      <c r="K401" s="1294"/>
    </row>
    <row r="402" spans="1:11" s="440" customFormat="1" ht="21.95" customHeight="1" x14ac:dyDescent="0.2">
      <c r="A402" s="830">
        <v>390</v>
      </c>
      <c r="B402" s="444"/>
      <c r="C402" s="441"/>
      <c r="D402" s="831">
        <f t="shared" si="19"/>
        <v>0</v>
      </c>
      <c r="E402" s="441"/>
      <c r="F402" s="441"/>
      <c r="G402" s="832">
        <f t="shared" si="18"/>
        <v>1</v>
      </c>
      <c r="H402" s="835"/>
      <c r="I402" s="834">
        <f t="shared" si="20"/>
        <v>0</v>
      </c>
      <c r="J402" s="1295"/>
      <c r="K402" s="1294"/>
    </row>
    <row r="403" spans="1:11" s="440" customFormat="1" ht="21.95" customHeight="1" x14ac:dyDescent="0.2">
      <c r="A403" s="830">
        <v>391</v>
      </c>
      <c r="B403" s="444"/>
      <c r="C403" s="441"/>
      <c r="D403" s="831">
        <f t="shared" si="19"/>
        <v>0</v>
      </c>
      <c r="E403" s="441"/>
      <c r="F403" s="441"/>
      <c r="G403" s="832">
        <f t="shared" si="18"/>
        <v>1</v>
      </c>
      <c r="H403" s="835"/>
      <c r="I403" s="834">
        <f t="shared" si="20"/>
        <v>0</v>
      </c>
      <c r="J403" s="1295"/>
      <c r="K403" s="1294"/>
    </row>
    <row r="404" spans="1:11" s="440" customFormat="1" ht="21.95" customHeight="1" x14ac:dyDescent="0.2">
      <c r="A404" s="830">
        <v>392</v>
      </c>
      <c r="B404" s="444"/>
      <c r="C404" s="441"/>
      <c r="D404" s="831">
        <f t="shared" si="19"/>
        <v>0</v>
      </c>
      <c r="E404" s="441"/>
      <c r="F404" s="441"/>
      <c r="G404" s="832">
        <f t="shared" si="18"/>
        <v>1</v>
      </c>
      <c r="H404" s="835"/>
      <c r="I404" s="834">
        <f t="shared" si="20"/>
        <v>0</v>
      </c>
      <c r="J404" s="1295"/>
      <c r="K404" s="1294"/>
    </row>
    <row r="405" spans="1:11" s="440" customFormat="1" ht="21.95" customHeight="1" x14ac:dyDescent="0.2">
      <c r="A405" s="830">
        <v>393</v>
      </c>
      <c r="B405" s="444"/>
      <c r="C405" s="441"/>
      <c r="D405" s="831">
        <f t="shared" si="19"/>
        <v>0</v>
      </c>
      <c r="E405" s="441"/>
      <c r="F405" s="441"/>
      <c r="G405" s="832">
        <f t="shared" si="18"/>
        <v>1</v>
      </c>
      <c r="H405" s="835"/>
      <c r="I405" s="834">
        <f t="shared" si="20"/>
        <v>0</v>
      </c>
      <c r="J405" s="1295"/>
      <c r="K405" s="1294"/>
    </row>
    <row r="406" spans="1:11" s="440" customFormat="1" ht="21.95" customHeight="1" x14ac:dyDescent="0.2">
      <c r="A406" s="830">
        <v>394</v>
      </c>
      <c r="B406" s="444"/>
      <c r="C406" s="441"/>
      <c r="D406" s="831">
        <f t="shared" si="19"/>
        <v>0</v>
      </c>
      <c r="E406" s="441"/>
      <c r="F406" s="441"/>
      <c r="G406" s="832">
        <f t="shared" si="18"/>
        <v>1</v>
      </c>
      <c r="H406" s="835"/>
      <c r="I406" s="834">
        <f t="shared" si="20"/>
        <v>0</v>
      </c>
      <c r="J406" s="1295"/>
      <c r="K406" s="1294"/>
    </row>
    <row r="407" spans="1:11" s="440" customFormat="1" ht="21.95" customHeight="1" x14ac:dyDescent="0.2">
      <c r="A407" s="830">
        <v>395</v>
      </c>
      <c r="B407" s="444"/>
      <c r="C407" s="441"/>
      <c r="D407" s="831">
        <f t="shared" si="19"/>
        <v>0</v>
      </c>
      <c r="E407" s="441"/>
      <c r="F407" s="441"/>
      <c r="G407" s="832">
        <f t="shared" si="18"/>
        <v>1</v>
      </c>
      <c r="H407" s="835"/>
      <c r="I407" s="834">
        <f t="shared" si="20"/>
        <v>0</v>
      </c>
      <c r="J407" s="1295"/>
      <c r="K407" s="1294"/>
    </row>
    <row r="408" spans="1:11" s="440" customFormat="1" ht="21.95" customHeight="1" x14ac:dyDescent="0.2">
      <c r="A408" s="830">
        <v>396</v>
      </c>
      <c r="B408" s="444"/>
      <c r="C408" s="441"/>
      <c r="D408" s="831">
        <f t="shared" si="19"/>
        <v>0</v>
      </c>
      <c r="E408" s="441"/>
      <c r="F408" s="441"/>
      <c r="G408" s="832">
        <f t="shared" si="18"/>
        <v>1</v>
      </c>
      <c r="H408" s="835"/>
      <c r="I408" s="834">
        <f t="shared" si="20"/>
        <v>0</v>
      </c>
      <c r="J408" s="1295"/>
      <c r="K408" s="1294"/>
    </row>
    <row r="409" spans="1:11" s="440" customFormat="1" ht="21.95" customHeight="1" x14ac:dyDescent="0.2">
      <c r="A409" s="830">
        <v>397</v>
      </c>
      <c r="B409" s="444"/>
      <c r="C409" s="441"/>
      <c r="D409" s="831">
        <f t="shared" si="19"/>
        <v>0</v>
      </c>
      <c r="E409" s="441"/>
      <c r="F409" s="441"/>
      <c r="G409" s="832">
        <f t="shared" si="18"/>
        <v>1</v>
      </c>
      <c r="H409" s="835"/>
      <c r="I409" s="834">
        <f t="shared" si="20"/>
        <v>0</v>
      </c>
      <c r="J409" s="1295"/>
      <c r="K409" s="1294"/>
    </row>
    <row r="410" spans="1:11" s="440" customFormat="1" ht="21.95" customHeight="1" x14ac:dyDescent="0.2">
      <c r="A410" s="830">
        <v>398</v>
      </c>
      <c r="B410" s="444"/>
      <c r="C410" s="441"/>
      <c r="D410" s="831">
        <f t="shared" si="19"/>
        <v>0</v>
      </c>
      <c r="E410" s="441"/>
      <c r="F410" s="441"/>
      <c r="G410" s="832">
        <f t="shared" si="18"/>
        <v>1</v>
      </c>
      <c r="H410" s="835"/>
      <c r="I410" s="834">
        <f t="shared" si="20"/>
        <v>0</v>
      </c>
      <c r="J410" s="1295"/>
      <c r="K410" s="1294"/>
    </row>
    <row r="411" spans="1:11" s="440" customFormat="1" ht="21.95" customHeight="1" x14ac:dyDescent="0.2">
      <c r="A411" s="830">
        <v>399</v>
      </c>
      <c r="B411" s="444"/>
      <c r="C411" s="441"/>
      <c r="D411" s="831">
        <f t="shared" si="19"/>
        <v>0</v>
      </c>
      <c r="E411" s="441"/>
      <c r="F411" s="441"/>
      <c r="G411" s="832">
        <f t="shared" si="18"/>
        <v>1</v>
      </c>
      <c r="H411" s="835"/>
      <c r="I411" s="834">
        <f t="shared" si="20"/>
        <v>0</v>
      </c>
      <c r="J411" s="1295"/>
      <c r="K411" s="1294"/>
    </row>
    <row r="412" spans="1:11" s="440" customFormat="1" ht="21.95" customHeight="1" x14ac:dyDescent="0.2">
      <c r="A412" s="830">
        <v>400</v>
      </c>
      <c r="B412" s="444"/>
      <c r="C412" s="441"/>
      <c r="D412" s="831">
        <f t="shared" si="19"/>
        <v>0</v>
      </c>
      <c r="E412" s="441"/>
      <c r="F412" s="441"/>
      <c r="G412" s="832">
        <f t="shared" si="18"/>
        <v>1</v>
      </c>
      <c r="H412" s="835"/>
      <c r="I412" s="834">
        <f t="shared" si="20"/>
        <v>0</v>
      </c>
      <c r="J412" s="1295"/>
      <c r="K412" s="1294"/>
    </row>
    <row r="413" spans="1:11" s="440" customFormat="1" ht="21.95" customHeight="1" x14ac:dyDescent="0.2">
      <c r="A413" s="830">
        <v>401</v>
      </c>
      <c r="B413" s="444"/>
      <c r="C413" s="441"/>
      <c r="D413" s="831">
        <f t="shared" si="19"/>
        <v>0</v>
      </c>
      <c r="E413" s="441"/>
      <c r="F413" s="441"/>
      <c r="G413" s="832">
        <f t="shared" si="18"/>
        <v>1</v>
      </c>
      <c r="H413" s="835"/>
      <c r="I413" s="834">
        <f t="shared" si="20"/>
        <v>0</v>
      </c>
      <c r="J413" s="1295"/>
      <c r="K413" s="1294"/>
    </row>
    <row r="414" spans="1:11" s="440" customFormat="1" ht="21.95" customHeight="1" x14ac:dyDescent="0.2">
      <c r="A414" s="830">
        <v>402</v>
      </c>
      <c r="B414" s="444"/>
      <c r="C414" s="441"/>
      <c r="D414" s="831">
        <f t="shared" si="19"/>
        <v>0</v>
      </c>
      <c r="E414" s="441"/>
      <c r="F414" s="441"/>
      <c r="G414" s="832">
        <f t="shared" si="18"/>
        <v>1</v>
      </c>
      <c r="H414" s="835"/>
      <c r="I414" s="834">
        <f t="shared" si="20"/>
        <v>0</v>
      </c>
      <c r="J414" s="1295"/>
      <c r="K414" s="1294"/>
    </row>
    <row r="415" spans="1:11" s="440" customFormat="1" ht="21.95" customHeight="1" x14ac:dyDescent="0.2">
      <c r="A415" s="830">
        <v>403</v>
      </c>
      <c r="B415" s="444"/>
      <c r="C415" s="441"/>
      <c r="D415" s="831">
        <f t="shared" si="19"/>
        <v>0</v>
      </c>
      <c r="E415" s="441"/>
      <c r="F415" s="441"/>
      <c r="G415" s="832">
        <f t="shared" si="18"/>
        <v>1</v>
      </c>
      <c r="H415" s="835"/>
      <c r="I415" s="834">
        <f t="shared" si="20"/>
        <v>0</v>
      </c>
      <c r="J415" s="1295"/>
      <c r="K415" s="1294"/>
    </row>
    <row r="416" spans="1:11" s="440" customFormat="1" ht="21.95" customHeight="1" x14ac:dyDescent="0.2">
      <c r="A416" s="830">
        <v>404</v>
      </c>
      <c r="B416" s="444"/>
      <c r="C416" s="441"/>
      <c r="D416" s="831">
        <f t="shared" si="19"/>
        <v>0</v>
      </c>
      <c r="E416" s="441"/>
      <c r="F416" s="441"/>
      <c r="G416" s="832">
        <f t="shared" si="18"/>
        <v>1</v>
      </c>
      <c r="H416" s="835"/>
      <c r="I416" s="834">
        <f t="shared" si="20"/>
        <v>0</v>
      </c>
      <c r="J416" s="1295"/>
      <c r="K416" s="1294"/>
    </row>
    <row r="417" spans="1:11" s="440" customFormat="1" ht="21.95" customHeight="1" x14ac:dyDescent="0.2">
      <c r="A417" s="830">
        <v>405</v>
      </c>
      <c r="B417" s="444"/>
      <c r="C417" s="441"/>
      <c r="D417" s="831">
        <f t="shared" si="19"/>
        <v>0</v>
      </c>
      <c r="E417" s="441"/>
      <c r="F417" s="441"/>
      <c r="G417" s="832">
        <f t="shared" si="18"/>
        <v>1</v>
      </c>
      <c r="H417" s="835"/>
      <c r="I417" s="834">
        <f t="shared" si="20"/>
        <v>0</v>
      </c>
      <c r="J417" s="1295"/>
      <c r="K417" s="1294"/>
    </row>
    <row r="418" spans="1:11" s="440" customFormat="1" ht="21.95" customHeight="1" x14ac:dyDescent="0.2">
      <c r="A418" s="830">
        <v>406</v>
      </c>
      <c r="B418" s="444"/>
      <c r="C418" s="441"/>
      <c r="D418" s="831">
        <f t="shared" si="19"/>
        <v>0</v>
      </c>
      <c r="E418" s="441"/>
      <c r="F418" s="441"/>
      <c r="G418" s="832">
        <f t="shared" si="18"/>
        <v>1</v>
      </c>
      <c r="H418" s="835"/>
      <c r="I418" s="834">
        <f t="shared" si="20"/>
        <v>0</v>
      </c>
      <c r="J418" s="1295"/>
      <c r="K418" s="1294"/>
    </row>
    <row r="419" spans="1:11" s="440" customFormat="1" ht="21.95" customHeight="1" x14ac:dyDescent="0.2">
      <c r="A419" s="830">
        <v>407</v>
      </c>
      <c r="B419" s="444"/>
      <c r="C419" s="441"/>
      <c r="D419" s="831">
        <f t="shared" si="19"/>
        <v>0</v>
      </c>
      <c r="E419" s="441"/>
      <c r="F419" s="441"/>
      <c r="G419" s="832">
        <f t="shared" si="18"/>
        <v>1</v>
      </c>
      <c r="H419" s="835"/>
      <c r="I419" s="834">
        <f t="shared" si="20"/>
        <v>0</v>
      </c>
      <c r="J419" s="1295"/>
      <c r="K419" s="1294"/>
    </row>
    <row r="420" spans="1:11" s="440" customFormat="1" ht="21.95" customHeight="1" x14ac:dyDescent="0.2">
      <c r="A420" s="830">
        <v>408</v>
      </c>
      <c r="B420" s="444"/>
      <c r="C420" s="441"/>
      <c r="D420" s="831">
        <f t="shared" si="19"/>
        <v>0</v>
      </c>
      <c r="E420" s="441"/>
      <c r="F420" s="441"/>
      <c r="G420" s="832">
        <f t="shared" si="18"/>
        <v>1</v>
      </c>
      <c r="H420" s="835"/>
      <c r="I420" s="834">
        <f t="shared" si="20"/>
        <v>0</v>
      </c>
      <c r="J420" s="1295"/>
      <c r="K420" s="1294"/>
    </row>
    <row r="421" spans="1:11" s="440" customFormat="1" ht="21.95" customHeight="1" x14ac:dyDescent="0.2">
      <c r="A421" s="830">
        <v>409</v>
      </c>
      <c r="B421" s="444"/>
      <c r="C421" s="441"/>
      <c r="D421" s="831">
        <f t="shared" si="19"/>
        <v>0</v>
      </c>
      <c r="E421" s="441"/>
      <c r="F421" s="441"/>
      <c r="G421" s="832">
        <f t="shared" si="18"/>
        <v>1</v>
      </c>
      <c r="H421" s="835"/>
      <c r="I421" s="834">
        <f t="shared" si="20"/>
        <v>0</v>
      </c>
      <c r="J421" s="1295"/>
      <c r="K421" s="1294"/>
    </row>
    <row r="422" spans="1:11" s="440" customFormat="1" ht="21.95" customHeight="1" x14ac:dyDescent="0.2">
      <c r="A422" s="830">
        <v>410</v>
      </c>
      <c r="B422" s="444"/>
      <c r="C422" s="441"/>
      <c r="D422" s="831">
        <f t="shared" si="19"/>
        <v>0</v>
      </c>
      <c r="E422" s="441"/>
      <c r="F422" s="441"/>
      <c r="G422" s="832">
        <f t="shared" si="18"/>
        <v>1</v>
      </c>
      <c r="H422" s="835"/>
      <c r="I422" s="834">
        <f t="shared" si="20"/>
        <v>0</v>
      </c>
      <c r="J422" s="1295"/>
      <c r="K422" s="1294"/>
    </row>
    <row r="423" spans="1:11" s="440" customFormat="1" ht="21.95" customHeight="1" x14ac:dyDescent="0.2">
      <c r="A423" s="830">
        <v>411</v>
      </c>
      <c r="B423" s="444"/>
      <c r="C423" s="441"/>
      <c r="D423" s="831">
        <f t="shared" si="19"/>
        <v>0</v>
      </c>
      <c r="E423" s="441"/>
      <c r="F423" s="441"/>
      <c r="G423" s="832">
        <f t="shared" si="18"/>
        <v>1</v>
      </c>
      <c r="H423" s="835"/>
      <c r="I423" s="834">
        <f t="shared" si="20"/>
        <v>0</v>
      </c>
      <c r="J423" s="1295"/>
      <c r="K423" s="1294"/>
    </row>
    <row r="424" spans="1:11" s="440" customFormat="1" ht="21.95" customHeight="1" x14ac:dyDescent="0.2">
      <c r="A424" s="830">
        <v>412</v>
      </c>
      <c r="B424" s="444"/>
      <c r="C424" s="441"/>
      <c r="D424" s="831">
        <f t="shared" si="19"/>
        <v>0</v>
      </c>
      <c r="E424" s="441"/>
      <c r="F424" s="441"/>
      <c r="G424" s="832">
        <f t="shared" si="18"/>
        <v>1</v>
      </c>
      <c r="H424" s="835"/>
      <c r="I424" s="834">
        <f t="shared" si="20"/>
        <v>0</v>
      </c>
      <c r="J424" s="1295"/>
      <c r="K424" s="1294"/>
    </row>
    <row r="425" spans="1:11" s="440" customFormat="1" ht="21.95" customHeight="1" x14ac:dyDescent="0.2">
      <c r="A425" s="830">
        <v>413</v>
      </c>
      <c r="B425" s="444"/>
      <c r="C425" s="441"/>
      <c r="D425" s="831">
        <f t="shared" si="19"/>
        <v>0</v>
      </c>
      <c r="E425" s="441"/>
      <c r="F425" s="441"/>
      <c r="G425" s="832">
        <f t="shared" si="18"/>
        <v>1</v>
      </c>
      <c r="H425" s="835"/>
      <c r="I425" s="834">
        <f t="shared" si="20"/>
        <v>0</v>
      </c>
      <c r="J425" s="1295"/>
      <c r="K425" s="1294"/>
    </row>
    <row r="426" spans="1:11" s="440" customFormat="1" ht="21.95" customHeight="1" x14ac:dyDescent="0.2">
      <c r="A426" s="830">
        <v>414</v>
      </c>
      <c r="B426" s="444"/>
      <c r="C426" s="441"/>
      <c r="D426" s="831">
        <f t="shared" si="19"/>
        <v>0</v>
      </c>
      <c r="E426" s="441"/>
      <c r="F426" s="441"/>
      <c r="G426" s="832">
        <f t="shared" si="18"/>
        <v>1</v>
      </c>
      <c r="H426" s="835"/>
      <c r="I426" s="834">
        <f t="shared" si="20"/>
        <v>0</v>
      </c>
      <c r="J426" s="1295"/>
      <c r="K426" s="1294"/>
    </row>
    <row r="427" spans="1:11" s="440" customFormat="1" ht="21.95" customHeight="1" x14ac:dyDescent="0.2">
      <c r="A427" s="830">
        <v>415</v>
      </c>
      <c r="B427" s="444"/>
      <c r="C427" s="441"/>
      <c r="D427" s="831">
        <f t="shared" si="19"/>
        <v>0</v>
      </c>
      <c r="E427" s="441"/>
      <c r="F427" s="441"/>
      <c r="G427" s="832">
        <f t="shared" si="18"/>
        <v>1</v>
      </c>
      <c r="H427" s="835"/>
      <c r="I427" s="834">
        <f t="shared" si="20"/>
        <v>0</v>
      </c>
      <c r="J427" s="1295"/>
      <c r="K427" s="1294"/>
    </row>
    <row r="428" spans="1:11" s="440" customFormat="1" ht="21.95" customHeight="1" x14ac:dyDescent="0.2">
      <c r="A428" s="830">
        <v>416</v>
      </c>
      <c r="B428" s="444"/>
      <c r="C428" s="441"/>
      <c r="D428" s="831">
        <f t="shared" si="19"/>
        <v>0</v>
      </c>
      <c r="E428" s="441"/>
      <c r="F428" s="441"/>
      <c r="G428" s="832">
        <f t="shared" si="18"/>
        <v>1</v>
      </c>
      <c r="H428" s="835"/>
      <c r="I428" s="834">
        <f t="shared" si="20"/>
        <v>0</v>
      </c>
      <c r="J428" s="1295"/>
      <c r="K428" s="1294"/>
    </row>
    <row r="429" spans="1:11" s="440" customFormat="1" ht="21.95" customHeight="1" x14ac:dyDescent="0.2">
      <c r="A429" s="830">
        <v>417</v>
      </c>
      <c r="B429" s="444"/>
      <c r="C429" s="441"/>
      <c r="D429" s="831">
        <f t="shared" si="19"/>
        <v>0</v>
      </c>
      <c r="E429" s="441"/>
      <c r="F429" s="441"/>
      <c r="G429" s="832">
        <f t="shared" si="18"/>
        <v>1</v>
      </c>
      <c r="H429" s="835"/>
      <c r="I429" s="834">
        <f t="shared" si="20"/>
        <v>0</v>
      </c>
      <c r="J429" s="1295"/>
      <c r="K429" s="1294"/>
    </row>
    <row r="430" spans="1:11" s="440" customFormat="1" ht="21.95" customHeight="1" x14ac:dyDescent="0.2">
      <c r="A430" s="830">
        <v>418</v>
      </c>
      <c r="B430" s="444"/>
      <c r="C430" s="441"/>
      <c r="D430" s="831">
        <f t="shared" si="19"/>
        <v>0</v>
      </c>
      <c r="E430" s="441"/>
      <c r="F430" s="441"/>
      <c r="G430" s="832">
        <f t="shared" si="18"/>
        <v>1</v>
      </c>
      <c r="H430" s="835"/>
      <c r="I430" s="834">
        <f t="shared" si="20"/>
        <v>0</v>
      </c>
      <c r="J430" s="1295"/>
      <c r="K430" s="1294"/>
    </row>
    <row r="431" spans="1:11" s="440" customFormat="1" ht="21.95" customHeight="1" x14ac:dyDescent="0.2">
      <c r="A431" s="830">
        <v>419</v>
      </c>
      <c r="B431" s="444"/>
      <c r="C431" s="441"/>
      <c r="D431" s="831">
        <f t="shared" si="19"/>
        <v>0</v>
      </c>
      <c r="E431" s="441"/>
      <c r="F431" s="441"/>
      <c r="G431" s="832">
        <f t="shared" si="18"/>
        <v>1</v>
      </c>
      <c r="H431" s="835"/>
      <c r="I431" s="834">
        <f t="shared" si="20"/>
        <v>0</v>
      </c>
      <c r="J431" s="1295"/>
      <c r="K431" s="1294"/>
    </row>
    <row r="432" spans="1:11" s="440" customFormat="1" ht="21.95" customHeight="1" x14ac:dyDescent="0.2">
      <c r="A432" s="830">
        <v>420</v>
      </c>
      <c r="B432" s="444"/>
      <c r="C432" s="441"/>
      <c r="D432" s="831">
        <f t="shared" si="19"/>
        <v>0</v>
      </c>
      <c r="E432" s="441"/>
      <c r="F432" s="441"/>
      <c r="G432" s="832">
        <f t="shared" si="18"/>
        <v>1</v>
      </c>
      <c r="H432" s="835"/>
      <c r="I432" s="834">
        <f t="shared" si="20"/>
        <v>0</v>
      </c>
      <c r="J432" s="1295"/>
      <c r="K432" s="1294"/>
    </row>
    <row r="433" spans="1:11" s="440" customFormat="1" ht="21.95" customHeight="1" x14ac:dyDescent="0.2">
      <c r="A433" s="830">
        <v>421</v>
      </c>
      <c r="B433" s="444"/>
      <c r="C433" s="441"/>
      <c r="D433" s="831">
        <f t="shared" si="19"/>
        <v>0</v>
      </c>
      <c r="E433" s="441"/>
      <c r="F433" s="441"/>
      <c r="G433" s="832">
        <f t="shared" si="18"/>
        <v>1</v>
      </c>
      <c r="H433" s="835"/>
      <c r="I433" s="834">
        <f t="shared" si="20"/>
        <v>0</v>
      </c>
      <c r="J433" s="1295"/>
      <c r="K433" s="1294"/>
    </row>
    <row r="434" spans="1:11" s="440" customFormat="1" ht="21.95" customHeight="1" x14ac:dyDescent="0.2">
      <c r="A434" s="830">
        <v>422</v>
      </c>
      <c r="B434" s="444"/>
      <c r="C434" s="441"/>
      <c r="D434" s="831">
        <f t="shared" si="19"/>
        <v>0</v>
      </c>
      <c r="E434" s="441"/>
      <c r="F434" s="441"/>
      <c r="G434" s="832">
        <f t="shared" si="18"/>
        <v>1</v>
      </c>
      <c r="H434" s="835"/>
      <c r="I434" s="834">
        <f t="shared" si="20"/>
        <v>0</v>
      </c>
      <c r="J434" s="1295"/>
      <c r="K434" s="1294"/>
    </row>
    <row r="435" spans="1:11" s="440" customFormat="1" ht="21.95" customHeight="1" x14ac:dyDescent="0.2">
      <c r="A435" s="830">
        <v>423</v>
      </c>
      <c r="B435" s="444"/>
      <c r="C435" s="441"/>
      <c r="D435" s="831">
        <f t="shared" si="19"/>
        <v>0</v>
      </c>
      <c r="E435" s="441"/>
      <c r="F435" s="441"/>
      <c r="G435" s="832">
        <f t="shared" si="18"/>
        <v>1</v>
      </c>
      <c r="H435" s="835"/>
      <c r="I435" s="834">
        <f t="shared" si="20"/>
        <v>0</v>
      </c>
      <c r="J435" s="1295"/>
      <c r="K435" s="1294"/>
    </row>
    <row r="436" spans="1:11" s="440" customFormat="1" ht="21.95" customHeight="1" x14ac:dyDescent="0.2">
      <c r="A436" s="830">
        <v>424</v>
      </c>
      <c r="B436" s="444"/>
      <c r="C436" s="441"/>
      <c r="D436" s="831">
        <f t="shared" si="19"/>
        <v>0</v>
      </c>
      <c r="E436" s="441"/>
      <c r="F436" s="441"/>
      <c r="G436" s="832">
        <f t="shared" si="18"/>
        <v>1</v>
      </c>
      <c r="H436" s="835"/>
      <c r="I436" s="834">
        <f t="shared" si="20"/>
        <v>0</v>
      </c>
      <c r="J436" s="1295"/>
      <c r="K436" s="1294"/>
    </row>
    <row r="437" spans="1:11" s="440" customFormat="1" ht="21.95" customHeight="1" x14ac:dyDescent="0.2">
      <c r="A437" s="830">
        <v>425</v>
      </c>
      <c r="B437" s="444"/>
      <c r="C437" s="441"/>
      <c r="D437" s="831">
        <f t="shared" si="19"/>
        <v>0</v>
      </c>
      <c r="E437" s="441"/>
      <c r="F437" s="441"/>
      <c r="G437" s="832">
        <f t="shared" si="18"/>
        <v>1</v>
      </c>
      <c r="H437" s="835"/>
      <c r="I437" s="834">
        <f t="shared" si="20"/>
        <v>0</v>
      </c>
      <c r="J437" s="1295"/>
      <c r="K437" s="1294"/>
    </row>
    <row r="438" spans="1:11" s="440" customFormat="1" ht="21.95" customHeight="1" x14ac:dyDescent="0.2">
      <c r="A438" s="830">
        <v>426</v>
      </c>
      <c r="B438" s="444"/>
      <c r="C438" s="441"/>
      <c r="D438" s="831">
        <f t="shared" si="19"/>
        <v>0</v>
      </c>
      <c r="E438" s="441"/>
      <c r="F438" s="441"/>
      <c r="G438" s="832">
        <f t="shared" si="18"/>
        <v>1</v>
      </c>
      <c r="H438" s="835"/>
      <c r="I438" s="834">
        <f t="shared" si="20"/>
        <v>0</v>
      </c>
      <c r="J438" s="1295"/>
      <c r="K438" s="1294"/>
    </row>
    <row r="439" spans="1:11" s="440" customFormat="1" ht="21.95" customHeight="1" x14ac:dyDescent="0.2">
      <c r="A439" s="830">
        <v>427</v>
      </c>
      <c r="B439" s="444"/>
      <c r="C439" s="441"/>
      <c r="D439" s="831">
        <f t="shared" si="19"/>
        <v>0</v>
      </c>
      <c r="E439" s="441"/>
      <c r="F439" s="441"/>
      <c r="G439" s="832">
        <f t="shared" si="18"/>
        <v>1</v>
      </c>
      <c r="H439" s="835"/>
      <c r="I439" s="834">
        <f t="shared" si="20"/>
        <v>0</v>
      </c>
      <c r="J439" s="1295"/>
      <c r="K439" s="1294"/>
    </row>
    <row r="440" spans="1:11" s="440" customFormat="1" ht="21.95" customHeight="1" x14ac:dyDescent="0.2">
      <c r="A440" s="830">
        <v>428</v>
      </c>
      <c r="B440" s="444"/>
      <c r="C440" s="441"/>
      <c r="D440" s="831">
        <f t="shared" si="19"/>
        <v>0</v>
      </c>
      <c r="E440" s="441"/>
      <c r="F440" s="441"/>
      <c r="G440" s="832">
        <f t="shared" si="18"/>
        <v>1</v>
      </c>
      <c r="H440" s="835"/>
      <c r="I440" s="834">
        <f t="shared" si="20"/>
        <v>0</v>
      </c>
      <c r="J440" s="1295"/>
      <c r="K440" s="1294"/>
    </row>
    <row r="441" spans="1:11" s="440" customFormat="1" ht="21.95" customHeight="1" x14ac:dyDescent="0.2">
      <c r="A441" s="830">
        <v>429</v>
      </c>
      <c r="B441" s="444"/>
      <c r="C441" s="441"/>
      <c r="D441" s="831">
        <f t="shared" si="19"/>
        <v>0</v>
      </c>
      <c r="E441" s="441"/>
      <c r="F441" s="441"/>
      <c r="G441" s="832">
        <f t="shared" si="18"/>
        <v>1</v>
      </c>
      <c r="H441" s="835"/>
      <c r="I441" s="834">
        <f t="shared" si="20"/>
        <v>0</v>
      </c>
      <c r="J441" s="1295"/>
      <c r="K441" s="1294"/>
    </row>
    <row r="442" spans="1:11" s="440" customFormat="1" ht="21.95" customHeight="1" x14ac:dyDescent="0.2">
      <c r="A442" s="830">
        <v>430</v>
      </c>
      <c r="B442" s="444"/>
      <c r="C442" s="441"/>
      <c r="D442" s="831">
        <f t="shared" si="19"/>
        <v>0</v>
      </c>
      <c r="E442" s="441"/>
      <c r="F442" s="441"/>
      <c r="G442" s="832">
        <f t="shared" si="18"/>
        <v>1</v>
      </c>
      <c r="H442" s="835"/>
      <c r="I442" s="834">
        <f t="shared" si="20"/>
        <v>0</v>
      </c>
      <c r="J442" s="1295"/>
      <c r="K442" s="1294"/>
    </row>
    <row r="443" spans="1:11" s="440" customFormat="1" ht="21.95" customHeight="1" x14ac:dyDescent="0.2">
      <c r="A443" s="830">
        <v>431</v>
      </c>
      <c r="B443" s="444"/>
      <c r="C443" s="441"/>
      <c r="D443" s="831">
        <f t="shared" si="19"/>
        <v>0</v>
      </c>
      <c r="E443" s="441"/>
      <c r="F443" s="441"/>
      <c r="G443" s="832">
        <f t="shared" si="18"/>
        <v>1</v>
      </c>
      <c r="H443" s="835"/>
      <c r="I443" s="834">
        <f t="shared" si="20"/>
        <v>0</v>
      </c>
      <c r="J443" s="1295"/>
      <c r="K443" s="1294"/>
    </row>
    <row r="444" spans="1:11" s="440" customFormat="1" ht="21.95" customHeight="1" x14ac:dyDescent="0.2">
      <c r="A444" s="830">
        <v>432</v>
      </c>
      <c r="B444" s="444"/>
      <c r="C444" s="441"/>
      <c r="D444" s="831">
        <f t="shared" si="19"/>
        <v>0</v>
      </c>
      <c r="E444" s="441"/>
      <c r="F444" s="441"/>
      <c r="G444" s="832">
        <f t="shared" si="18"/>
        <v>1</v>
      </c>
      <c r="H444" s="835"/>
      <c r="I444" s="834">
        <f t="shared" si="20"/>
        <v>0</v>
      </c>
      <c r="J444" s="1295"/>
      <c r="K444" s="1294"/>
    </row>
    <row r="445" spans="1:11" s="440" customFormat="1" ht="21.95" customHeight="1" x14ac:dyDescent="0.2">
      <c r="A445" s="830">
        <v>433</v>
      </c>
      <c r="B445" s="444"/>
      <c r="C445" s="441"/>
      <c r="D445" s="831">
        <f t="shared" si="19"/>
        <v>0</v>
      </c>
      <c r="E445" s="441"/>
      <c r="F445" s="441"/>
      <c r="G445" s="832">
        <f t="shared" si="18"/>
        <v>1</v>
      </c>
      <c r="H445" s="835"/>
      <c r="I445" s="834">
        <f t="shared" si="20"/>
        <v>0</v>
      </c>
      <c r="J445" s="1295"/>
      <c r="K445" s="1294"/>
    </row>
    <row r="446" spans="1:11" s="440" customFormat="1" ht="21.95" customHeight="1" x14ac:dyDescent="0.2">
      <c r="A446" s="830">
        <v>434</v>
      </c>
      <c r="B446" s="444"/>
      <c r="C446" s="441"/>
      <c r="D446" s="831">
        <f t="shared" si="19"/>
        <v>0</v>
      </c>
      <c r="E446" s="441"/>
      <c r="F446" s="441"/>
      <c r="G446" s="832">
        <f t="shared" si="18"/>
        <v>1</v>
      </c>
      <c r="H446" s="835"/>
      <c r="I446" s="834">
        <f t="shared" si="20"/>
        <v>0</v>
      </c>
      <c r="J446" s="1295"/>
      <c r="K446" s="1294"/>
    </row>
    <row r="447" spans="1:11" s="440" customFormat="1" ht="21.95" customHeight="1" x14ac:dyDescent="0.2">
      <c r="A447" s="830">
        <v>435</v>
      </c>
      <c r="B447" s="444"/>
      <c r="C447" s="441"/>
      <c r="D447" s="831">
        <f t="shared" si="19"/>
        <v>0</v>
      </c>
      <c r="E447" s="441"/>
      <c r="F447" s="441"/>
      <c r="G447" s="832">
        <f t="shared" si="18"/>
        <v>1</v>
      </c>
      <c r="H447" s="835"/>
      <c r="I447" s="834">
        <f t="shared" si="20"/>
        <v>0</v>
      </c>
      <c r="J447" s="1295"/>
      <c r="K447" s="1294"/>
    </row>
    <row r="448" spans="1:11" s="440" customFormat="1" ht="21.95" customHeight="1" x14ac:dyDescent="0.2">
      <c r="A448" s="830">
        <v>436</v>
      </c>
      <c r="B448" s="444"/>
      <c r="C448" s="441"/>
      <c r="D448" s="831">
        <f t="shared" si="19"/>
        <v>0</v>
      </c>
      <c r="E448" s="441"/>
      <c r="F448" s="441"/>
      <c r="G448" s="832">
        <f t="shared" si="18"/>
        <v>1</v>
      </c>
      <c r="H448" s="835"/>
      <c r="I448" s="834">
        <f t="shared" si="20"/>
        <v>0</v>
      </c>
      <c r="J448" s="1295"/>
      <c r="K448" s="1294"/>
    </row>
    <row r="449" spans="1:11" s="440" customFormat="1" ht="21.95" customHeight="1" x14ac:dyDescent="0.2">
      <c r="A449" s="830">
        <v>437</v>
      </c>
      <c r="B449" s="444"/>
      <c r="C449" s="441"/>
      <c r="D449" s="831">
        <f t="shared" si="19"/>
        <v>0</v>
      </c>
      <c r="E449" s="441"/>
      <c r="F449" s="441"/>
      <c r="G449" s="832">
        <f t="shared" si="18"/>
        <v>1</v>
      </c>
      <c r="H449" s="835"/>
      <c r="I449" s="834">
        <f t="shared" si="20"/>
        <v>0</v>
      </c>
      <c r="J449" s="1295"/>
      <c r="K449" s="1294"/>
    </row>
    <row r="450" spans="1:11" s="440" customFormat="1" ht="21.95" customHeight="1" x14ac:dyDescent="0.2">
      <c r="A450" s="830">
        <v>438</v>
      </c>
      <c r="B450" s="444"/>
      <c r="C450" s="441"/>
      <c r="D450" s="831">
        <f t="shared" si="19"/>
        <v>0</v>
      </c>
      <c r="E450" s="441"/>
      <c r="F450" s="441"/>
      <c r="G450" s="832">
        <f t="shared" si="18"/>
        <v>1</v>
      </c>
      <c r="H450" s="835"/>
      <c r="I450" s="834">
        <f t="shared" si="20"/>
        <v>0</v>
      </c>
      <c r="J450" s="1295"/>
      <c r="K450" s="1294"/>
    </row>
    <row r="451" spans="1:11" s="440" customFormat="1" ht="21.95" customHeight="1" x14ac:dyDescent="0.2">
      <c r="A451" s="830">
        <v>439</v>
      </c>
      <c r="B451" s="444"/>
      <c r="C451" s="441"/>
      <c r="D451" s="831">
        <f t="shared" si="19"/>
        <v>0</v>
      </c>
      <c r="E451" s="441"/>
      <c r="F451" s="441"/>
      <c r="G451" s="832">
        <f t="shared" si="18"/>
        <v>1</v>
      </c>
      <c r="H451" s="835"/>
      <c r="I451" s="834">
        <f t="shared" si="20"/>
        <v>0</v>
      </c>
      <c r="J451" s="1295"/>
      <c r="K451" s="1294"/>
    </row>
    <row r="452" spans="1:11" s="440" customFormat="1" ht="21.95" customHeight="1" x14ac:dyDescent="0.2">
      <c r="A452" s="830">
        <v>440</v>
      </c>
      <c r="B452" s="444"/>
      <c r="C452" s="441"/>
      <c r="D452" s="831">
        <f t="shared" si="19"/>
        <v>0</v>
      </c>
      <c r="E452" s="441"/>
      <c r="F452" s="441"/>
      <c r="G452" s="832">
        <f t="shared" si="18"/>
        <v>1</v>
      </c>
      <c r="H452" s="835"/>
      <c r="I452" s="834">
        <f t="shared" si="20"/>
        <v>0</v>
      </c>
      <c r="J452" s="1295"/>
      <c r="K452" s="1294"/>
    </row>
    <row r="453" spans="1:11" s="440" customFormat="1" ht="21.95" customHeight="1" x14ac:dyDescent="0.2">
      <c r="A453" s="830">
        <v>441</v>
      </c>
      <c r="B453" s="444"/>
      <c r="C453" s="441"/>
      <c r="D453" s="831">
        <f t="shared" si="19"/>
        <v>0</v>
      </c>
      <c r="E453" s="441"/>
      <c r="F453" s="441"/>
      <c r="G453" s="832">
        <f t="shared" si="18"/>
        <v>1</v>
      </c>
      <c r="H453" s="835"/>
      <c r="I453" s="834">
        <f t="shared" si="20"/>
        <v>0</v>
      </c>
      <c r="J453" s="1295"/>
      <c r="K453" s="1294"/>
    </row>
    <row r="454" spans="1:11" s="440" customFormat="1" ht="21.95" customHeight="1" x14ac:dyDescent="0.2">
      <c r="A454" s="830">
        <v>442</v>
      </c>
      <c r="B454" s="444"/>
      <c r="C454" s="441"/>
      <c r="D454" s="831">
        <f t="shared" si="19"/>
        <v>0</v>
      </c>
      <c r="E454" s="441"/>
      <c r="F454" s="441"/>
      <c r="G454" s="832">
        <f t="shared" si="18"/>
        <v>1</v>
      </c>
      <c r="H454" s="835"/>
      <c r="I454" s="834">
        <f t="shared" si="20"/>
        <v>0</v>
      </c>
      <c r="J454" s="1295"/>
      <c r="K454" s="1294"/>
    </row>
    <row r="455" spans="1:11" s="440" customFormat="1" ht="21.95" customHeight="1" x14ac:dyDescent="0.2">
      <c r="A455" s="830">
        <v>443</v>
      </c>
      <c r="B455" s="444"/>
      <c r="C455" s="441"/>
      <c r="D455" s="831">
        <f t="shared" si="19"/>
        <v>0</v>
      </c>
      <c r="E455" s="441"/>
      <c r="F455" s="441"/>
      <c r="G455" s="832">
        <f t="shared" si="18"/>
        <v>1</v>
      </c>
      <c r="H455" s="835"/>
      <c r="I455" s="834">
        <f t="shared" si="20"/>
        <v>0</v>
      </c>
      <c r="J455" s="1295"/>
      <c r="K455" s="1294"/>
    </row>
    <row r="456" spans="1:11" s="440" customFormat="1" ht="21.95" customHeight="1" x14ac:dyDescent="0.2">
      <c r="A456" s="830">
        <v>444</v>
      </c>
      <c r="B456" s="444"/>
      <c r="C456" s="441"/>
      <c r="D456" s="831">
        <f t="shared" si="19"/>
        <v>0</v>
      </c>
      <c r="E456" s="441"/>
      <c r="F456" s="441"/>
      <c r="G456" s="832">
        <f t="shared" si="18"/>
        <v>1</v>
      </c>
      <c r="H456" s="835"/>
      <c r="I456" s="834">
        <f t="shared" si="20"/>
        <v>0</v>
      </c>
      <c r="J456" s="1295"/>
      <c r="K456" s="1294"/>
    </row>
    <row r="457" spans="1:11" s="440" customFormat="1" ht="21.95" customHeight="1" x14ac:dyDescent="0.2">
      <c r="A457" s="830">
        <v>445</v>
      </c>
      <c r="B457" s="444"/>
      <c r="C457" s="441"/>
      <c r="D457" s="831">
        <f t="shared" si="19"/>
        <v>0</v>
      </c>
      <c r="E457" s="441"/>
      <c r="F457" s="441"/>
      <c r="G457" s="832">
        <f t="shared" si="18"/>
        <v>1</v>
      </c>
      <c r="H457" s="835"/>
      <c r="I457" s="834">
        <f t="shared" si="20"/>
        <v>0</v>
      </c>
      <c r="J457" s="1295"/>
      <c r="K457" s="1294"/>
    </row>
    <row r="458" spans="1:11" s="440" customFormat="1" ht="21.95" customHeight="1" x14ac:dyDescent="0.2">
      <c r="A458" s="830">
        <v>446</v>
      </c>
      <c r="B458" s="444"/>
      <c r="C458" s="441"/>
      <c r="D458" s="831">
        <f t="shared" si="19"/>
        <v>0</v>
      </c>
      <c r="E458" s="441"/>
      <c r="F458" s="441"/>
      <c r="G458" s="832">
        <f t="shared" si="18"/>
        <v>1</v>
      </c>
      <c r="H458" s="835"/>
      <c r="I458" s="834">
        <f t="shared" si="20"/>
        <v>0</v>
      </c>
      <c r="J458" s="1295"/>
      <c r="K458" s="1294"/>
    </row>
    <row r="459" spans="1:11" s="440" customFormat="1" ht="21.95" customHeight="1" x14ac:dyDescent="0.2">
      <c r="A459" s="830">
        <v>447</v>
      </c>
      <c r="B459" s="444"/>
      <c r="C459" s="441"/>
      <c r="D459" s="831">
        <f t="shared" si="19"/>
        <v>0</v>
      </c>
      <c r="E459" s="441"/>
      <c r="F459" s="441"/>
      <c r="G459" s="832">
        <f t="shared" si="18"/>
        <v>1</v>
      </c>
      <c r="H459" s="835"/>
      <c r="I459" s="834">
        <f t="shared" si="20"/>
        <v>0</v>
      </c>
      <c r="J459" s="1295"/>
      <c r="K459" s="1294"/>
    </row>
    <row r="460" spans="1:11" s="440" customFormat="1" ht="21.95" customHeight="1" x14ac:dyDescent="0.2">
      <c r="A460" s="830">
        <v>448</v>
      </c>
      <c r="B460" s="444"/>
      <c r="C460" s="441"/>
      <c r="D460" s="831">
        <f t="shared" si="19"/>
        <v>0</v>
      </c>
      <c r="E460" s="441"/>
      <c r="F460" s="441"/>
      <c r="G460" s="832">
        <f t="shared" si="18"/>
        <v>1</v>
      </c>
      <c r="H460" s="835"/>
      <c r="I460" s="834">
        <f t="shared" si="20"/>
        <v>0</v>
      </c>
      <c r="J460" s="1295"/>
      <c r="K460" s="1294"/>
    </row>
    <row r="461" spans="1:11" s="440" customFormat="1" ht="21.95" customHeight="1" x14ac:dyDescent="0.2">
      <c r="A461" s="830">
        <v>449</v>
      </c>
      <c r="B461" s="444"/>
      <c r="C461" s="441"/>
      <c r="D461" s="831">
        <f t="shared" si="19"/>
        <v>0</v>
      </c>
      <c r="E461" s="441"/>
      <c r="F461" s="441"/>
      <c r="G461" s="832">
        <f t="shared" ref="G461:G524" si="21">(YEAR(F461)-YEAR(E461))*12+MONTH(F461)-MONTH(E461)+1</f>
        <v>1</v>
      </c>
      <c r="H461" s="835"/>
      <c r="I461" s="834">
        <f t="shared" si="20"/>
        <v>0</v>
      </c>
      <c r="J461" s="1295"/>
      <c r="K461" s="1294"/>
    </row>
    <row r="462" spans="1:11" s="440" customFormat="1" ht="21.95" customHeight="1" x14ac:dyDescent="0.2">
      <c r="A462" s="830">
        <v>450</v>
      </c>
      <c r="B462" s="444"/>
      <c r="C462" s="441"/>
      <c r="D462" s="831">
        <f t="shared" ref="D462:D512" si="22">DATEDIF(C462,F462,"Y")</f>
        <v>0</v>
      </c>
      <c r="E462" s="441"/>
      <c r="F462" s="441"/>
      <c r="G462" s="832">
        <f t="shared" si="21"/>
        <v>1</v>
      </c>
      <c r="H462" s="835"/>
      <c r="I462" s="834">
        <f t="shared" ref="I462:I525" si="23">IF(AND(E462&lt;=DATEVALUE(MID($C$7,1,10)),F462&gt;=DATEVALUE(MID($C$7,14,10))), (YEAR(DATEVALUE(MID($C$7,14,10)))-YEAR(DATEVALUE(MID($C$7,1,10))))*12+(MONTH(DATEVALUE(MID($C$7,14,10)))-MONTH(DATEVALUE(MID($C$7,1,10))))+1,IF(AND(E462&lt;=DATEVALUE(MID($C$7,1,10)),F462&lt;DATEVALUE(MID($C$7,14,10)),F462&gt;=DATEVALUE(MID($C$7,1,10))),(YEAR(F462)-YEAR(DATEVALUE(MID($C$7,1,10))))*12+(MONTH(F462)-MONTH(DATEVALUE(MID($C$7,1,10))))+1,IF(AND(E462&gt;DATEVALUE(MID($C$7,1,10)),F462&gt;=DATEVALUE(MID($C$7,14,10)),E462&lt;=DATEVALUE(MID($C$7,14,10))),(YEAR(DATEVALUE(MID($C$7,14,10)))-YEAR(E462))*12+(MONTH(DATEVALUE(MID($C$7,14,10)))-MONTH(E462))+1,IF(AND(E462&gt;DATEVALUE(MID($C$7,1,10)),F462&lt;DATEVALUE(MID($C$7,14,10))),(YEAR(F462)-YEAR(E462))*12+(MONTH(F462)-MONTH(E462))+1,0))))</f>
        <v>0</v>
      </c>
      <c r="J462" s="1295"/>
      <c r="K462" s="1294"/>
    </row>
    <row r="463" spans="1:11" s="440" customFormat="1" ht="21.95" customHeight="1" x14ac:dyDescent="0.2">
      <c r="A463" s="830">
        <v>451</v>
      </c>
      <c r="B463" s="444"/>
      <c r="C463" s="441"/>
      <c r="D463" s="831">
        <f t="shared" si="22"/>
        <v>0</v>
      </c>
      <c r="E463" s="441"/>
      <c r="F463" s="441"/>
      <c r="G463" s="832">
        <f t="shared" si="21"/>
        <v>1</v>
      </c>
      <c r="H463" s="835"/>
      <c r="I463" s="834">
        <f t="shared" si="23"/>
        <v>0</v>
      </c>
      <c r="J463" s="1295"/>
      <c r="K463" s="1294"/>
    </row>
    <row r="464" spans="1:11" s="440" customFormat="1" ht="21.95" customHeight="1" x14ac:dyDescent="0.2">
      <c r="A464" s="830">
        <v>452</v>
      </c>
      <c r="B464" s="444"/>
      <c r="C464" s="441"/>
      <c r="D464" s="831">
        <f t="shared" si="22"/>
        <v>0</v>
      </c>
      <c r="E464" s="441"/>
      <c r="F464" s="441"/>
      <c r="G464" s="832">
        <f t="shared" si="21"/>
        <v>1</v>
      </c>
      <c r="H464" s="835"/>
      <c r="I464" s="834">
        <f t="shared" si="23"/>
        <v>0</v>
      </c>
      <c r="J464" s="1295"/>
      <c r="K464" s="1294"/>
    </row>
    <row r="465" spans="1:11" s="440" customFormat="1" ht="21.95" customHeight="1" x14ac:dyDescent="0.2">
      <c r="A465" s="830">
        <v>453</v>
      </c>
      <c r="B465" s="444"/>
      <c r="C465" s="441"/>
      <c r="D465" s="831">
        <f t="shared" si="22"/>
        <v>0</v>
      </c>
      <c r="E465" s="441"/>
      <c r="F465" s="441"/>
      <c r="G465" s="832">
        <f t="shared" si="21"/>
        <v>1</v>
      </c>
      <c r="H465" s="835"/>
      <c r="I465" s="834">
        <f t="shared" si="23"/>
        <v>0</v>
      </c>
      <c r="J465" s="1295"/>
      <c r="K465" s="1294"/>
    </row>
    <row r="466" spans="1:11" s="440" customFormat="1" ht="21.95" customHeight="1" x14ac:dyDescent="0.2">
      <c r="A466" s="830">
        <v>454</v>
      </c>
      <c r="B466" s="444"/>
      <c r="C466" s="441"/>
      <c r="D466" s="831">
        <f t="shared" si="22"/>
        <v>0</v>
      </c>
      <c r="E466" s="441"/>
      <c r="F466" s="441"/>
      <c r="G466" s="832">
        <f t="shared" si="21"/>
        <v>1</v>
      </c>
      <c r="H466" s="835"/>
      <c r="I466" s="834">
        <f t="shared" si="23"/>
        <v>0</v>
      </c>
      <c r="J466" s="1295"/>
      <c r="K466" s="1294"/>
    </row>
    <row r="467" spans="1:11" s="440" customFormat="1" ht="21.95" customHeight="1" x14ac:dyDescent="0.2">
      <c r="A467" s="830">
        <v>455</v>
      </c>
      <c r="B467" s="444"/>
      <c r="C467" s="441"/>
      <c r="D467" s="831">
        <f t="shared" si="22"/>
        <v>0</v>
      </c>
      <c r="E467" s="441"/>
      <c r="F467" s="441"/>
      <c r="G467" s="832">
        <f t="shared" si="21"/>
        <v>1</v>
      </c>
      <c r="H467" s="835"/>
      <c r="I467" s="834">
        <f t="shared" si="23"/>
        <v>0</v>
      </c>
      <c r="J467" s="1295"/>
      <c r="K467" s="1294"/>
    </row>
    <row r="468" spans="1:11" s="440" customFormat="1" ht="21.95" customHeight="1" x14ac:dyDescent="0.2">
      <c r="A468" s="830">
        <v>456</v>
      </c>
      <c r="B468" s="444"/>
      <c r="C468" s="441"/>
      <c r="D468" s="831">
        <f t="shared" si="22"/>
        <v>0</v>
      </c>
      <c r="E468" s="441"/>
      <c r="F468" s="441"/>
      <c r="G468" s="832">
        <f t="shared" si="21"/>
        <v>1</v>
      </c>
      <c r="H468" s="835"/>
      <c r="I468" s="834">
        <f t="shared" si="23"/>
        <v>0</v>
      </c>
      <c r="J468" s="1295"/>
      <c r="K468" s="1294"/>
    </row>
    <row r="469" spans="1:11" s="440" customFormat="1" ht="21.95" customHeight="1" x14ac:dyDescent="0.2">
      <c r="A469" s="830">
        <v>457</v>
      </c>
      <c r="B469" s="444"/>
      <c r="C469" s="441"/>
      <c r="D469" s="831">
        <f t="shared" si="22"/>
        <v>0</v>
      </c>
      <c r="E469" s="441"/>
      <c r="F469" s="441"/>
      <c r="G469" s="832">
        <f t="shared" si="21"/>
        <v>1</v>
      </c>
      <c r="H469" s="835"/>
      <c r="I469" s="834">
        <f t="shared" si="23"/>
        <v>0</v>
      </c>
      <c r="J469" s="1295"/>
      <c r="K469" s="1294"/>
    </row>
    <row r="470" spans="1:11" s="440" customFormat="1" ht="21.95" customHeight="1" x14ac:dyDescent="0.2">
      <c r="A470" s="830">
        <v>458</v>
      </c>
      <c r="B470" s="444"/>
      <c r="C470" s="441"/>
      <c r="D470" s="831">
        <f t="shared" si="22"/>
        <v>0</v>
      </c>
      <c r="E470" s="441"/>
      <c r="F470" s="441"/>
      <c r="G470" s="832">
        <f t="shared" si="21"/>
        <v>1</v>
      </c>
      <c r="H470" s="835"/>
      <c r="I470" s="834">
        <f t="shared" si="23"/>
        <v>0</v>
      </c>
      <c r="J470" s="1295"/>
      <c r="K470" s="1294"/>
    </row>
    <row r="471" spans="1:11" s="440" customFormat="1" ht="21.95" customHeight="1" x14ac:dyDescent="0.2">
      <c r="A471" s="830">
        <v>459</v>
      </c>
      <c r="B471" s="444"/>
      <c r="C471" s="441"/>
      <c r="D471" s="831">
        <f t="shared" si="22"/>
        <v>0</v>
      </c>
      <c r="E471" s="441"/>
      <c r="F471" s="441"/>
      <c r="G471" s="832">
        <f t="shared" si="21"/>
        <v>1</v>
      </c>
      <c r="H471" s="835"/>
      <c r="I471" s="834">
        <f t="shared" si="23"/>
        <v>0</v>
      </c>
      <c r="J471" s="1295"/>
      <c r="K471" s="1294"/>
    </row>
    <row r="472" spans="1:11" s="440" customFormat="1" ht="21.95" customHeight="1" x14ac:dyDescent="0.2">
      <c r="A472" s="830">
        <v>460</v>
      </c>
      <c r="B472" s="444"/>
      <c r="C472" s="441"/>
      <c r="D472" s="831">
        <f t="shared" si="22"/>
        <v>0</v>
      </c>
      <c r="E472" s="441"/>
      <c r="F472" s="441"/>
      <c r="G472" s="832">
        <f t="shared" si="21"/>
        <v>1</v>
      </c>
      <c r="H472" s="835"/>
      <c r="I472" s="834">
        <f t="shared" si="23"/>
        <v>0</v>
      </c>
      <c r="J472" s="1295"/>
      <c r="K472" s="1294"/>
    </row>
    <row r="473" spans="1:11" s="440" customFormat="1" ht="21.95" customHeight="1" x14ac:dyDescent="0.2">
      <c r="A473" s="830">
        <v>461</v>
      </c>
      <c r="B473" s="444"/>
      <c r="C473" s="441"/>
      <c r="D473" s="831">
        <f t="shared" si="22"/>
        <v>0</v>
      </c>
      <c r="E473" s="441"/>
      <c r="F473" s="441"/>
      <c r="G473" s="832">
        <f t="shared" si="21"/>
        <v>1</v>
      </c>
      <c r="H473" s="835"/>
      <c r="I473" s="834">
        <f t="shared" si="23"/>
        <v>0</v>
      </c>
      <c r="J473" s="1295"/>
      <c r="K473" s="1294"/>
    </row>
    <row r="474" spans="1:11" s="440" customFormat="1" ht="21.95" customHeight="1" x14ac:dyDescent="0.2">
      <c r="A474" s="830">
        <v>462</v>
      </c>
      <c r="B474" s="444"/>
      <c r="C474" s="441"/>
      <c r="D474" s="831">
        <f t="shared" si="22"/>
        <v>0</v>
      </c>
      <c r="E474" s="441"/>
      <c r="F474" s="441"/>
      <c r="G474" s="832">
        <f t="shared" si="21"/>
        <v>1</v>
      </c>
      <c r="H474" s="835"/>
      <c r="I474" s="834">
        <f t="shared" si="23"/>
        <v>0</v>
      </c>
      <c r="J474" s="1295"/>
      <c r="K474" s="1294"/>
    </row>
    <row r="475" spans="1:11" s="440" customFormat="1" ht="21.95" customHeight="1" x14ac:dyDescent="0.2">
      <c r="A475" s="830">
        <v>463</v>
      </c>
      <c r="B475" s="444"/>
      <c r="C475" s="441"/>
      <c r="D475" s="831">
        <f t="shared" si="22"/>
        <v>0</v>
      </c>
      <c r="E475" s="441"/>
      <c r="F475" s="441"/>
      <c r="G475" s="832">
        <f t="shared" si="21"/>
        <v>1</v>
      </c>
      <c r="H475" s="835"/>
      <c r="I475" s="834">
        <f t="shared" si="23"/>
        <v>0</v>
      </c>
      <c r="J475" s="1295"/>
      <c r="K475" s="1294"/>
    </row>
    <row r="476" spans="1:11" s="440" customFormat="1" ht="21.95" customHeight="1" x14ac:dyDescent="0.2">
      <c r="A476" s="830">
        <v>464</v>
      </c>
      <c r="B476" s="444"/>
      <c r="C476" s="441"/>
      <c r="D476" s="831">
        <f t="shared" si="22"/>
        <v>0</v>
      </c>
      <c r="E476" s="441"/>
      <c r="F476" s="441"/>
      <c r="G476" s="832">
        <f t="shared" si="21"/>
        <v>1</v>
      </c>
      <c r="H476" s="835"/>
      <c r="I476" s="834">
        <f t="shared" si="23"/>
        <v>0</v>
      </c>
      <c r="J476" s="1295"/>
      <c r="K476" s="1294"/>
    </row>
    <row r="477" spans="1:11" s="440" customFormat="1" ht="21.95" customHeight="1" x14ac:dyDescent="0.2">
      <c r="A477" s="830">
        <v>465</v>
      </c>
      <c r="B477" s="444"/>
      <c r="C477" s="441"/>
      <c r="D477" s="831">
        <f t="shared" si="22"/>
        <v>0</v>
      </c>
      <c r="E477" s="441"/>
      <c r="F477" s="441"/>
      <c r="G477" s="832">
        <f t="shared" si="21"/>
        <v>1</v>
      </c>
      <c r="H477" s="835"/>
      <c r="I477" s="834">
        <f t="shared" si="23"/>
        <v>0</v>
      </c>
      <c r="J477" s="1295"/>
      <c r="K477" s="1294"/>
    </row>
    <row r="478" spans="1:11" s="440" customFormat="1" ht="21.95" customHeight="1" x14ac:dyDescent="0.2">
      <c r="A478" s="830">
        <v>466</v>
      </c>
      <c r="B478" s="444"/>
      <c r="C478" s="441"/>
      <c r="D478" s="831">
        <f t="shared" si="22"/>
        <v>0</v>
      </c>
      <c r="E478" s="441"/>
      <c r="F478" s="441"/>
      <c r="G478" s="832">
        <f t="shared" si="21"/>
        <v>1</v>
      </c>
      <c r="H478" s="835"/>
      <c r="I478" s="834">
        <f t="shared" si="23"/>
        <v>0</v>
      </c>
      <c r="J478" s="1295"/>
      <c r="K478" s="1294"/>
    </row>
    <row r="479" spans="1:11" s="440" customFormat="1" ht="21.95" customHeight="1" x14ac:dyDescent="0.2">
      <c r="A479" s="830">
        <v>467</v>
      </c>
      <c r="B479" s="444"/>
      <c r="C479" s="441"/>
      <c r="D479" s="831">
        <f t="shared" si="22"/>
        <v>0</v>
      </c>
      <c r="E479" s="441"/>
      <c r="F479" s="441"/>
      <c r="G479" s="832">
        <f t="shared" si="21"/>
        <v>1</v>
      </c>
      <c r="H479" s="835"/>
      <c r="I479" s="834">
        <f t="shared" si="23"/>
        <v>0</v>
      </c>
      <c r="J479" s="1295"/>
      <c r="K479" s="1294"/>
    </row>
    <row r="480" spans="1:11" s="440" customFormat="1" ht="21.95" customHeight="1" x14ac:dyDescent="0.2">
      <c r="A480" s="830">
        <v>468</v>
      </c>
      <c r="B480" s="444"/>
      <c r="C480" s="441"/>
      <c r="D480" s="831">
        <f t="shared" si="22"/>
        <v>0</v>
      </c>
      <c r="E480" s="441"/>
      <c r="F480" s="441"/>
      <c r="G480" s="832">
        <f t="shared" si="21"/>
        <v>1</v>
      </c>
      <c r="H480" s="835"/>
      <c r="I480" s="834">
        <f t="shared" si="23"/>
        <v>0</v>
      </c>
      <c r="J480" s="1295"/>
      <c r="K480" s="1294"/>
    </row>
    <row r="481" spans="1:11" s="440" customFormat="1" ht="21.95" customHeight="1" x14ac:dyDescent="0.2">
      <c r="A481" s="830">
        <v>469</v>
      </c>
      <c r="B481" s="444"/>
      <c r="C481" s="441"/>
      <c r="D481" s="831">
        <f t="shared" si="22"/>
        <v>0</v>
      </c>
      <c r="E481" s="441"/>
      <c r="F481" s="441"/>
      <c r="G481" s="832">
        <f t="shared" si="21"/>
        <v>1</v>
      </c>
      <c r="H481" s="835"/>
      <c r="I481" s="834">
        <f t="shared" si="23"/>
        <v>0</v>
      </c>
      <c r="J481" s="1295"/>
      <c r="K481" s="1294"/>
    </row>
    <row r="482" spans="1:11" s="440" customFormat="1" ht="21.95" customHeight="1" x14ac:dyDescent="0.2">
      <c r="A482" s="830">
        <v>470</v>
      </c>
      <c r="B482" s="444"/>
      <c r="C482" s="441"/>
      <c r="D482" s="831">
        <f t="shared" si="22"/>
        <v>0</v>
      </c>
      <c r="E482" s="441"/>
      <c r="F482" s="441"/>
      <c r="G482" s="832">
        <f t="shared" si="21"/>
        <v>1</v>
      </c>
      <c r="H482" s="835"/>
      <c r="I482" s="834">
        <f t="shared" si="23"/>
        <v>0</v>
      </c>
      <c r="J482" s="1295"/>
      <c r="K482" s="1294"/>
    </row>
    <row r="483" spans="1:11" s="440" customFormat="1" ht="21.95" customHeight="1" x14ac:dyDescent="0.2">
      <c r="A483" s="830">
        <v>471</v>
      </c>
      <c r="B483" s="444"/>
      <c r="C483" s="441"/>
      <c r="D483" s="831">
        <f t="shared" si="22"/>
        <v>0</v>
      </c>
      <c r="E483" s="441"/>
      <c r="F483" s="441"/>
      <c r="G483" s="832">
        <f t="shared" si="21"/>
        <v>1</v>
      </c>
      <c r="H483" s="835"/>
      <c r="I483" s="834">
        <f t="shared" si="23"/>
        <v>0</v>
      </c>
      <c r="J483" s="1295"/>
      <c r="K483" s="1294"/>
    </row>
    <row r="484" spans="1:11" s="440" customFormat="1" ht="21.95" customHeight="1" x14ac:dyDescent="0.2">
      <c r="A484" s="830">
        <v>472</v>
      </c>
      <c r="B484" s="444"/>
      <c r="C484" s="441"/>
      <c r="D484" s="831">
        <f t="shared" si="22"/>
        <v>0</v>
      </c>
      <c r="E484" s="441"/>
      <c r="F484" s="441"/>
      <c r="G484" s="832">
        <f t="shared" si="21"/>
        <v>1</v>
      </c>
      <c r="H484" s="835"/>
      <c r="I484" s="834">
        <f t="shared" si="23"/>
        <v>0</v>
      </c>
      <c r="J484" s="1295"/>
      <c r="K484" s="1294"/>
    </row>
    <row r="485" spans="1:11" s="440" customFormat="1" ht="21.95" customHeight="1" x14ac:dyDescent="0.2">
      <c r="A485" s="830">
        <v>473</v>
      </c>
      <c r="B485" s="444"/>
      <c r="C485" s="441"/>
      <c r="D485" s="831">
        <f t="shared" si="22"/>
        <v>0</v>
      </c>
      <c r="E485" s="441"/>
      <c r="F485" s="441"/>
      <c r="G485" s="832">
        <f t="shared" si="21"/>
        <v>1</v>
      </c>
      <c r="H485" s="835"/>
      <c r="I485" s="834">
        <f t="shared" si="23"/>
        <v>0</v>
      </c>
      <c r="J485" s="1295"/>
      <c r="K485" s="1294"/>
    </row>
    <row r="486" spans="1:11" s="440" customFormat="1" ht="21.95" customHeight="1" x14ac:dyDescent="0.2">
      <c r="A486" s="830">
        <v>474</v>
      </c>
      <c r="B486" s="444"/>
      <c r="C486" s="441"/>
      <c r="D486" s="831">
        <f t="shared" si="22"/>
        <v>0</v>
      </c>
      <c r="E486" s="441"/>
      <c r="F486" s="441"/>
      <c r="G486" s="832">
        <f t="shared" si="21"/>
        <v>1</v>
      </c>
      <c r="H486" s="835"/>
      <c r="I486" s="834">
        <f t="shared" si="23"/>
        <v>0</v>
      </c>
      <c r="J486" s="1295"/>
      <c r="K486" s="1294"/>
    </row>
    <row r="487" spans="1:11" s="440" customFormat="1" ht="21.95" customHeight="1" x14ac:dyDescent="0.2">
      <c r="A487" s="830">
        <v>475</v>
      </c>
      <c r="B487" s="444"/>
      <c r="C487" s="441"/>
      <c r="D487" s="831">
        <f t="shared" si="22"/>
        <v>0</v>
      </c>
      <c r="E487" s="441"/>
      <c r="F487" s="441"/>
      <c r="G487" s="832">
        <f t="shared" si="21"/>
        <v>1</v>
      </c>
      <c r="H487" s="835"/>
      <c r="I487" s="834">
        <f t="shared" si="23"/>
        <v>0</v>
      </c>
      <c r="J487" s="1295"/>
      <c r="K487" s="1294"/>
    </row>
    <row r="488" spans="1:11" s="440" customFormat="1" ht="21.95" customHeight="1" x14ac:dyDescent="0.2">
      <c r="A488" s="830">
        <v>476</v>
      </c>
      <c r="B488" s="444"/>
      <c r="C488" s="441"/>
      <c r="D488" s="831">
        <f t="shared" si="22"/>
        <v>0</v>
      </c>
      <c r="E488" s="441"/>
      <c r="F488" s="441"/>
      <c r="G488" s="832">
        <f t="shared" si="21"/>
        <v>1</v>
      </c>
      <c r="H488" s="835"/>
      <c r="I488" s="834">
        <f t="shared" si="23"/>
        <v>0</v>
      </c>
      <c r="J488" s="1295"/>
      <c r="K488" s="1294"/>
    </row>
    <row r="489" spans="1:11" s="440" customFormat="1" ht="21.95" customHeight="1" x14ac:dyDescent="0.2">
      <c r="A489" s="830">
        <v>477</v>
      </c>
      <c r="B489" s="444"/>
      <c r="C489" s="441"/>
      <c r="D489" s="831">
        <f t="shared" si="22"/>
        <v>0</v>
      </c>
      <c r="E489" s="441"/>
      <c r="F489" s="441"/>
      <c r="G489" s="832">
        <f t="shared" si="21"/>
        <v>1</v>
      </c>
      <c r="H489" s="835"/>
      <c r="I489" s="834">
        <f t="shared" si="23"/>
        <v>0</v>
      </c>
      <c r="J489" s="1295"/>
      <c r="K489" s="1294"/>
    </row>
    <row r="490" spans="1:11" s="440" customFormat="1" ht="21.95" customHeight="1" x14ac:dyDescent="0.2">
      <c r="A490" s="830">
        <v>478</v>
      </c>
      <c r="B490" s="444"/>
      <c r="C490" s="441"/>
      <c r="D490" s="831">
        <f t="shared" si="22"/>
        <v>0</v>
      </c>
      <c r="E490" s="441"/>
      <c r="F490" s="441"/>
      <c r="G490" s="832">
        <f t="shared" si="21"/>
        <v>1</v>
      </c>
      <c r="H490" s="835"/>
      <c r="I490" s="834">
        <f t="shared" si="23"/>
        <v>0</v>
      </c>
      <c r="J490" s="1295"/>
      <c r="K490" s="1294"/>
    </row>
    <row r="491" spans="1:11" s="440" customFormat="1" ht="21.95" customHeight="1" x14ac:dyDescent="0.2">
      <c r="A491" s="830">
        <v>479</v>
      </c>
      <c r="B491" s="444"/>
      <c r="C491" s="441"/>
      <c r="D491" s="831">
        <f t="shared" si="22"/>
        <v>0</v>
      </c>
      <c r="E491" s="441"/>
      <c r="F491" s="441"/>
      <c r="G491" s="832">
        <f t="shared" si="21"/>
        <v>1</v>
      </c>
      <c r="H491" s="835"/>
      <c r="I491" s="834">
        <f t="shared" si="23"/>
        <v>0</v>
      </c>
      <c r="J491" s="1295"/>
      <c r="K491" s="1294"/>
    </row>
    <row r="492" spans="1:11" s="440" customFormat="1" ht="21.95" customHeight="1" x14ac:dyDescent="0.2">
      <c r="A492" s="830">
        <v>480</v>
      </c>
      <c r="B492" s="444"/>
      <c r="C492" s="441"/>
      <c r="D492" s="831">
        <f t="shared" si="22"/>
        <v>0</v>
      </c>
      <c r="E492" s="441"/>
      <c r="F492" s="441"/>
      <c r="G492" s="832">
        <f t="shared" si="21"/>
        <v>1</v>
      </c>
      <c r="H492" s="835"/>
      <c r="I492" s="834">
        <f t="shared" si="23"/>
        <v>0</v>
      </c>
      <c r="J492" s="1295"/>
      <c r="K492" s="1294"/>
    </row>
    <row r="493" spans="1:11" s="440" customFormat="1" ht="21.95" customHeight="1" x14ac:dyDescent="0.2">
      <c r="A493" s="830">
        <v>481</v>
      </c>
      <c r="B493" s="444"/>
      <c r="C493" s="441"/>
      <c r="D493" s="831">
        <f t="shared" si="22"/>
        <v>0</v>
      </c>
      <c r="E493" s="441"/>
      <c r="F493" s="441"/>
      <c r="G493" s="832">
        <f t="shared" si="21"/>
        <v>1</v>
      </c>
      <c r="H493" s="835"/>
      <c r="I493" s="834">
        <f t="shared" si="23"/>
        <v>0</v>
      </c>
      <c r="J493" s="1295"/>
      <c r="K493" s="1294"/>
    </row>
    <row r="494" spans="1:11" s="440" customFormat="1" ht="21.95" customHeight="1" x14ac:dyDescent="0.2">
      <c r="A494" s="830">
        <v>482</v>
      </c>
      <c r="B494" s="444"/>
      <c r="C494" s="441"/>
      <c r="D494" s="831">
        <f t="shared" si="22"/>
        <v>0</v>
      </c>
      <c r="E494" s="441"/>
      <c r="F494" s="441"/>
      <c r="G494" s="832">
        <f t="shared" si="21"/>
        <v>1</v>
      </c>
      <c r="H494" s="835"/>
      <c r="I494" s="834">
        <f t="shared" si="23"/>
        <v>0</v>
      </c>
      <c r="J494" s="1295"/>
      <c r="K494" s="1294"/>
    </row>
    <row r="495" spans="1:11" s="440" customFormat="1" ht="21.95" customHeight="1" x14ac:dyDescent="0.2">
      <c r="A495" s="830">
        <v>483</v>
      </c>
      <c r="B495" s="444"/>
      <c r="C495" s="441"/>
      <c r="D495" s="831">
        <f t="shared" si="22"/>
        <v>0</v>
      </c>
      <c r="E495" s="441"/>
      <c r="F495" s="441"/>
      <c r="G495" s="832">
        <f t="shared" si="21"/>
        <v>1</v>
      </c>
      <c r="H495" s="835"/>
      <c r="I495" s="834">
        <f t="shared" si="23"/>
        <v>0</v>
      </c>
      <c r="J495" s="1295"/>
      <c r="K495" s="1294"/>
    </row>
    <row r="496" spans="1:11" s="440" customFormat="1" ht="21.95" customHeight="1" x14ac:dyDescent="0.2">
      <c r="A496" s="830">
        <v>484</v>
      </c>
      <c r="B496" s="444"/>
      <c r="C496" s="441"/>
      <c r="D496" s="831">
        <f t="shared" si="22"/>
        <v>0</v>
      </c>
      <c r="E496" s="441"/>
      <c r="F496" s="441"/>
      <c r="G496" s="832">
        <f t="shared" si="21"/>
        <v>1</v>
      </c>
      <c r="H496" s="835"/>
      <c r="I496" s="834">
        <f t="shared" si="23"/>
        <v>0</v>
      </c>
      <c r="J496" s="1295"/>
      <c r="K496" s="1294"/>
    </row>
    <row r="497" spans="1:11" s="440" customFormat="1" ht="21.95" customHeight="1" x14ac:dyDescent="0.2">
      <c r="A497" s="830">
        <v>485</v>
      </c>
      <c r="B497" s="444"/>
      <c r="C497" s="441"/>
      <c r="D497" s="831">
        <f t="shared" si="22"/>
        <v>0</v>
      </c>
      <c r="E497" s="441"/>
      <c r="F497" s="441"/>
      <c r="G497" s="832">
        <f t="shared" si="21"/>
        <v>1</v>
      </c>
      <c r="H497" s="835"/>
      <c r="I497" s="834">
        <f t="shared" si="23"/>
        <v>0</v>
      </c>
      <c r="J497" s="1295"/>
      <c r="K497" s="1294"/>
    </row>
    <row r="498" spans="1:11" s="440" customFormat="1" ht="21.95" customHeight="1" x14ac:dyDescent="0.2">
      <c r="A498" s="830">
        <v>486</v>
      </c>
      <c r="B498" s="444"/>
      <c r="C498" s="441"/>
      <c r="D498" s="831">
        <f t="shared" si="22"/>
        <v>0</v>
      </c>
      <c r="E498" s="441"/>
      <c r="F498" s="441"/>
      <c r="G498" s="832">
        <f t="shared" si="21"/>
        <v>1</v>
      </c>
      <c r="H498" s="835"/>
      <c r="I498" s="834">
        <f t="shared" si="23"/>
        <v>0</v>
      </c>
      <c r="J498" s="1295"/>
      <c r="K498" s="1294"/>
    </row>
    <row r="499" spans="1:11" s="440" customFormat="1" ht="21.95" customHeight="1" x14ac:dyDescent="0.2">
      <c r="A499" s="830">
        <v>487</v>
      </c>
      <c r="B499" s="444"/>
      <c r="C499" s="441"/>
      <c r="D499" s="831">
        <f t="shared" si="22"/>
        <v>0</v>
      </c>
      <c r="E499" s="441"/>
      <c r="F499" s="441"/>
      <c r="G499" s="832">
        <f t="shared" si="21"/>
        <v>1</v>
      </c>
      <c r="H499" s="835"/>
      <c r="I499" s="834">
        <f t="shared" si="23"/>
        <v>0</v>
      </c>
      <c r="J499" s="1295"/>
      <c r="K499" s="1294"/>
    </row>
    <row r="500" spans="1:11" s="440" customFormat="1" ht="21.95" customHeight="1" x14ac:dyDescent="0.2">
      <c r="A500" s="830">
        <v>488</v>
      </c>
      <c r="B500" s="444"/>
      <c r="C500" s="441"/>
      <c r="D500" s="831">
        <f t="shared" si="22"/>
        <v>0</v>
      </c>
      <c r="E500" s="441"/>
      <c r="F500" s="441"/>
      <c r="G500" s="832">
        <f t="shared" si="21"/>
        <v>1</v>
      </c>
      <c r="H500" s="835"/>
      <c r="I500" s="834">
        <f t="shared" si="23"/>
        <v>0</v>
      </c>
      <c r="J500" s="1295"/>
      <c r="K500" s="1294"/>
    </row>
    <row r="501" spans="1:11" s="440" customFormat="1" ht="21.95" customHeight="1" x14ac:dyDescent="0.2">
      <c r="A501" s="830">
        <v>489</v>
      </c>
      <c r="B501" s="444"/>
      <c r="C501" s="441"/>
      <c r="D501" s="831">
        <f t="shared" si="22"/>
        <v>0</v>
      </c>
      <c r="E501" s="441"/>
      <c r="F501" s="441"/>
      <c r="G501" s="832">
        <f t="shared" si="21"/>
        <v>1</v>
      </c>
      <c r="H501" s="835"/>
      <c r="I501" s="834">
        <f t="shared" si="23"/>
        <v>0</v>
      </c>
      <c r="J501" s="1295"/>
      <c r="K501" s="1294"/>
    </row>
    <row r="502" spans="1:11" s="440" customFormat="1" ht="21.95" customHeight="1" x14ac:dyDescent="0.2">
      <c r="A502" s="830">
        <v>490</v>
      </c>
      <c r="B502" s="444"/>
      <c r="C502" s="441"/>
      <c r="D502" s="831">
        <f t="shared" si="22"/>
        <v>0</v>
      </c>
      <c r="E502" s="441"/>
      <c r="F502" s="441"/>
      <c r="G502" s="832">
        <f t="shared" si="21"/>
        <v>1</v>
      </c>
      <c r="H502" s="835"/>
      <c r="I502" s="834">
        <f t="shared" si="23"/>
        <v>0</v>
      </c>
      <c r="J502" s="1295"/>
      <c r="K502" s="1294"/>
    </row>
    <row r="503" spans="1:11" s="440" customFormat="1" ht="21.95" customHeight="1" x14ac:dyDescent="0.2">
      <c r="A503" s="830">
        <v>491</v>
      </c>
      <c r="B503" s="444"/>
      <c r="C503" s="441"/>
      <c r="D503" s="831">
        <f t="shared" si="22"/>
        <v>0</v>
      </c>
      <c r="E503" s="441"/>
      <c r="F503" s="441"/>
      <c r="G503" s="832">
        <f t="shared" si="21"/>
        <v>1</v>
      </c>
      <c r="H503" s="835"/>
      <c r="I503" s="834">
        <f t="shared" si="23"/>
        <v>0</v>
      </c>
      <c r="J503" s="1295"/>
      <c r="K503" s="1294"/>
    </row>
    <row r="504" spans="1:11" s="440" customFormat="1" ht="21.95" customHeight="1" x14ac:dyDescent="0.2">
      <c r="A504" s="830">
        <v>492</v>
      </c>
      <c r="B504" s="444"/>
      <c r="C504" s="441"/>
      <c r="D504" s="831">
        <f t="shared" si="22"/>
        <v>0</v>
      </c>
      <c r="E504" s="441"/>
      <c r="F504" s="441"/>
      <c r="G504" s="832">
        <f t="shared" si="21"/>
        <v>1</v>
      </c>
      <c r="H504" s="835"/>
      <c r="I504" s="834">
        <f t="shared" si="23"/>
        <v>0</v>
      </c>
      <c r="J504" s="1295"/>
      <c r="K504" s="1294"/>
    </row>
    <row r="505" spans="1:11" s="440" customFormat="1" ht="21.95" customHeight="1" x14ac:dyDescent="0.2">
      <c r="A505" s="830">
        <v>493</v>
      </c>
      <c r="B505" s="444"/>
      <c r="C505" s="441"/>
      <c r="D505" s="831">
        <f t="shared" si="22"/>
        <v>0</v>
      </c>
      <c r="E505" s="441"/>
      <c r="F505" s="441"/>
      <c r="G505" s="832">
        <f t="shared" si="21"/>
        <v>1</v>
      </c>
      <c r="H505" s="835"/>
      <c r="I505" s="834">
        <f t="shared" si="23"/>
        <v>0</v>
      </c>
      <c r="J505" s="1295"/>
      <c r="K505" s="1294"/>
    </row>
    <row r="506" spans="1:11" s="440" customFormat="1" ht="21.95" customHeight="1" x14ac:dyDescent="0.2">
      <c r="A506" s="830">
        <v>494</v>
      </c>
      <c r="B506" s="444"/>
      <c r="C506" s="441"/>
      <c r="D506" s="831">
        <f t="shared" si="22"/>
        <v>0</v>
      </c>
      <c r="E506" s="441"/>
      <c r="F506" s="441"/>
      <c r="G506" s="832">
        <f t="shared" si="21"/>
        <v>1</v>
      </c>
      <c r="H506" s="835"/>
      <c r="I506" s="834">
        <f t="shared" si="23"/>
        <v>0</v>
      </c>
      <c r="J506" s="1295"/>
      <c r="K506" s="1294"/>
    </row>
    <row r="507" spans="1:11" s="440" customFormat="1" ht="21.95" customHeight="1" x14ac:dyDescent="0.2">
      <c r="A507" s="830">
        <v>495</v>
      </c>
      <c r="B507" s="444"/>
      <c r="C507" s="441"/>
      <c r="D507" s="831">
        <f t="shared" si="22"/>
        <v>0</v>
      </c>
      <c r="E507" s="441"/>
      <c r="F507" s="441"/>
      <c r="G507" s="832">
        <f t="shared" si="21"/>
        <v>1</v>
      </c>
      <c r="H507" s="835"/>
      <c r="I507" s="834">
        <f t="shared" si="23"/>
        <v>0</v>
      </c>
      <c r="J507" s="1295"/>
      <c r="K507" s="1294"/>
    </row>
    <row r="508" spans="1:11" s="440" customFormat="1" ht="21.95" customHeight="1" x14ac:dyDescent="0.2">
      <c r="A508" s="830">
        <v>496</v>
      </c>
      <c r="B508" s="444"/>
      <c r="C508" s="441"/>
      <c r="D508" s="831">
        <f t="shared" si="22"/>
        <v>0</v>
      </c>
      <c r="E508" s="441"/>
      <c r="F508" s="441"/>
      <c r="G508" s="832">
        <f t="shared" si="21"/>
        <v>1</v>
      </c>
      <c r="H508" s="835"/>
      <c r="I508" s="834">
        <f t="shared" si="23"/>
        <v>0</v>
      </c>
      <c r="J508" s="1295"/>
      <c r="K508" s="1294"/>
    </row>
    <row r="509" spans="1:11" s="440" customFormat="1" ht="21.95" customHeight="1" x14ac:dyDescent="0.2">
      <c r="A509" s="830">
        <v>497</v>
      </c>
      <c r="B509" s="444"/>
      <c r="C509" s="441"/>
      <c r="D509" s="831">
        <f t="shared" si="22"/>
        <v>0</v>
      </c>
      <c r="E509" s="441"/>
      <c r="F509" s="441"/>
      <c r="G509" s="832">
        <f t="shared" si="21"/>
        <v>1</v>
      </c>
      <c r="H509" s="835"/>
      <c r="I509" s="834">
        <f t="shared" si="23"/>
        <v>0</v>
      </c>
      <c r="J509" s="1295"/>
      <c r="K509" s="1294"/>
    </row>
    <row r="510" spans="1:11" s="440" customFormat="1" ht="21.95" customHeight="1" x14ac:dyDescent="0.2">
      <c r="A510" s="830">
        <v>498</v>
      </c>
      <c r="B510" s="444"/>
      <c r="C510" s="441"/>
      <c r="D510" s="831">
        <f t="shared" si="22"/>
        <v>0</v>
      </c>
      <c r="E510" s="441"/>
      <c r="F510" s="441"/>
      <c r="G510" s="832">
        <f t="shared" si="21"/>
        <v>1</v>
      </c>
      <c r="H510" s="835"/>
      <c r="I510" s="834">
        <f t="shared" si="23"/>
        <v>0</v>
      </c>
      <c r="J510" s="1295"/>
      <c r="K510" s="1294"/>
    </row>
    <row r="511" spans="1:11" s="440" customFormat="1" ht="21.95" customHeight="1" x14ac:dyDescent="0.2">
      <c r="A511" s="830">
        <v>499</v>
      </c>
      <c r="B511" s="444"/>
      <c r="C511" s="441"/>
      <c r="D511" s="831">
        <f t="shared" si="22"/>
        <v>0</v>
      </c>
      <c r="E511" s="441"/>
      <c r="F511" s="441"/>
      <c r="G511" s="832">
        <f t="shared" si="21"/>
        <v>1</v>
      </c>
      <c r="H511" s="835"/>
      <c r="I511" s="834">
        <f t="shared" si="23"/>
        <v>0</v>
      </c>
      <c r="J511" s="1295"/>
      <c r="K511" s="1294"/>
    </row>
    <row r="512" spans="1:11" s="440" customFormat="1" ht="21.95" customHeight="1" x14ac:dyDescent="0.2">
      <c r="A512" s="830">
        <v>500</v>
      </c>
      <c r="B512" s="444"/>
      <c r="C512" s="441"/>
      <c r="D512" s="831">
        <f t="shared" si="22"/>
        <v>0</v>
      </c>
      <c r="E512" s="441"/>
      <c r="F512" s="441"/>
      <c r="G512" s="832">
        <f t="shared" si="21"/>
        <v>1</v>
      </c>
      <c r="H512" s="835"/>
      <c r="I512" s="834">
        <f t="shared" si="23"/>
        <v>0</v>
      </c>
      <c r="J512" s="1295"/>
      <c r="K512" s="1294"/>
    </row>
    <row r="513" spans="1:11" s="440" customFormat="1" ht="21.95" customHeight="1" x14ac:dyDescent="0.2">
      <c r="A513" s="830">
        <v>501</v>
      </c>
      <c r="B513" s="444"/>
      <c r="C513" s="441"/>
      <c r="D513" s="831">
        <f t="shared" ref="D513:D576" si="24">DATEDIF(C513,F513,"Y")</f>
        <v>0</v>
      </c>
      <c r="E513" s="441"/>
      <c r="F513" s="441"/>
      <c r="G513" s="832">
        <f t="shared" si="21"/>
        <v>1</v>
      </c>
      <c r="H513" s="835"/>
      <c r="I513" s="834">
        <f t="shared" si="23"/>
        <v>0</v>
      </c>
      <c r="J513" s="1295"/>
      <c r="K513" s="1294"/>
    </row>
    <row r="514" spans="1:11" s="440" customFormat="1" ht="21.95" customHeight="1" x14ac:dyDescent="0.2">
      <c r="A514" s="830">
        <v>502</v>
      </c>
      <c r="B514" s="444"/>
      <c r="C514" s="441"/>
      <c r="D514" s="831">
        <f t="shared" si="24"/>
        <v>0</v>
      </c>
      <c r="E514" s="441"/>
      <c r="F514" s="441"/>
      <c r="G514" s="832">
        <f t="shared" si="21"/>
        <v>1</v>
      </c>
      <c r="H514" s="835"/>
      <c r="I514" s="834">
        <f t="shared" si="23"/>
        <v>0</v>
      </c>
      <c r="J514" s="1295"/>
      <c r="K514" s="1294"/>
    </row>
    <row r="515" spans="1:11" s="440" customFormat="1" ht="21.95" customHeight="1" x14ac:dyDescent="0.2">
      <c r="A515" s="830">
        <v>503</v>
      </c>
      <c r="B515" s="444"/>
      <c r="C515" s="441"/>
      <c r="D515" s="831">
        <f t="shared" si="24"/>
        <v>0</v>
      </c>
      <c r="E515" s="441"/>
      <c r="F515" s="441"/>
      <c r="G515" s="832">
        <f t="shared" si="21"/>
        <v>1</v>
      </c>
      <c r="H515" s="835"/>
      <c r="I515" s="834">
        <f t="shared" si="23"/>
        <v>0</v>
      </c>
      <c r="J515" s="1295"/>
      <c r="K515" s="1294"/>
    </row>
    <row r="516" spans="1:11" s="440" customFormat="1" ht="21.95" customHeight="1" x14ac:dyDescent="0.2">
      <c r="A516" s="830">
        <v>504</v>
      </c>
      <c r="B516" s="444"/>
      <c r="C516" s="441"/>
      <c r="D516" s="831">
        <f t="shared" si="24"/>
        <v>0</v>
      </c>
      <c r="E516" s="441"/>
      <c r="F516" s="441"/>
      <c r="G516" s="832">
        <f t="shared" si="21"/>
        <v>1</v>
      </c>
      <c r="H516" s="835"/>
      <c r="I516" s="834">
        <f t="shared" si="23"/>
        <v>0</v>
      </c>
      <c r="J516" s="1295"/>
      <c r="K516" s="1294"/>
    </row>
    <row r="517" spans="1:11" s="440" customFormat="1" ht="21.95" customHeight="1" x14ac:dyDescent="0.2">
      <c r="A517" s="830">
        <v>505</v>
      </c>
      <c r="B517" s="444"/>
      <c r="C517" s="441"/>
      <c r="D517" s="831">
        <f t="shared" si="24"/>
        <v>0</v>
      </c>
      <c r="E517" s="441"/>
      <c r="F517" s="441"/>
      <c r="G517" s="832">
        <f t="shared" si="21"/>
        <v>1</v>
      </c>
      <c r="H517" s="835"/>
      <c r="I517" s="834">
        <f t="shared" si="23"/>
        <v>0</v>
      </c>
      <c r="J517" s="1295"/>
      <c r="K517" s="1294"/>
    </row>
    <row r="518" spans="1:11" s="440" customFormat="1" ht="21.95" customHeight="1" x14ac:dyDescent="0.2">
      <c r="A518" s="830">
        <v>506</v>
      </c>
      <c r="B518" s="444"/>
      <c r="C518" s="441"/>
      <c r="D518" s="831">
        <f t="shared" si="24"/>
        <v>0</v>
      </c>
      <c r="E518" s="441"/>
      <c r="F518" s="441"/>
      <c r="G518" s="832">
        <f t="shared" si="21"/>
        <v>1</v>
      </c>
      <c r="H518" s="835"/>
      <c r="I518" s="834">
        <f t="shared" si="23"/>
        <v>0</v>
      </c>
      <c r="J518" s="1295"/>
      <c r="K518" s="1294"/>
    </row>
    <row r="519" spans="1:11" s="440" customFormat="1" ht="21.95" customHeight="1" x14ac:dyDescent="0.2">
      <c r="A519" s="830">
        <v>507</v>
      </c>
      <c r="B519" s="444"/>
      <c r="C519" s="441"/>
      <c r="D519" s="831">
        <f t="shared" si="24"/>
        <v>0</v>
      </c>
      <c r="E519" s="441"/>
      <c r="F519" s="441"/>
      <c r="G519" s="832">
        <f t="shared" si="21"/>
        <v>1</v>
      </c>
      <c r="H519" s="835"/>
      <c r="I519" s="834">
        <f t="shared" si="23"/>
        <v>0</v>
      </c>
      <c r="J519" s="1295"/>
      <c r="K519" s="1294"/>
    </row>
    <row r="520" spans="1:11" s="440" customFormat="1" ht="21.95" customHeight="1" x14ac:dyDescent="0.2">
      <c r="A520" s="830">
        <v>508</v>
      </c>
      <c r="B520" s="444"/>
      <c r="C520" s="441"/>
      <c r="D520" s="831">
        <f t="shared" si="24"/>
        <v>0</v>
      </c>
      <c r="E520" s="441"/>
      <c r="F520" s="441"/>
      <c r="G520" s="832">
        <f t="shared" si="21"/>
        <v>1</v>
      </c>
      <c r="H520" s="835"/>
      <c r="I520" s="834">
        <f t="shared" si="23"/>
        <v>0</v>
      </c>
      <c r="J520" s="1295"/>
      <c r="K520" s="1294"/>
    </row>
    <row r="521" spans="1:11" s="440" customFormat="1" ht="21.95" customHeight="1" x14ac:dyDescent="0.2">
      <c r="A521" s="830">
        <v>509</v>
      </c>
      <c r="B521" s="444"/>
      <c r="C521" s="441"/>
      <c r="D521" s="831">
        <f t="shared" si="24"/>
        <v>0</v>
      </c>
      <c r="E521" s="441"/>
      <c r="F521" s="441"/>
      <c r="G521" s="832">
        <f t="shared" si="21"/>
        <v>1</v>
      </c>
      <c r="H521" s="835"/>
      <c r="I521" s="834">
        <f t="shared" si="23"/>
        <v>0</v>
      </c>
      <c r="J521" s="1295"/>
      <c r="K521" s="1294"/>
    </row>
    <row r="522" spans="1:11" s="440" customFormat="1" ht="21.95" customHeight="1" x14ac:dyDescent="0.2">
      <c r="A522" s="830">
        <v>510</v>
      </c>
      <c r="B522" s="444"/>
      <c r="C522" s="441"/>
      <c r="D522" s="831">
        <f t="shared" si="24"/>
        <v>0</v>
      </c>
      <c r="E522" s="441"/>
      <c r="F522" s="441"/>
      <c r="G522" s="832">
        <f t="shared" si="21"/>
        <v>1</v>
      </c>
      <c r="H522" s="835"/>
      <c r="I522" s="834">
        <f t="shared" si="23"/>
        <v>0</v>
      </c>
      <c r="J522" s="1295"/>
      <c r="K522" s="1294"/>
    </row>
    <row r="523" spans="1:11" s="440" customFormat="1" ht="21.95" customHeight="1" x14ac:dyDescent="0.2">
      <c r="A523" s="830">
        <v>511</v>
      </c>
      <c r="B523" s="444"/>
      <c r="C523" s="441"/>
      <c r="D523" s="831">
        <f t="shared" si="24"/>
        <v>0</v>
      </c>
      <c r="E523" s="441"/>
      <c r="F523" s="441"/>
      <c r="G523" s="832">
        <f t="shared" si="21"/>
        <v>1</v>
      </c>
      <c r="H523" s="835"/>
      <c r="I523" s="834">
        <f t="shared" si="23"/>
        <v>0</v>
      </c>
      <c r="J523" s="1295"/>
      <c r="K523" s="1294"/>
    </row>
    <row r="524" spans="1:11" s="440" customFormat="1" ht="21.95" customHeight="1" x14ac:dyDescent="0.2">
      <c r="A524" s="830">
        <v>512</v>
      </c>
      <c r="B524" s="444"/>
      <c r="C524" s="441"/>
      <c r="D524" s="831">
        <f t="shared" si="24"/>
        <v>0</v>
      </c>
      <c r="E524" s="441"/>
      <c r="F524" s="441"/>
      <c r="G524" s="832">
        <f t="shared" si="21"/>
        <v>1</v>
      </c>
      <c r="H524" s="835"/>
      <c r="I524" s="834">
        <f t="shared" si="23"/>
        <v>0</v>
      </c>
      <c r="J524" s="1295"/>
      <c r="K524" s="1294"/>
    </row>
    <row r="525" spans="1:11" s="440" customFormat="1" ht="21.95" customHeight="1" x14ac:dyDescent="0.2">
      <c r="A525" s="830">
        <v>513</v>
      </c>
      <c r="B525" s="444"/>
      <c r="C525" s="441"/>
      <c r="D525" s="831">
        <f t="shared" si="24"/>
        <v>0</v>
      </c>
      <c r="E525" s="441"/>
      <c r="F525" s="441"/>
      <c r="G525" s="832">
        <f t="shared" ref="G525:G588" si="25">(YEAR(F525)-YEAR(E525))*12+MONTH(F525)-MONTH(E525)+1</f>
        <v>1</v>
      </c>
      <c r="H525" s="835"/>
      <c r="I525" s="834">
        <f t="shared" si="23"/>
        <v>0</v>
      </c>
      <c r="J525" s="1295"/>
      <c r="K525" s="1294"/>
    </row>
    <row r="526" spans="1:11" s="440" customFormat="1" ht="21.95" customHeight="1" x14ac:dyDescent="0.2">
      <c r="A526" s="830">
        <v>514</v>
      </c>
      <c r="B526" s="444"/>
      <c r="C526" s="441"/>
      <c r="D526" s="831">
        <f t="shared" si="24"/>
        <v>0</v>
      </c>
      <c r="E526" s="441"/>
      <c r="F526" s="441"/>
      <c r="G526" s="832">
        <f t="shared" si="25"/>
        <v>1</v>
      </c>
      <c r="H526" s="835"/>
      <c r="I526" s="834">
        <f t="shared" ref="I526:I589" si="26">IF(AND(E526&lt;=DATEVALUE(MID($C$7,1,10)),F526&gt;=DATEVALUE(MID($C$7,14,10))), (YEAR(DATEVALUE(MID($C$7,14,10)))-YEAR(DATEVALUE(MID($C$7,1,10))))*12+(MONTH(DATEVALUE(MID($C$7,14,10)))-MONTH(DATEVALUE(MID($C$7,1,10))))+1,IF(AND(E526&lt;=DATEVALUE(MID($C$7,1,10)),F526&lt;DATEVALUE(MID($C$7,14,10)),F526&gt;=DATEVALUE(MID($C$7,1,10))),(YEAR(F526)-YEAR(DATEVALUE(MID($C$7,1,10))))*12+(MONTH(F526)-MONTH(DATEVALUE(MID($C$7,1,10))))+1,IF(AND(E526&gt;DATEVALUE(MID($C$7,1,10)),F526&gt;=DATEVALUE(MID($C$7,14,10)),E526&lt;=DATEVALUE(MID($C$7,14,10))),(YEAR(DATEVALUE(MID($C$7,14,10)))-YEAR(E526))*12+(MONTH(DATEVALUE(MID($C$7,14,10)))-MONTH(E526))+1,IF(AND(E526&gt;DATEVALUE(MID($C$7,1,10)),F526&lt;DATEVALUE(MID($C$7,14,10))),(YEAR(F526)-YEAR(E526))*12+(MONTH(F526)-MONTH(E526))+1,0))))</f>
        <v>0</v>
      </c>
      <c r="J526" s="1295"/>
      <c r="K526" s="1294"/>
    </row>
    <row r="527" spans="1:11" s="440" customFormat="1" ht="21.95" customHeight="1" x14ac:dyDescent="0.2">
      <c r="A527" s="830">
        <v>515</v>
      </c>
      <c r="B527" s="444"/>
      <c r="C527" s="441"/>
      <c r="D527" s="831">
        <f t="shared" si="24"/>
        <v>0</v>
      </c>
      <c r="E527" s="441"/>
      <c r="F527" s="441"/>
      <c r="G527" s="832">
        <f t="shared" si="25"/>
        <v>1</v>
      </c>
      <c r="H527" s="835"/>
      <c r="I527" s="834">
        <f t="shared" si="26"/>
        <v>0</v>
      </c>
      <c r="J527" s="1295"/>
      <c r="K527" s="1294"/>
    </row>
    <row r="528" spans="1:11" s="440" customFormat="1" ht="21.95" customHeight="1" x14ac:dyDescent="0.2">
      <c r="A528" s="830">
        <v>516</v>
      </c>
      <c r="B528" s="444"/>
      <c r="C528" s="441"/>
      <c r="D528" s="831">
        <f t="shared" si="24"/>
        <v>0</v>
      </c>
      <c r="E528" s="441"/>
      <c r="F528" s="441"/>
      <c r="G528" s="832">
        <f t="shared" si="25"/>
        <v>1</v>
      </c>
      <c r="H528" s="835"/>
      <c r="I528" s="834">
        <f t="shared" si="26"/>
        <v>0</v>
      </c>
      <c r="J528" s="1295"/>
      <c r="K528" s="1294"/>
    </row>
    <row r="529" spans="1:11" s="440" customFormat="1" ht="21.95" customHeight="1" x14ac:dyDescent="0.2">
      <c r="A529" s="830">
        <v>517</v>
      </c>
      <c r="B529" s="444"/>
      <c r="C529" s="441"/>
      <c r="D529" s="831">
        <f t="shared" si="24"/>
        <v>0</v>
      </c>
      <c r="E529" s="441"/>
      <c r="F529" s="441"/>
      <c r="G529" s="832">
        <f t="shared" si="25"/>
        <v>1</v>
      </c>
      <c r="H529" s="835"/>
      <c r="I529" s="834">
        <f t="shared" si="26"/>
        <v>0</v>
      </c>
      <c r="J529" s="1295"/>
      <c r="K529" s="1294"/>
    </row>
    <row r="530" spans="1:11" s="440" customFormat="1" ht="21.95" customHeight="1" x14ac:dyDescent="0.2">
      <c r="A530" s="830">
        <v>518</v>
      </c>
      <c r="B530" s="444"/>
      <c r="C530" s="441"/>
      <c r="D530" s="831">
        <f t="shared" si="24"/>
        <v>0</v>
      </c>
      <c r="E530" s="441"/>
      <c r="F530" s="441"/>
      <c r="G530" s="832">
        <f t="shared" si="25"/>
        <v>1</v>
      </c>
      <c r="H530" s="835"/>
      <c r="I530" s="834">
        <f t="shared" si="26"/>
        <v>0</v>
      </c>
      <c r="J530" s="1295"/>
      <c r="K530" s="1294"/>
    </row>
    <row r="531" spans="1:11" s="440" customFormat="1" ht="21.95" customHeight="1" x14ac:dyDescent="0.2">
      <c r="A531" s="830">
        <v>519</v>
      </c>
      <c r="B531" s="444"/>
      <c r="C531" s="441"/>
      <c r="D531" s="831">
        <f t="shared" si="24"/>
        <v>0</v>
      </c>
      <c r="E531" s="441"/>
      <c r="F531" s="441"/>
      <c r="G531" s="832">
        <f t="shared" si="25"/>
        <v>1</v>
      </c>
      <c r="H531" s="835"/>
      <c r="I531" s="834">
        <f t="shared" si="26"/>
        <v>0</v>
      </c>
      <c r="J531" s="1295"/>
      <c r="K531" s="1294"/>
    </row>
    <row r="532" spans="1:11" s="440" customFormat="1" ht="21.95" customHeight="1" x14ac:dyDescent="0.2">
      <c r="A532" s="830">
        <v>520</v>
      </c>
      <c r="B532" s="444"/>
      <c r="C532" s="441"/>
      <c r="D532" s="831">
        <f t="shared" si="24"/>
        <v>0</v>
      </c>
      <c r="E532" s="441"/>
      <c r="F532" s="441"/>
      <c r="G532" s="832">
        <f t="shared" si="25"/>
        <v>1</v>
      </c>
      <c r="H532" s="835"/>
      <c r="I532" s="834">
        <f t="shared" si="26"/>
        <v>0</v>
      </c>
      <c r="J532" s="1295"/>
      <c r="K532" s="1294"/>
    </row>
    <row r="533" spans="1:11" s="440" customFormat="1" ht="21.95" customHeight="1" x14ac:dyDescent="0.2">
      <c r="A533" s="830">
        <v>521</v>
      </c>
      <c r="B533" s="444"/>
      <c r="C533" s="441"/>
      <c r="D533" s="831">
        <f t="shared" si="24"/>
        <v>0</v>
      </c>
      <c r="E533" s="441"/>
      <c r="F533" s="441"/>
      <c r="G533" s="832">
        <f t="shared" si="25"/>
        <v>1</v>
      </c>
      <c r="H533" s="835"/>
      <c r="I533" s="834">
        <f t="shared" si="26"/>
        <v>0</v>
      </c>
      <c r="J533" s="1295"/>
      <c r="K533" s="1294"/>
    </row>
    <row r="534" spans="1:11" s="440" customFormat="1" ht="21.95" customHeight="1" x14ac:dyDescent="0.2">
      <c r="A534" s="830">
        <v>522</v>
      </c>
      <c r="B534" s="444"/>
      <c r="C534" s="441"/>
      <c r="D534" s="831">
        <f t="shared" si="24"/>
        <v>0</v>
      </c>
      <c r="E534" s="441"/>
      <c r="F534" s="441"/>
      <c r="G534" s="832">
        <f t="shared" si="25"/>
        <v>1</v>
      </c>
      <c r="H534" s="835"/>
      <c r="I534" s="834">
        <f t="shared" si="26"/>
        <v>0</v>
      </c>
      <c r="J534" s="1295"/>
      <c r="K534" s="1294"/>
    </row>
    <row r="535" spans="1:11" s="440" customFormat="1" ht="21.95" customHeight="1" x14ac:dyDescent="0.2">
      <c r="A535" s="830">
        <v>523</v>
      </c>
      <c r="B535" s="444"/>
      <c r="C535" s="441"/>
      <c r="D535" s="831">
        <f t="shared" si="24"/>
        <v>0</v>
      </c>
      <c r="E535" s="441"/>
      <c r="F535" s="441"/>
      <c r="G535" s="832">
        <f t="shared" si="25"/>
        <v>1</v>
      </c>
      <c r="H535" s="835"/>
      <c r="I535" s="834">
        <f t="shared" si="26"/>
        <v>0</v>
      </c>
      <c r="J535" s="1295"/>
      <c r="K535" s="1294"/>
    </row>
    <row r="536" spans="1:11" s="440" customFormat="1" ht="21.95" customHeight="1" x14ac:dyDescent="0.2">
      <c r="A536" s="830">
        <v>524</v>
      </c>
      <c r="B536" s="444"/>
      <c r="C536" s="441"/>
      <c r="D536" s="831">
        <f t="shared" si="24"/>
        <v>0</v>
      </c>
      <c r="E536" s="441"/>
      <c r="F536" s="441"/>
      <c r="G536" s="832">
        <f t="shared" si="25"/>
        <v>1</v>
      </c>
      <c r="H536" s="835"/>
      <c r="I536" s="834">
        <f t="shared" si="26"/>
        <v>0</v>
      </c>
      <c r="J536" s="1295"/>
      <c r="K536" s="1294"/>
    </row>
    <row r="537" spans="1:11" s="440" customFormat="1" ht="21.95" customHeight="1" x14ac:dyDescent="0.2">
      <c r="A537" s="830">
        <v>525</v>
      </c>
      <c r="B537" s="444"/>
      <c r="C537" s="441"/>
      <c r="D537" s="831">
        <f t="shared" si="24"/>
        <v>0</v>
      </c>
      <c r="E537" s="441"/>
      <c r="F537" s="441"/>
      <c r="G537" s="832">
        <f t="shared" si="25"/>
        <v>1</v>
      </c>
      <c r="H537" s="835"/>
      <c r="I537" s="834">
        <f t="shared" si="26"/>
        <v>0</v>
      </c>
      <c r="J537" s="1295"/>
      <c r="K537" s="1294"/>
    </row>
    <row r="538" spans="1:11" s="440" customFormat="1" ht="21.95" customHeight="1" x14ac:dyDescent="0.2">
      <c r="A538" s="830">
        <v>526</v>
      </c>
      <c r="B538" s="444"/>
      <c r="C538" s="441"/>
      <c r="D538" s="831">
        <f t="shared" si="24"/>
        <v>0</v>
      </c>
      <c r="E538" s="441"/>
      <c r="F538" s="441"/>
      <c r="G538" s="832">
        <f t="shared" si="25"/>
        <v>1</v>
      </c>
      <c r="H538" s="835"/>
      <c r="I538" s="834">
        <f t="shared" si="26"/>
        <v>0</v>
      </c>
      <c r="J538" s="1295"/>
      <c r="K538" s="1294"/>
    </row>
    <row r="539" spans="1:11" s="440" customFormat="1" ht="21.95" customHeight="1" x14ac:dyDescent="0.2">
      <c r="A539" s="830">
        <v>527</v>
      </c>
      <c r="B539" s="444"/>
      <c r="C539" s="441"/>
      <c r="D539" s="831">
        <f t="shared" si="24"/>
        <v>0</v>
      </c>
      <c r="E539" s="441"/>
      <c r="F539" s="441"/>
      <c r="G539" s="832">
        <f t="shared" si="25"/>
        <v>1</v>
      </c>
      <c r="H539" s="835"/>
      <c r="I539" s="834">
        <f t="shared" si="26"/>
        <v>0</v>
      </c>
      <c r="J539" s="1295"/>
      <c r="K539" s="1294"/>
    </row>
    <row r="540" spans="1:11" s="440" customFormat="1" ht="21.95" customHeight="1" x14ac:dyDescent="0.2">
      <c r="A540" s="830">
        <v>528</v>
      </c>
      <c r="B540" s="444"/>
      <c r="C540" s="441"/>
      <c r="D540" s="831">
        <f t="shared" si="24"/>
        <v>0</v>
      </c>
      <c r="E540" s="441"/>
      <c r="F540" s="441"/>
      <c r="G540" s="832">
        <f t="shared" si="25"/>
        <v>1</v>
      </c>
      <c r="H540" s="835"/>
      <c r="I540" s="834">
        <f t="shared" si="26"/>
        <v>0</v>
      </c>
      <c r="J540" s="1295"/>
      <c r="K540" s="1294"/>
    </row>
    <row r="541" spans="1:11" s="440" customFormat="1" ht="21.95" customHeight="1" x14ac:dyDescent="0.2">
      <c r="A541" s="830">
        <v>529</v>
      </c>
      <c r="B541" s="444"/>
      <c r="C541" s="441"/>
      <c r="D541" s="831">
        <f t="shared" si="24"/>
        <v>0</v>
      </c>
      <c r="E541" s="441"/>
      <c r="F541" s="441"/>
      <c r="G541" s="832">
        <f t="shared" si="25"/>
        <v>1</v>
      </c>
      <c r="H541" s="835"/>
      <c r="I541" s="834">
        <f t="shared" si="26"/>
        <v>0</v>
      </c>
      <c r="J541" s="1295"/>
      <c r="K541" s="1294"/>
    </row>
    <row r="542" spans="1:11" s="440" customFormat="1" ht="21.95" customHeight="1" x14ac:dyDescent="0.2">
      <c r="A542" s="830">
        <v>530</v>
      </c>
      <c r="B542" s="444"/>
      <c r="C542" s="441"/>
      <c r="D542" s="831">
        <f t="shared" si="24"/>
        <v>0</v>
      </c>
      <c r="E542" s="441"/>
      <c r="F542" s="441"/>
      <c r="G542" s="832">
        <f t="shared" si="25"/>
        <v>1</v>
      </c>
      <c r="H542" s="835"/>
      <c r="I542" s="834">
        <f t="shared" si="26"/>
        <v>0</v>
      </c>
      <c r="J542" s="1295"/>
      <c r="K542" s="1294"/>
    </row>
    <row r="543" spans="1:11" s="440" customFormat="1" ht="21.95" customHeight="1" x14ac:dyDescent="0.2">
      <c r="A543" s="830">
        <v>531</v>
      </c>
      <c r="B543" s="444"/>
      <c r="C543" s="441"/>
      <c r="D543" s="831">
        <f t="shared" si="24"/>
        <v>0</v>
      </c>
      <c r="E543" s="441"/>
      <c r="F543" s="441"/>
      <c r="G543" s="832">
        <f t="shared" si="25"/>
        <v>1</v>
      </c>
      <c r="H543" s="835"/>
      <c r="I543" s="834">
        <f t="shared" si="26"/>
        <v>0</v>
      </c>
      <c r="J543" s="1295"/>
      <c r="K543" s="1294"/>
    </row>
    <row r="544" spans="1:11" s="440" customFormat="1" ht="21.95" customHeight="1" x14ac:dyDescent="0.2">
      <c r="A544" s="830">
        <v>532</v>
      </c>
      <c r="B544" s="444"/>
      <c r="C544" s="441"/>
      <c r="D544" s="831">
        <f t="shared" si="24"/>
        <v>0</v>
      </c>
      <c r="E544" s="441"/>
      <c r="F544" s="441"/>
      <c r="G544" s="832">
        <f t="shared" si="25"/>
        <v>1</v>
      </c>
      <c r="H544" s="835"/>
      <c r="I544" s="834">
        <f t="shared" si="26"/>
        <v>0</v>
      </c>
      <c r="J544" s="1295"/>
      <c r="K544" s="1294"/>
    </row>
    <row r="545" spans="1:11" s="440" customFormat="1" ht="21.95" customHeight="1" x14ac:dyDescent="0.2">
      <c r="A545" s="830">
        <v>533</v>
      </c>
      <c r="B545" s="444"/>
      <c r="C545" s="441"/>
      <c r="D545" s="831">
        <f t="shared" si="24"/>
        <v>0</v>
      </c>
      <c r="E545" s="441"/>
      <c r="F545" s="441"/>
      <c r="G545" s="832">
        <f t="shared" si="25"/>
        <v>1</v>
      </c>
      <c r="H545" s="835"/>
      <c r="I545" s="834">
        <f t="shared" si="26"/>
        <v>0</v>
      </c>
      <c r="J545" s="1295"/>
      <c r="K545" s="1294"/>
    </row>
    <row r="546" spans="1:11" s="440" customFormat="1" ht="21.95" customHeight="1" x14ac:dyDescent="0.2">
      <c r="A546" s="830">
        <v>534</v>
      </c>
      <c r="B546" s="444"/>
      <c r="C546" s="441"/>
      <c r="D546" s="831">
        <f t="shared" si="24"/>
        <v>0</v>
      </c>
      <c r="E546" s="441"/>
      <c r="F546" s="441"/>
      <c r="G546" s="832">
        <f t="shared" si="25"/>
        <v>1</v>
      </c>
      <c r="H546" s="835"/>
      <c r="I546" s="834">
        <f t="shared" si="26"/>
        <v>0</v>
      </c>
      <c r="J546" s="1295"/>
      <c r="K546" s="1294"/>
    </row>
    <row r="547" spans="1:11" s="440" customFormat="1" ht="21.95" customHeight="1" x14ac:dyDescent="0.2">
      <c r="A547" s="830">
        <v>535</v>
      </c>
      <c r="B547" s="444"/>
      <c r="C547" s="441"/>
      <c r="D547" s="831">
        <f t="shared" si="24"/>
        <v>0</v>
      </c>
      <c r="E547" s="441"/>
      <c r="F547" s="441"/>
      <c r="G547" s="832">
        <f t="shared" si="25"/>
        <v>1</v>
      </c>
      <c r="H547" s="835"/>
      <c r="I547" s="834">
        <f t="shared" si="26"/>
        <v>0</v>
      </c>
      <c r="J547" s="1295"/>
      <c r="K547" s="1294"/>
    </row>
    <row r="548" spans="1:11" s="440" customFormat="1" ht="21.95" customHeight="1" x14ac:dyDescent="0.2">
      <c r="A548" s="830">
        <v>536</v>
      </c>
      <c r="B548" s="444"/>
      <c r="C548" s="441"/>
      <c r="D548" s="831">
        <f t="shared" si="24"/>
        <v>0</v>
      </c>
      <c r="E548" s="441"/>
      <c r="F548" s="441"/>
      <c r="G548" s="832">
        <f t="shared" si="25"/>
        <v>1</v>
      </c>
      <c r="H548" s="835"/>
      <c r="I548" s="834">
        <f t="shared" si="26"/>
        <v>0</v>
      </c>
      <c r="J548" s="1295"/>
      <c r="K548" s="1294"/>
    </row>
    <row r="549" spans="1:11" s="440" customFormat="1" ht="21.95" customHeight="1" x14ac:dyDescent="0.2">
      <c r="A549" s="830">
        <v>537</v>
      </c>
      <c r="B549" s="444"/>
      <c r="C549" s="441"/>
      <c r="D549" s="831">
        <f t="shared" si="24"/>
        <v>0</v>
      </c>
      <c r="E549" s="441"/>
      <c r="F549" s="441"/>
      <c r="G549" s="832">
        <f t="shared" si="25"/>
        <v>1</v>
      </c>
      <c r="H549" s="835"/>
      <c r="I549" s="834">
        <f t="shared" si="26"/>
        <v>0</v>
      </c>
      <c r="J549" s="1295"/>
      <c r="K549" s="1294"/>
    </row>
    <row r="550" spans="1:11" s="440" customFormat="1" ht="21.95" customHeight="1" x14ac:dyDescent="0.2">
      <c r="A550" s="830">
        <v>538</v>
      </c>
      <c r="B550" s="444"/>
      <c r="C550" s="441"/>
      <c r="D550" s="831">
        <f t="shared" si="24"/>
        <v>0</v>
      </c>
      <c r="E550" s="441"/>
      <c r="F550" s="441"/>
      <c r="G550" s="832">
        <f t="shared" si="25"/>
        <v>1</v>
      </c>
      <c r="H550" s="835"/>
      <c r="I550" s="834">
        <f t="shared" si="26"/>
        <v>0</v>
      </c>
      <c r="J550" s="1295"/>
      <c r="K550" s="1294"/>
    </row>
    <row r="551" spans="1:11" s="440" customFormat="1" ht="21.95" customHeight="1" x14ac:dyDescent="0.2">
      <c r="A551" s="830">
        <v>539</v>
      </c>
      <c r="B551" s="444"/>
      <c r="C551" s="441"/>
      <c r="D551" s="831">
        <f t="shared" si="24"/>
        <v>0</v>
      </c>
      <c r="E551" s="441"/>
      <c r="F551" s="441"/>
      <c r="G551" s="832">
        <f t="shared" si="25"/>
        <v>1</v>
      </c>
      <c r="H551" s="835"/>
      <c r="I551" s="834">
        <f t="shared" si="26"/>
        <v>0</v>
      </c>
      <c r="J551" s="1295"/>
      <c r="K551" s="1294"/>
    </row>
    <row r="552" spans="1:11" s="440" customFormat="1" ht="21.95" customHeight="1" x14ac:dyDescent="0.2">
      <c r="A552" s="830">
        <v>540</v>
      </c>
      <c r="B552" s="444"/>
      <c r="C552" s="441"/>
      <c r="D552" s="831">
        <f t="shared" si="24"/>
        <v>0</v>
      </c>
      <c r="E552" s="441"/>
      <c r="F552" s="441"/>
      <c r="G552" s="832">
        <f t="shared" si="25"/>
        <v>1</v>
      </c>
      <c r="H552" s="835"/>
      <c r="I552" s="834">
        <f t="shared" si="26"/>
        <v>0</v>
      </c>
      <c r="J552" s="1295"/>
      <c r="K552" s="1294"/>
    </row>
    <row r="553" spans="1:11" s="440" customFormat="1" ht="21.95" customHeight="1" x14ac:dyDescent="0.2">
      <c r="A553" s="830">
        <v>541</v>
      </c>
      <c r="B553" s="444"/>
      <c r="C553" s="441"/>
      <c r="D553" s="831">
        <f t="shared" si="24"/>
        <v>0</v>
      </c>
      <c r="E553" s="441"/>
      <c r="F553" s="441"/>
      <c r="G553" s="832">
        <f t="shared" si="25"/>
        <v>1</v>
      </c>
      <c r="H553" s="835"/>
      <c r="I553" s="834">
        <f t="shared" si="26"/>
        <v>0</v>
      </c>
      <c r="J553" s="1295"/>
      <c r="K553" s="1294"/>
    </row>
    <row r="554" spans="1:11" s="440" customFormat="1" ht="21.95" customHeight="1" x14ac:dyDescent="0.2">
      <c r="A554" s="830">
        <v>542</v>
      </c>
      <c r="B554" s="444"/>
      <c r="C554" s="441"/>
      <c r="D554" s="831">
        <f t="shared" si="24"/>
        <v>0</v>
      </c>
      <c r="E554" s="441"/>
      <c r="F554" s="441"/>
      <c r="G554" s="832">
        <f t="shared" si="25"/>
        <v>1</v>
      </c>
      <c r="H554" s="835"/>
      <c r="I554" s="834">
        <f t="shared" si="26"/>
        <v>0</v>
      </c>
      <c r="J554" s="1295"/>
      <c r="K554" s="1294"/>
    </row>
    <row r="555" spans="1:11" s="440" customFormat="1" ht="21.95" customHeight="1" x14ac:dyDescent="0.2">
      <c r="A555" s="830">
        <v>543</v>
      </c>
      <c r="B555" s="444"/>
      <c r="C555" s="441"/>
      <c r="D555" s="831">
        <f t="shared" si="24"/>
        <v>0</v>
      </c>
      <c r="E555" s="441"/>
      <c r="F555" s="441"/>
      <c r="G555" s="832">
        <f t="shared" si="25"/>
        <v>1</v>
      </c>
      <c r="H555" s="835"/>
      <c r="I555" s="834">
        <f t="shared" si="26"/>
        <v>0</v>
      </c>
      <c r="J555" s="1295"/>
      <c r="K555" s="1294"/>
    </row>
    <row r="556" spans="1:11" s="440" customFormat="1" ht="21.95" customHeight="1" x14ac:dyDescent="0.2">
      <c r="A556" s="830">
        <v>544</v>
      </c>
      <c r="B556" s="444"/>
      <c r="C556" s="441"/>
      <c r="D556" s="831">
        <f t="shared" si="24"/>
        <v>0</v>
      </c>
      <c r="E556" s="441"/>
      <c r="F556" s="441"/>
      <c r="G556" s="832">
        <f t="shared" si="25"/>
        <v>1</v>
      </c>
      <c r="H556" s="835"/>
      <c r="I556" s="834">
        <f t="shared" si="26"/>
        <v>0</v>
      </c>
      <c r="J556" s="1295"/>
      <c r="K556" s="1294"/>
    </row>
    <row r="557" spans="1:11" s="440" customFormat="1" ht="21.95" customHeight="1" x14ac:dyDescent="0.2">
      <c r="A557" s="830">
        <v>545</v>
      </c>
      <c r="B557" s="444"/>
      <c r="C557" s="441"/>
      <c r="D557" s="831">
        <f t="shared" si="24"/>
        <v>0</v>
      </c>
      <c r="E557" s="441"/>
      <c r="F557" s="441"/>
      <c r="G557" s="832">
        <f t="shared" si="25"/>
        <v>1</v>
      </c>
      <c r="H557" s="835"/>
      <c r="I557" s="834">
        <f t="shared" si="26"/>
        <v>0</v>
      </c>
      <c r="J557" s="1295"/>
      <c r="K557" s="1294"/>
    </row>
    <row r="558" spans="1:11" s="440" customFormat="1" ht="21.95" customHeight="1" x14ac:dyDescent="0.2">
      <c r="A558" s="830">
        <v>546</v>
      </c>
      <c r="B558" s="444"/>
      <c r="C558" s="441"/>
      <c r="D558" s="831">
        <f t="shared" si="24"/>
        <v>0</v>
      </c>
      <c r="E558" s="441"/>
      <c r="F558" s="441"/>
      <c r="G558" s="832">
        <f t="shared" si="25"/>
        <v>1</v>
      </c>
      <c r="H558" s="835"/>
      <c r="I558" s="834">
        <f t="shared" si="26"/>
        <v>0</v>
      </c>
      <c r="J558" s="1295"/>
      <c r="K558" s="1294"/>
    </row>
    <row r="559" spans="1:11" s="440" customFormat="1" ht="21.95" customHeight="1" x14ac:dyDescent="0.2">
      <c r="A559" s="830">
        <v>547</v>
      </c>
      <c r="B559" s="444"/>
      <c r="C559" s="441"/>
      <c r="D559" s="831">
        <f t="shared" si="24"/>
        <v>0</v>
      </c>
      <c r="E559" s="441"/>
      <c r="F559" s="441"/>
      <c r="G559" s="832">
        <f t="shared" si="25"/>
        <v>1</v>
      </c>
      <c r="H559" s="835"/>
      <c r="I559" s="834">
        <f t="shared" si="26"/>
        <v>0</v>
      </c>
      <c r="J559" s="1295"/>
      <c r="K559" s="1294"/>
    </row>
    <row r="560" spans="1:11" s="440" customFormat="1" ht="21.95" customHeight="1" x14ac:dyDescent="0.2">
      <c r="A560" s="830">
        <v>548</v>
      </c>
      <c r="B560" s="444"/>
      <c r="C560" s="441"/>
      <c r="D560" s="831">
        <f t="shared" si="24"/>
        <v>0</v>
      </c>
      <c r="E560" s="441"/>
      <c r="F560" s="441"/>
      <c r="G560" s="832">
        <f t="shared" si="25"/>
        <v>1</v>
      </c>
      <c r="H560" s="835"/>
      <c r="I560" s="834">
        <f t="shared" si="26"/>
        <v>0</v>
      </c>
      <c r="J560" s="1295"/>
      <c r="K560" s="1294"/>
    </row>
    <row r="561" spans="1:11" s="440" customFormat="1" ht="21.95" customHeight="1" x14ac:dyDescent="0.2">
      <c r="A561" s="830">
        <v>549</v>
      </c>
      <c r="B561" s="444"/>
      <c r="C561" s="441"/>
      <c r="D561" s="831">
        <f t="shared" si="24"/>
        <v>0</v>
      </c>
      <c r="E561" s="441"/>
      <c r="F561" s="441"/>
      <c r="G561" s="832">
        <f t="shared" si="25"/>
        <v>1</v>
      </c>
      <c r="H561" s="835"/>
      <c r="I561" s="834">
        <f t="shared" si="26"/>
        <v>0</v>
      </c>
      <c r="J561" s="1295"/>
      <c r="K561" s="1294"/>
    </row>
    <row r="562" spans="1:11" s="440" customFormat="1" ht="21.95" customHeight="1" x14ac:dyDescent="0.2">
      <c r="A562" s="830">
        <v>550</v>
      </c>
      <c r="B562" s="444"/>
      <c r="C562" s="441"/>
      <c r="D562" s="831">
        <f t="shared" si="24"/>
        <v>0</v>
      </c>
      <c r="E562" s="441"/>
      <c r="F562" s="441"/>
      <c r="G562" s="832">
        <f t="shared" si="25"/>
        <v>1</v>
      </c>
      <c r="H562" s="835"/>
      <c r="I562" s="834">
        <f t="shared" si="26"/>
        <v>0</v>
      </c>
      <c r="J562" s="1295"/>
      <c r="K562" s="1294"/>
    </row>
    <row r="563" spans="1:11" s="440" customFormat="1" ht="21.95" customHeight="1" x14ac:dyDescent="0.2">
      <c r="A563" s="830">
        <v>551</v>
      </c>
      <c r="B563" s="444"/>
      <c r="C563" s="441"/>
      <c r="D563" s="831">
        <f t="shared" si="24"/>
        <v>0</v>
      </c>
      <c r="E563" s="441"/>
      <c r="F563" s="441"/>
      <c r="G563" s="832">
        <f t="shared" si="25"/>
        <v>1</v>
      </c>
      <c r="H563" s="835"/>
      <c r="I563" s="834">
        <f t="shared" si="26"/>
        <v>0</v>
      </c>
      <c r="J563" s="1295"/>
      <c r="K563" s="1294"/>
    </row>
    <row r="564" spans="1:11" s="440" customFormat="1" ht="21.95" customHeight="1" x14ac:dyDescent="0.2">
      <c r="A564" s="830">
        <v>552</v>
      </c>
      <c r="B564" s="444"/>
      <c r="C564" s="441"/>
      <c r="D564" s="831">
        <f t="shared" si="24"/>
        <v>0</v>
      </c>
      <c r="E564" s="441"/>
      <c r="F564" s="441"/>
      <c r="G564" s="832">
        <f t="shared" si="25"/>
        <v>1</v>
      </c>
      <c r="H564" s="835"/>
      <c r="I564" s="834">
        <f t="shared" si="26"/>
        <v>0</v>
      </c>
      <c r="J564" s="1295"/>
      <c r="K564" s="1294"/>
    </row>
    <row r="565" spans="1:11" s="440" customFormat="1" ht="21.95" customHeight="1" x14ac:dyDescent="0.2">
      <c r="A565" s="830">
        <v>553</v>
      </c>
      <c r="B565" s="444"/>
      <c r="C565" s="441"/>
      <c r="D565" s="831">
        <f t="shared" si="24"/>
        <v>0</v>
      </c>
      <c r="E565" s="441"/>
      <c r="F565" s="441"/>
      <c r="G565" s="832">
        <f t="shared" si="25"/>
        <v>1</v>
      </c>
      <c r="H565" s="835"/>
      <c r="I565" s="834">
        <f t="shared" si="26"/>
        <v>0</v>
      </c>
      <c r="J565" s="1295"/>
      <c r="K565" s="1294"/>
    </row>
    <row r="566" spans="1:11" s="440" customFormat="1" ht="21.95" customHeight="1" x14ac:dyDescent="0.2">
      <c r="A566" s="830">
        <v>554</v>
      </c>
      <c r="B566" s="444"/>
      <c r="C566" s="441"/>
      <c r="D566" s="831">
        <f t="shared" si="24"/>
        <v>0</v>
      </c>
      <c r="E566" s="441"/>
      <c r="F566" s="441"/>
      <c r="G566" s="832">
        <f t="shared" si="25"/>
        <v>1</v>
      </c>
      <c r="H566" s="835"/>
      <c r="I566" s="834">
        <f t="shared" si="26"/>
        <v>0</v>
      </c>
      <c r="J566" s="1295"/>
      <c r="K566" s="1294"/>
    </row>
    <row r="567" spans="1:11" s="440" customFormat="1" ht="21.95" customHeight="1" x14ac:dyDescent="0.2">
      <c r="A567" s="830">
        <v>555</v>
      </c>
      <c r="B567" s="444"/>
      <c r="C567" s="441"/>
      <c r="D567" s="831">
        <f t="shared" si="24"/>
        <v>0</v>
      </c>
      <c r="E567" s="441"/>
      <c r="F567" s="441"/>
      <c r="G567" s="832">
        <f t="shared" si="25"/>
        <v>1</v>
      </c>
      <c r="H567" s="835"/>
      <c r="I567" s="834">
        <f t="shared" si="26"/>
        <v>0</v>
      </c>
      <c r="J567" s="1295"/>
      <c r="K567" s="1294"/>
    </row>
    <row r="568" spans="1:11" s="440" customFormat="1" ht="21.95" customHeight="1" x14ac:dyDescent="0.2">
      <c r="A568" s="830">
        <v>556</v>
      </c>
      <c r="B568" s="444"/>
      <c r="C568" s="441"/>
      <c r="D568" s="831">
        <f t="shared" si="24"/>
        <v>0</v>
      </c>
      <c r="E568" s="441"/>
      <c r="F568" s="441"/>
      <c r="G568" s="832">
        <f t="shared" si="25"/>
        <v>1</v>
      </c>
      <c r="H568" s="835"/>
      <c r="I568" s="834">
        <f t="shared" si="26"/>
        <v>0</v>
      </c>
      <c r="J568" s="1295"/>
      <c r="K568" s="1294"/>
    </row>
    <row r="569" spans="1:11" s="440" customFormat="1" ht="21.95" customHeight="1" x14ac:dyDescent="0.2">
      <c r="A569" s="830">
        <v>557</v>
      </c>
      <c r="B569" s="444"/>
      <c r="C569" s="441"/>
      <c r="D569" s="831">
        <f t="shared" si="24"/>
        <v>0</v>
      </c>
      <c r="E569" s="441"/>
      <c r="F569" s="441"/>
      <c r="G569" s="832">
        <f t="shared" si="25"/>
        <v>1</v>
      </c>
      <c r="H569" s="835"/>
      <c r="I569" s="834">
        <f t="shared" si="26"/>
        <v>0</v>
      </c>
      <c r="J569" s="1295"/>
      <c r="K569" s="1294"/>
    </row>
    <row r="570" spans="1:11" s="440" customFormat="1" ht="21.95" customHeight="1" x14ac:dyDescent="0.2">
      <c r="A570" s="830">
        <v>558</v>
      </c>
      <c r="B570" s="444"/>
      <c r="C570" s="441"/>
      <c r="D570" s="831">
        <f t="shared" si="24"/>
        <v>0</v>
      </c>
      <c r="E570" s="441"/>
      <c r="F570" s="441"/>
      <c r="G570" s="832">
        <f t="shared" si="25"/>
        <v>1</v>
      </c>
      <c r="H570" s="835"/>
      <c r="I570" s="834">
        <f t="shared" si="26"/>
        <v>0</v>
      </c>
      <c r="J570" s="1295"/>
      <c r="K570" s="1294"/>
    </row>
    <row r="571" spans="1:11" s="440" customFormat="1" ht="21.95" customHeight="1" x14ac:dyDescent="0.2">
      <c r="A571" s="830">
        <v>559</v>
      </c>
      <c r="B571" s="444"/>
      <c r="C571" s="441"/>
      <c r="D571" s="831">
        <f t="shared" si="24"/>
        <v>0</v>
      </c>
      <c r="E571" s="441"/>
      <c r="F571" s="441"/>
      <c r="G571" s="832">
        <f t="shared" si="25"/>
        <v>1</v>
      </c>
      <c r="H571" s="835"/>
      <c r="I571" s="834">
        <f t="shared" si="26"/>
        <v>0</v>
      </c>
      <c r="J571" s="1295"/>
      <c r="K571" s="1294"/>
    </row>
    <row r="572" spans="1:11" s="440" customFormat="1" ht="21.95" customHeight="1" x14ac:dyDescent="0.2">
      <c r="A572" s="830">
        <v>560</v>
      </c>
      <c r="B572" s="444"/>
      <c r="C572" s="441"/>
      <c r="D572" s="831">
        <f t="shared" si="24"/>
        <v>0</v>
      </c>
      <c r="E572" s="441"/>
      <c r="F572" s="441"/>
      <c r="G572" s="832">
        <f t="shared" si="25"/>
        <v>1</v>
      </c>
      <c r="H572" s="835"/>
      <c r="I572" s="834">
        <f t="shared" si="26"/>
        <v>0</v>
      </c>
      <c r="J572" s="1295"/>
      <c r="K572" s="1294"/>
    </row>
    <row r="573" spans="1:11" s="440" customFormat="1" ht="21.95" customHeight="1" x14ac:dyDescent="0.2">
      <c r="A573" s="830">
        <v>561</v>
      </c>
      <c r="B573" s="444"/>
      <c r="C573" s="441"/>
      <c r="D573" s="831">
        <f t="shared" si="24"/>
        <v>0</v>
      </c>
      <c r="E573" s="441"/>
      <c r="F573" s="441"/>
      <c r="G573" s="832">
        <f t="shared" si="25"/>
        <v>1</v>
      </c>
      <c r="H573" s="835"/>
      <c r="I573" s="834">
        <f t="shared" si="26"/>
        <v>0</v>
      </c>
      <c r="J573" s="1295"/>
      <c r="K573" s="1294"/>
    </row>
    <row r="574" spans="1:11" s="440" customFormat="1" ht="21.95" customHeight="1" x14ac:dyDescent="0.2">
      <c r="A574" s="830">
        <v>562</v>
      </c>
      <c r="B574" s="444"/>
      <c r="C574" s="441"/>
      <c r="D574" s="831">
        <f t="shared" si="24"/>
        <v>0</v>
      </c>
      <c r="E574" s="441"/>
      <c r="F574" s="441"/>
      <c r="G574" s="832">
        <f t="shared" si="25"/>
        <v>1</v>
      </c>
      <c r="H574" s="835"/>
      <c r="I574" s="834">
        <f t="shared" si="26"/>
        <v>0</v>
      </c>
      <c r="J574" s="1295"/>
      <c r="K574" s="1294"/>
    </row>
    <row r="575" spans="1:11" s="440" customFormat="1" ht="21.95" customHeight="1" x14ac:dyDescent="0.2">
      <c r="A575" s="830">
        <v>563</v>
      </c>
      <c r="B575" s="444"/>
      <c r="C575" s="441"/>
      <c r="D575" s="831">
        <f t="shared" si="24"/>
        <v>0</v>
      </c>
      <c r="E575" s="441"/>
      <c r="F575" s="441"/>
      <c r="G575" s="832">
        <f t="shared" si="25"/>
        <v>1</v>
      </c>
      <c r="H575" s="835"/>
      <c r="I575" s="834">
        <f t="shared" si="26"/>
        <v>0</v>
      </c>
      <c r="J575" s="1295"/>
      <c r="K575" s="1294"/>
    </row>
    <row r="576" spans="1:11" s="440" customFormat="1" ht="21.95" customHeight="1" x14ac:dyDescent="0.2">
      <c r="A576" s="830">
        <v>564</v>
      </c>
      <c r="B576" s="444"/>
      <c r="C576" s="441"/>
      <c r="D576" s="831">
        <f t="shared" si="24"/>
        <v>0</v>
      </c>
      <c r="E576" s="441"/>
      <c r="F576" s="441"/>
      <c r="G576" s="832">
        <f t="shared" si="25"/>
        <v>1</v>
      </c>
      <c r="H576" s="835"/>
      <c r="I576" s="834">
        <f t="shared" si="26"/>
        <v>0</v>
      </c>
      <c r="J576" s="1295"/>
      <c r="K576" s="1294"/>
    </row>
    <row r="577" spans="1:11" s="440" customFormat="1" ht="21.95" customHeight="1" x14ac:dyDescent="0.2">
      <c r="A577" s="830">
        <v>565</v>
      </c>
      <c r="B577" s="444"/>
      <c r="C577" s="441"/>
      <c r="D577" s="831">
        <f t="shared" ref="D577:D640" si="27">DATEDIF(C577,F577,"Y")</f>
        <v>0</v>
      </c>
      <c r="E577" s="441"/>
      <c r="F577" s="441"/>
      <c r="G577" s="832">
        <f t="shared" si="25"/>
        <v>1</v>
      </c>
      <c r="H577" s="835"/>
      <c r="I577" s="834">
        <f t="shared" si="26"/>
        <v>0</v>
      </c>
      <c r="J577" s="1295"/>
      <c r="K577" s="1294"/>
    </row>
    <row r="578" spans="1:11" s="440" customFormat="1" ht="21.95" customHeight="1" x14ac:dyDescent="0.2">
      <c r="A578" s="830">
        <v>566</v>
      </c>
      <c r="B578" s="444"/>
      <c r="C578" s="441"/>
      <c r="D578" s="831">
        <f t="shared" si="27"/>
        <v>0</v>
      </c>
      <c r="E578" s="441"/>
      <c r="F578" s="441"/>
      <c r="G578" s="832">
        <f t="shared" si="25"/>
        <v>1</v>
      </c>
      <c r="H578" s="835"/>
      <c r="I578" s="834">
        <f t="shared" si="26"/>
        <v>0</v>
      </c>
      <c r="J578" s="1295"/>
      <c r="K578" s="1294"/>
    </row>
    <row r="579" spans="1:11" s="440" customFormat="1" ht="21.95" customHeight="1" x14ac:dyDescent="0.2">
      <c r="A579" s="830">
        <v>567</v>
      </c>
      <c r="B579" s="444"/>
      <c r="C579" s="441"/>
      <c r="D579" s="831">
        <f t="shared" si="27"/>
        <v>0</v>
      </c>
      <c r="E579" s="441"/>
      <c r="F579" s="441"/>
      <c r="G579" s="832">
        <f t="shared" si="25"/>
        <v>1</v>
      </c>
      <c r="H579" s="835"/>
      <c r="I579" s="834">
        <f t="shared" si="26"/>
        <v>0</v>
      </c>
      <c r="J579" s="1295"/>
      <c r="K579" s="1294"/>
    </row>
    <row r="580" spans="1:11" s="440" customFormat="1" ht="21.95" customHeight="1" x14ac:dyDescent="0.2">
      <c r="A580" s="830">
        <v>568</v>
      </c>
      <c r="B580" s="444"/>
      <c r="C580" s="441"/>
      <c r="D580" s="831">
        <f t="shared" si="27"/>
        <v>0</v>
      </c>
      <c r="E580" s="441"/>
      <c r="F580" s="441"/>
      <c r="G580" s="832">
        <f t="shared" si="25"/>
        <v>1</v>
      </c>
      <c r="H580" s="835"/>
      <c r="I580" s="834">
        <f t="shared" si="26"/>
        <v>0</v>
      </c>
      <c r="J580" s="1295"/>
      <c r="K580" s="1294"/>
    </row>
    <row r="581" spans="1:11" s="440" customFormat="1" ht="21.95" customHeight="1" x14ac:dyDescent="0.2">
      <c r="A581" s="830">
        <v>569</v>
      </c>
      <c r="B581" s="444"/>
      <c r="C581" s="441"/>
      <c r="D581" s="831">
        <f t="shared" si="27"/>
        <v>0</v>
      </c>
      <c r="E581" s="441"/>
      <c r="F581" s="441"/>
      <c r="G581" s="832">
        <f t="shared" si="25"/>
        <v>1</v>
      </c>
      <c r="H581" s="835"/>
      <c r="I581" s="834">
        <f t="shared" si="26"/>
        <v>0</v>
      </c>
      <c r="J581" s="1295"/>
      <c r="K581" s="1294"/>
    </row>
    <row r="582" spans="1:11" s="440" customFormat="1" ht="21.95" customHeight="1" x14ac:dyDescent="0.2">
      <c r="A582" s="830">
        <v>570</v>
      </c>
      <c r="B582" s="444"/>
      <c r="C582" s="441"/>
      <c r="D582" s="831">
        <f t="shared" si="27"/>
        <v>0</v>
      </c>
      <c r="E582" s="441"/>
      <c r="F582" s="441"/>
      <c r="G582" s="832">
        <f t="shared" si="25"/>
        <v>1</v>
      </c>
      <c r="H582" s="835"/>
      <c r="I582" s="834">
        <f t="shared" si="26"/>
        <v>0</v>
      </c>
      <c r="J582" s="1295"/>
      <c r="K582" s="1294"/>
    </row>
    <row r="583" spans="1:11" s="440" customFormat="1" ht="21.95" customHeight="1" x14ac:dyDescent="0.2">
      <c r="A583" s="830">
        <v>571</v>
      </c>
      <c r="B583" s="444"/>
      <c r="C583" s="441"/>
      <c r="D583" s="831">
        <f t="shared" si="27"/>
        <v>0</v>
      </c>
      <c r="E583" s="441"/>
      <c r="F583" s="441"/>
      <c r="G583" s="832">
        <f t="shared" si="25"/>
        <v>1</v>
      </c>
      <c r="H583" s="835"/>
      <c r="I583" s="834">
        <f t="shared" si="26"/>
        <v>0</v>
      </c>
      <c r="J583" s="1295"/>
      <c r="K583" s="1294"/>
    </row>
    <row r="584" spans="1:11" s="440" customFormat="1" ht="21.95" customHeight="1" x14ac:dyDescent="0.2">
      <c r="A584" s="830">
        <v>572</v>
      </c>
      <c r="B584" s="444"/>
      <c r="C584" s="441"/>
      <c r="D584" s="831">
        <f t="shared" si="27"/>
        <v>0</v>
      </c>
      <c r="E584" s="441"/>
      <c r="F584" s="441"/>
      <c r="G584" s="832">
        <f t="shared" si="25"/>
        <v>1</v>
      </c>
      <c r="H584" s="835"/>
      <c r="I584" s="834">
        <f t="shared" si="26"/>
        <v>0</v>
      </c>
      <c r="J584" s="1295"/>
      <c r="K584" s="1294"/>
    </row>
    <row r="585" spans="1:11" s="440" customFormat="1" ht="21.95" customHeight="1" x14ac:dyDescent="0.2">
      <c r="A585" s="830">
        <v>573</v>
      </c>
      <c r="B585" s="444"/>
      <c r="C585" s="441"/>
      <c r="D585" s="831">
        <f t="shared" si="27"/>
        <v>0</v>
      </c>
      <c r="E585" s="441"/>
      <c r="F585" s="441"/>
      <c r="G585" s="832">
        <f t="shared" si="25"/>
        <v>1</v>
      </c>
      <c r="H585" s="835"/>
      <c r="I585" s="834">
        <f t="shared" si="26"/>
        <v>0</v>
      </c>
      <c r="J585" s="1295"/>
      <c r="K585" s="1294"/>
    </row>
    <row r="586" spans="1:11" s="440" customFormat="1" ht="21.95" customHeight="1" x14ac:dyDescent="0.2">
      <c r="A586" s="830">
        <v>574</v>
      </c>
      <c r="B586" s="444"/>
      <c r="C586" s="441"/>
      <c r="D586" s="831">
        <f t="shared" si="27"/>
        <v>0</v>
      </c>
      <c r="E586" s="441"/>
      <c r="F586" s="441"/>
      <c r="G586" s="832">
        <f t="shared" si="25"/>
        <v>1</v>
      </c>
      <c r="H586" s="835"/>
      <c r="I586" s="834">
        <f t="shared" si="26"/>
        <v>0</v>
      </c>
      <c r="J586" s="1295"/>
      <c r="K586" s="1294"/>
    </row>
    <row r="587" spans="1:11" s="440" customFormat="1" ht="21.95" customHeight="1" x14ac:dyDescent="0.2">
      <c r="A587" s="830">
        <v>575</v>
      </c>
      <c r="B587" s="444"/>
      <c r="C587" s="441"/>
      <c r="D587" s="831">
        <f t="shared" si="27"/>
        <v>0</v>
      </c>
      <c r="E587" s="441"/>
      <c r="F587" s="441"/>
      <c r="G587" s="832">
        <f t="shared" si="25"/>
        <v>1</v>
      </c>
      <c r="H587" s="835"/>
      <c r="I587" s="834">
        <f t="shared" si="26"/>
        <v>0</v>
      </c>
      <c r="J587" s="1295"/>
      <c r="K587" s="1294"/>
    </row>
    <row r="588" spans="1:11" s="440" customFormat="1" ht="21.95" customHeight="1" x14ac:dyDescent="0.2">
      <c r="A588" s="830">
        <v>576</v>
      </c>
      <c r="B588" s="444"/>
      <c r="C588" s="441"/>
      <c r="D588" s="831">
        <f t="shared" si="27"/>
        <v>0</v>
      </c>
      <c r="E588" s="441"/>
      <c r="F588" s="441"/>
      <c r="G588" s="832">
        <f t="shared" si="25"/>
        <v>1</v>
      </c>
      <c r="H588" s="835"/>
      <c r="I588" s="834">
        <f t="shared" si="26"/>
        <v>0</v>
      </c>
      <c r="J588" s="1295"/>
      <c r="K588" s="1294"/>
    </row>
    <row r="589" spans="1:11" s="440" customFormat="1" ht="21.95" customHeight="1" x14ac:dyDescent="0.2">
      <c r="A589" s="830">
        <v>577</v>
      </c>
      <c r="B589" s="444"/>
      <c r="C589" s="441"/>
      <c r="D589" s="831">
        <f t="shared" si="27"/>
        <v>0</v>
      </c>
      <c r="E589" s="441"/>
      <c r="F589" s="441"/>
      <c r="G589" s="832">
        <f t="shared" ref="G589:G652" si="28">(YEAR(F589)-YEAR(E589))*12+MONTH(F589)-MONTH(E589)+1</f>
        <v>1</v>
      </c>
      <c r="H589" s="835"/>
      <c r="I589" s="834">
        <f t="shared" si="26"/>
        <v>0</v>
      </c>
      <c r="J589" s="1295"/>
      <c r="K589" s="1294"/>
    </row>
    <row r="590" spans="1:11" s="440" customFormat="1" ht="21.95" customHeight="1" x14ac:dyDescent="0.2">
      <c r="A590" s="830">
        <v>578</v>
      </c>
      <c r="B590" s="444"/>
      <c r="C590" s="441"/>
      <c r="D590" s="831">
        <f t="shared" si="27"/>
        <v>0</v>
      </c>
      <c r="E590" s="441"/>
      <c r="F590" s="441"/>
      <c r="G590" s="832">
        <f t="shared" si="28"/>
        <v>1</v>
      </c>
      <c r="H590" s="835"/>
      <c r="I590" s="834">
        <f t="shared" ref="I590:I653" si="29">IF(AND(E590&lt;=DATEVALUE(MID($C$7,1,10)),F590&gt;=DATEVALUE(MID($C$7,14,10))), (YEAR(DATEVALUE(MID($C$7,14,10)))-YEAR(DATEVALUE(MID($C$7,1,10))))*12+(MONTH(DATEVALUE(MID($C$7,14,10)))-MONTH(DATEVALUE(MID($C$7,1,10))))+1,IF(AND(E590&lt;=DATEVALUE(MID($C$7,1,10)),F590&lt;DATEVALUE(MID($C$7,14,10)),F590&gt;=DATEVALUE(MID($C$7,1,10))),(YEAR(F590)-YEAR(DATEVALUE(MID($C$7,1,10))))*12+(MONTH(F590)-MONTH(DATEVALUE(MID($C$7,1,10))))+1,IF(AND(E590&gt;DATEVALUE(MID($C$7,1,10)),F590&gt;=DATEVALUE(MID($C$7,14,10)),E590&lt;=DATEVALUE(MID($C$7,14,10))),(YEAR(DATEVALUE(MID($C$7,14,10)))-YEAR(E590))*12+(MONTH(DATEVALUE(MID($C$7,14,10)))-MONTH(E590))+1,IF(AND(E590&gt;DATEVALUE(MID($C$7,1,10)),F590&lt;DATEVALUE(MID($C$7,14,10))),(YEAR(F590)-YEAR(E590))*12+(MONTH(F590)-MONTH(E590))+1,0))))</f>
        <v>0</v>
      </c>
      <c r="J590" s="1295"/>
      <c r="K590" s="1294"/>
    </row>
    <row r="591" spans="1:11" s="440" customFormat="1" ht="21.95" customHeight="1" x14ac:dyDescent="0.2">
      <c r="A591" s="830">
        <v>579</v>
      </c>
      <c r="B591" s="444"/>
      <c r="C591" s="441"/>
      <c r="D591" s="831">
        <f t="shared" si="27"/>
        <v>0</v>
      </c>
      <c r="E591" s="441"/>
      <c r="F591" s="441"/>
      <c r="G591" s="832">
        <f t="shared" si="28"/>
        <v>1</v>
      </c>
      <c r="H591" s="835"/>
      <c r="I591" s="834">
        <f t="shared" si="29"/>
        <v>0</v>
      </c>
      <c r="J591" s="1295"/>
      <c r="K591" s="1294"/>
    </row>
    <row r="592" spans="1:11" s="440" customFormat="1" ht="21.95" customHeight="1" x14ac:dyDescent="0.2">
      <c r="A592" s="830">
        <v>580</v>
      </c>
      <c r="B592" s="444"/>
      <c r="C592" s="441"/>
      <c r="D592" s="831">
        <f t="shared" si="27"/>
        <v>0</v>
      </c>
      <c r="E592" s="441"/>
      <c r="F592" s="441"/>
      <c r="G592" s="832">
        <f t="shared" si="28"/>
        <v>1</v>
      </c>
      <c r="H592" s="835"/>
      <c r="I592" s="834">
        <f t="shared" si="29"/>
        <v>0</v>
      </c>
      <c r="J592" s="1295"/>
      <c r="K592" s="1294"/>
    </row>
    <row r="593" spans="1:11" s="440" customFormat="1" ht="21.95" customHeight="1" x14ac:dyDescent="0.2">
      <c r="A593" s="830">
        <v>581</v>
      </c>
      <c r="B593" s="444"/>
      <c r="C593" s="441"/>
      <c r="D593" s="831">
        <f t="shared" si="27"/>
        <v>0</v>
      </c>
      <c r="E593" s="441"/>
      <c r="F593" s="441"/>
      <c r="G593" s="832">
        <f t="shared" si="28"/>
        <v>1</v>
      </c>
      <c r="H593" s="835"/>
      <c r="I593" s="834">
        <f t="shared" si="29"/>
        <v>0</v>
      </c>
      <c r="J593" s="1295"/>
      <c r="K593" s="1294"/>
    </row>
    <row r="594" spans="1:11" s="440" customFormat="1" ht="21.95" customHeight="1" x14ac:dyDescent="0.2">
      <c r="A594" s="830">
        <v>582</v>
      </c>
      <c r="B594" s="444"/>
      <c r="C594" s="441"/>
      <c r="D594" s="831">
        <f t="shared" si="27"/>
        <v>0</v>
      </c>
      <c r="E594" s="441"/>
      <c r="F594" s="441"/>
      <c r="G594" s="832">
        <f t="shared" si="28"/>
        <v>1</v>
      </c>
      <c r="H594" s="835"/>
      <c r="I594" s="834">
        <f t="shared" si="29"/>
        <v>0</v>
      </c>
      <c r="J594" s="1295"/>
      <c r="K594" s="1294"/>
    </row>
    <row r="595" spans="1:11" s="440" customFormat="1" ht="21.95" customHeight="1" x14ac:dyDescent="0.2">
      <c r="A595" s="830">
        <v>583</v>
      </c>
      <c r="B595" s="444"/>
      <c r="C595" s="441"/>
      <c r="D595" s="831">
        <f t="shared" si="27"/>
        <v>0</v>
      </c>
      <c r="E595" s="441"/>
      <c r="F595" s="441"/>
      <c r="G595" s="832">
        <f t="shared" si="28"/>
        <v>1</v>
      </c>
      <c r="H595" s="835"/>
      <c r="I595" s="834">
        <f t="shared" si="29"/>
        <v>0</v>
      </c>
      <c r="J595" s="1295"/>
      <c r="K595" s="1294"/>
    </row>
    <row r="596" spans="1:11" s="440" customFormat="1" ht="21.95" customHeight="1" x14ac:dyDescent="0.2">
      <c r="A596" s="830">
        <v>584</v>
      </c>
      <c r="B596" s="444"/>
      <c r="C596" s="441"/>
      <c r="D596" s="831">
        <f t="shared" si="27"/>
        <v>0</v>
      </c>
      <c r="E596" s="441"/>
      <c r="F596" s="441"/>
      <c r="G596" s="832">
        <f t="shared" si="28"/>
        <v>1</v>
      </c>
      <c r="H596" s="835"/>
      <c r="I596" s="834">
        <f t="shared" si="29"/>
        <v>0</v>
      </c>
      <c r="J596" s="1295"/>
      <c r="K596" s="1294"/>
    </row>
    <row r="597" spans="1:11" s="440" customFormat="1" ht="21.95" customHeight="1" x14ac:dyDescent="0.2">
      <c r="A597" s="830">
        <v>585</v>
      </c>
      <c r="B597" s="444"/>
      <c r="C597" s="441"/>
      <c r="D597" s="831">
        <f t="shared" si="27"/>
        <v>0</v>
      </c>
      <c r="E597" s="441"/>
      <c r="F597" s="441"/>
      <c r="G597" s="832">
        <f t="shared" si="28"/>
        <v>1</v>
      </c>
      <c r="H597" s="835"/>
      <c r="I597" s="834">
        <f t="shared" si="29"/>
        <v>0</v>
      </c>
      <c r="J597" s="1295"/>
      <c r="K597" s="1294"/>
    </row>
    <row r="598" spans="1:11" s="440" customFormat="1" ht="21.95" customHeight="1" x14ac:dyDescent="0.2">
      <c r="A598" s="830">
        <v>586</v>
      </c>
      <c r="B598" s="444"/>
      <c r="C598" s="441"/>
      <c r="D598" s="831">
        <f t="shared" si="27"/>
        <v>0</v>
      </c>
      <c r="E598" s="441"/>
      <c r="F598" s="441"/>
      <c r="G598" s="832">
        <f t="shared" si="28"/>
        <v>1</v>
      </c>
      <c r="H598" s="835"/>
      <c r="I598" s="834">
        <f t="shared" si="29"/>
        <v>0</v>
      </c>
      <c r="J598" s="1295"/>
      <c r="K598" s="1294"/>
    </row>
    <row r="599" spans="1:11" s="440" customFormat="1" ht="21.95" customHeight="1" x14ac:dyDescent="0.2">
      <c r="A599" s="830">
        <v>587</v>
      </c>
      <c r="B599" s="444"/>
      <c r="C599" s="441"/>
      <c r="D599" s="831">
        <f t="shared" si="27"/>
        <v>0</v>
      </c>
      <c r="E599" s="441"/>
      <c r="F599" s="441"/>
      <c r="G599" s="832">
        <f t="shared" si="28"/>
        <v>1</v>
      </c>
      <c r="H599" s="835"/>
      <c r="I599" s="834">
        <f t="shared" si="29"/>
        <v>0</v>
      </c>
      <c r="J599" s="1295"/>
      <c r="K599" s="1294"/>
    </row>
    <row r="600" spans="1:11" s="440" customFormat="1" ht="21.95" customHeight="1" x14ac:dyDescent="0.2">
      <c r="A600" s="830">
        <v>588</v>
      </c>
      <c r="B600" s="444"/>
      <c r="C600" s="441"/>
      <c r="D600" s="831">
        <f t="shared" si="27"/>
        <v>0</v>
      </c>
      <c r="E600" s="441"/>
      <c r="F600" s="441"/>
      <c r="G600" s="832">
        <f t="shared" si="28"/>
        <v>1</v>
      </c>
      <c r="H600" s="835"/>
      <c r="I600" s="834">
        <f t="shared" si="29"/>
        <v>0</v>
      </c>
      <c r="J600" s="1295"/>
      <c r="K600" s="1294"/>
    </row>
    <row r="601" spans="1:11" s="440" customFormat="1" ht="21.95" customHeight="1" x14ac:dyDescent="0.2">
      <c r="A601" s="830">
        <v>589</v>
      </c>
      <c r="B601" s="444"/>
      <c r="C601" s="441"/>
      <c r="D601" s="831">
        <f t="shared" si="27"/>
        <v>0</v>
      </c>
      <c r="E601" s="441"/>
      <c r="F601" s="441"/>
      <c r="G601" s="832">
        <f t="shared" si="28"/>
        <v>1</v>
      </c>
      <c r="H601" s="835"/>
      <c r="I601" s="834">
        <f t="shared" si="29"/>
        <v>0</v>
      </c>
      <c r="J601" s="1295"/>
      <c r="K601" s="1294"/>
    </row>
    <row r="602" spans="1:11" s="440" customFormat="1" ht="21.95" customHeight="1" x14ac:dyDescent="0.2">
      <c r="A602" s="830">
        <v>590</v>
      </c>
      <c r="B602" s="444"/>
      <c r="C602" s="441"/>
      <c r="D602" s="831">
        <f t="shared" si="27"/>
        <v>0</v>
      </c>
      <c r="E602" s="441"/>
      <c r="F602" s="441"/>
      <c r="G602" s="832">
        <f t="shared" si="28"/>
        <v>1</v>
      </c>
      <c r="H602" s="835"/>
      <c r="I602" s="834">
        <f t="shared" si="29"/>
        <v>0</v>
      </c>
      <c r="J602" s="1295"/>
      <c r="K602" s="1294"/>
    </row>
    <row r="603" spans="1:11" s="440" customFormat="1" ht="21.95" customHeight="1" x14ac:dyDescent="0.2">
      <c r="A603" s="830">
        <v>591</v>
      </c>
      <c r="B603" s="444"/>
      <c r="C603" s="441"/>
      <c r="D603" s="831">
        <f t="shared" si="27"/>
        <v>0</v>
      </c>
      <c r="E603" s="441"/>
      <c r="F603" s="441"/>
      <c r="G603" s="832">
        <f t="shared" si="28"/>
        <v>1</v>
      </c>
      <c r="H603" s="835"/>
      <c r="I603" s="834">
        <f t="shared" si="29"/>
        <v>0</v>
      </c>
      <c r="J603" s="1295"/>
      <c r="K603" s="1294"/>
    </row>
    <row r="604" spans="1:11" s="440" customFormat="1" ht="21.95" customHeight="1" x14ac:dyDescent="0.2">
      <c r="A604" s="830">
        <v>592</v>
      </c>
      <c r="B604" s="444"/>
      <c r="C604" s="441"/>
      <c r="D604" s="831">
        <f t="shared" si="27"/>
        <v>0</v>
      </c>
      <c r="E604" s="441"/>
      <c r="F604" s="441"/>
      <c r="G604" s="832">
        <f t="shared" si="28"/>
        <v>1</v>
      </c>
      <c r="H604" s="835"/>
      <c r="I604" s="834">
        <f t="shared" si="29"/>
        <v>0</v>
      </c>
      <c r="J604" s="1295"/>
      <c r="K604" s="1294"/>
    </row>
    <row r="605" spans="1:11" s="440" customFormat="1" ht="21.95" customHeight="1" x14ac:dyDescent="0.2">
      <c r="A605" s="830">
        <v>593</v>
      </c>
      <c r="B605" s="444"/>
      <c r="C605" s="441"/>
      <c r="D605" s="831">
        <f t="shared" si="27"/>
        <v>0</v>
      </c>
      <c r="E605" s="441"/>
      <c r="F605" s="441"/>
      <c r="G605" s="832">
        <f t="shared" si="28"/>
        <v>1</v>
      </c>
      <c r="H605" s="835"/>
      <c r="I605" s="834">
        <f t="shared" si="29"/>
        <v>0</v>
      </c>
      <c r="J605" s="1295"/>
      <c r="K605" s="1294"/>
    </row>
    <row r="606" spans="1:11" s="440" customFormat="1" ht="21.95" customHeight="1" x14ac:dyDescent="0.2">
      <c r="A606" s="830">
        <v>594</v>
      </c>
      <c r="B606" s="444"/>
      <c r="C606" s="441"/>
      <c r="D606" s="831">
        <f t="shared" si="27"/>
        <v>0</v>
      </c>
      <c r="E606" s="441"/>
      <c r="F606" s="441"/>
      <c r="G606" s="832">
        <f t="shared" si="28"/>
        <v>1</v>
      </c>
      <c r="H606" s="835"/>
      <c r="I606" s="834">
        <f t="shared" si="29"/>
        <v>0</v>
      </c>
      <c r="J606" s="1295"/>
      <c r="K606" s="1294"/>
    </row>
    <row r="607" spans="1:11" s="440" customFormat="1" ht="21.95" customHeight="1" x14ac:dyDescent="0.2">
      <c r="A607" s="830">
        <v>595</v>
      </c>
      <c r="B607" s="444"/>
      <c r="C607" s="441"/>
      <c r="D607" s="831">
        <f t="shared" si="27"/>
        <v>0</v>
      </c>
      <c r="E607" s="441"/>
      <c r="F607" s="441"/>
      <c r="G607" s="832">
        <f t="shared" si="28"/>
        <v>1</v>
      </c>
      <c r="H607" s="835"/>
      <c r="I607" s="834">
        <f t="shared" si="29"/>
        <v>0</v>
      </c>
      <c r="J607" s="1295"/>
      <c r="K607" s="1294"/>
    </row>
    <row r="608" spans="1:11" s="440" customFormat="1" ht="21.95" customHeight="1" x14ac:dyDescent="0.2">
      <c r="A608" s="830">
        <v>596</v>
      </c>
      <c r="B608" s="444"/>
      <c r="C608" s="441"/>
      <c r="D608" s="831">
        <f t="shared" si="27"/>
        <v>0</v>
      </c>
      <c r="E608" s="441"/>
      <c r="F608" s="441"/>
      <c r="G608" s="832">
        <f t="shared" si="28"/>
        <v>1</v>
      </c>
      <c r="H608" s="835"/>
      <c r="I608" s="834">
        <f t="shared" si="29"/>
        <v>0</v>
      </c>
      <c r="J608" s="1295"/>
      <c r="K608" s="1294"/>
    </row>
    <row r="609" spans="1:11" s="440" customFormat="1" ht="21.95" customHeight="1" x14ac:dyDescent="0.2">
      <c r="A609" s="830">
        <v>597</v>
      </c>
      <c r="B609" s="444"/>
      <c r="C609" s="441"/>
      <c r="D609" s="831">
        <f t="shared" si="27"/>
        <v>0</v>
      </c>
      <c r="E609" s="441"/>
      <c r="F609" s="441"/>
      <c r="G609" s="832">
        <f t="shared" si="28"/>
        <v>1</v>
      </c>
      <c r="H609" s="835"/>
      <c r="I609" s="834">
        <f t="shared" si="29"/>
        <v>0</v>
      </c>
      <c r="J609" s="1295"/>
      <c r="K609" s="1294"/>
    </row>
    <row r="610" spans="1:11" s="440" customFormat="1" ht="21.95" customHeight="1" x14ac:dyDescent="0.2">
      <c r="A610" s="830">
        <v>598</v>
      </c>
      <c r="B610" s="444"/>
      <c r="C610" s="441"/>
      <c r="D610" s="831">
        <f t="shared" si="27"/>
        <v>0</v>
      </c>
      <c r="E610" s="441"/>
      <c r="F610" s="441"/>
      <c r="G610" s="832">
        <f t="shared" si="28"/>
        <v>1</v>
      </c>
      <c r="H610" s="835"/>
      <c r="I610" s="834">
        <f t="shared" si="29"/>
        <v>0</v>
      </c>
      <c r="J610" s="1295"/>
      <c r="K610" s="1294"/>
    </row>
    <row r="611" spans="1:11" s="440" customFormat="1" ht="21.95" customHeight="1" x14ac:dyDescent="0.2">
      <c r="A611" s="830">
        <v>599</v>
      </c>
      <c r="B611" s="444"/>
      <c r="C611" s="441"/>
      <c r="D611" s="831">
        <f t="shared" si="27"/>
        <v>0</v>
      </c>
      <c r="E611" s="441"/>
      <c r="F611" s="441"/>
      <c r="G611" s="832">
        <f t="shared" si="28"/>
        <v>1</v>
      </c>
      <c r="H611" s="835"/>
      <c r="I611" s="834">
        <f t="shared" si="29"/>
        <v>0</v>
      </c>
      <c r="J611" s="1295"/>
      <c r="K611" s="1294"/>
    </row>
    <row r="612" spans="1:11" s="440" customFormat="1" ht="21.95" customHeight="1" x14ac:dyDescent="0.2">
      <c r="A612" s="830">
        <v>600</v>
      </c>
      <c r="B612" s="444"/>
      <c r="C612" s="441"/>
      <c r="D612" s="831">
        <f t="shared" si="27"/>
        <v>0</v>
      </c>
      <c r="E612" s="441"/>
      <c r="F612" s="441"/>
      <c r="G612" s="832">
        <f t="shared" si="28"/>
        <v>1</v>
      </c>
      <c r="H612" s="835"/>
      <c r="I612" s="834">
        <f t="shared" si="29"/>
        <v>0</v>
      </c>
      <c r="J612" s="1295"/>
      <c r="K612" s="1294"/>
    </row>
    <row r="613" spans="1:11" s="440" customFormat="1" ht="21.95" customHeight="1" x14ac:dyDescent="0.2">
      <c r="A613" s="830">
        <v>601</v>
      </c>
      <c r="B613" s="444"/>
      <c r="C613" s="441"/>
      <c r="D613" s="831">
        <f t="shared" si="27"/>
        <v>0</v>
      </c>
      <c r="E613" s="441"/>
      <c r="F613" s="441"/>
      <c r="G613" s="832">
        <f t="shared" si="28"/>
        <v>1</v>
      </c>
      <c r="H613" s="835"/>
      <c r="I613" s="834">
        <f t="shared" si="29"/>
        <v>0</v>
      </c>
      <c r="J613" s="1295"/>
      <c r="K613" s="1294"/>
    </row>
    <row r="614" spans="1:11" s="440" customFormat="1" ht="21.95" customHeight="1" x14ac:dyDescent="0.2">
      <c r="A614" s="830">
        <v>602</v>
      </c>
      <c r="B614" s="444"/>
      <c r="C614" s="441"/>
      <c r="D614" s="831">
        <f t="shared" si="27"/>
        <v>0</v>
      </c>
      <c r="E614" s="441"/>
      <c r="F614" s="441"/>
      <c r="G614" s="832">
        <f t="shared" si="28"/>
        <v>1</v>
      </c>
      <c r="H614" s="835"/>
      <c r="I614" s="834">
        <f t="shared" si="29"/>
        <v>0</v>
      </c>
      <c r="J614" s="1295"/>
      <c r="K614" s="1294"/>
    </row>
    <row r="615" spans="1:11" s="440" customFormat="1" ht="21.95" customHeight="1" x14ac:dyDescent="0.2">
      <c r="A615" s="830">
        <v>603</v>
      </c>
      <c r="B615" s="444"/>
      <c r="C615" s="441"/>
      <c r="D615" s="831">
        <f t="shared" si="27"/>
        <v>0</v>
      </c>
      <c r="E615" s="441"/>
      <c r="F615" s="441"/>
      <c r="G615" s="832">
        <f t="shared" si="28"/>
        <v>1</v>
      </c>
      <c r="H615" s="835"/>
      <c r="I615" s="834">
        <f t="shared" si="29"/>
        <v>0</v>
      </c>
      <c r="J615" s="1295"/>
      <c r="K615" s="1294"/>
    </row>
    <row r="616" spans="1:11" s="440" customFormat="1" ht="21.95" customHeight="1" x14ac:dyDescent="0.2">
      <c r="A616" s="830">
        <v>604</v>
      </c>
      <c r="B616" s="444"/>
      <c r="C616" s="441"/>
      <c r="D616" s="831">
        <f t="shared" si="27"/>
        <v>0</v>
      </c>
      <c r="E616" s="441"/>
      <c r="F616" s="441"/>
      <c r="G616" s="832">
        <f t="shared" si="28"/>
        <v>1</v>
      </c>
      <c r="H616" s="835"/>
      <c r="I616" s="834">
        <f t="shared" si="29"/>
        <v>0</v>
      </c>
      <c r="J616" s="1295"/>
      <c r="K616" s="1294"/>
    </row>
    <row r="617" spans="1:11" s="440" customFormat="1" ht="21.95" customHeight="1" x14ac:dyDescent="0.2">
      <c r="A617" s="830">
        <v>605</v>
      </c>
      <c r="B617" s="444"/>
      <c r="C617" s="441"/>
      <c r="D617" s="831">
        <f t="shared" si="27"/>
        <v>0</v>
      </c>
      <c r="E617" s="441"/>
      <c r="F617" s="441"/>
      <c r="G617" s="832">
        <f t="shared" si="28"/>
        <v>1</v>
      </c>
      <c r="H617" s="835"/>
      <c r="I617" s="834">
        <f t="shared" si="29"/>
        <v>0</v>
      </c>
      <c r="J617" s="1295"/>
      <c r="K617" s="1294"/>
    </row>
    <row r="618" spans="1:11" s="440" customFormat="1" ht="21.95" customHeight="1" x14ac:dyDescent="0.2">
      <c r="A618" s="830">
        <v>606</v>
      </c>
      <c r="B618" s="444"/>
      <c r="C618" s="441"/>
      <c r="D618" s="831">
        <f t="shared" si="27"/>
        <v>0</v>
      </c>
      <c r="E618" s="441"/>
      <c r="F618" s="441"/>
      <c r="G618" s="832">
        <f t="shared" si="28"/>
        <v>1</v>
      </c>
      <c r="H618" s="835"/>
      <c r="I618" s="834">
        <f t="shared" si="29"/>
        <v>0</v>
      </c>
      <c r="J618" s="1295"/>
      <c r="K618" s="1294"/>
    </row>
    <row r="619" spans="1:11" s="440" customFormat="1" ht="21.95" customHeight="1" x14ac:dyDescent="0.2">
      <c r="A619" s="830">
        <v>607</v>
      </c>
      <c r="B619" s="444"/>
      <c r="C619" s="441"/>
      <c r="D619" s="831">
        <f t="shared" si="27"/>
        <v>0</v>
      </c>
      <c r="E619" s="441"/>
      <c r="F619" s="441"/>
      <c r="G619" s="832">
        <f t="shared" si="28"/>
        <v>1</v>
      </c>
      <c r="H619" s="835"/>
      <c r="I619" s="834">
        <f t="shared" si="29"/>
        <v>0</v>
      </c>
      <c r="J619" s="1295"/>
      <c r="K619" s="1294"/>
    </row>
    <row r="620" spans="1:11" s="440" customFormat="1" ht="21.95" customHeight="1" x14ac:dyDescent="0.2">
      <c r="A620" s="830">
        <v>608</v>
      </c>
      <c r="B620" s="444"/>
      <c r="C620" s="441"/>
      <c r="D620" s="831">
        <f t="shared" si="27"/>
        <v>0</v>
      </c>
      <c r="E620" s="441"/>
      <c r="F620" s="441"/>
      <c r="G620" s="832">
        <f t="shared" si="28"/>
        <v>1</v>
      </c>
      <c r="H620" s="835"/>
      <c r="I620" s="834">
        <f t="shared" si="29"/>
        <v>0</v>
      </c>
      <c r="J620" s="1295"/>
      <c r="K620" s="1294"/>
    </row>
    <row r="621" spans="1:11" s="440" customFormat="1" ht="21.95" customHeight="1" x14ac:dyDescent="0.2">
      <c r="A621" s="830">
        <v>609</v>
      </c>
      <c r="B621" s="444"/>
      <c r="C621" s="441"/>
      <c r="D621" s="831">
        <f t="shared" si="27"/>
        <v>0</v>
      </c>
      <c r="E621" s="441"/>
      <c r="F621" s="441"/>
      <c r="G621" s="832">
        <f t="shared" si="28"/>
        <v>1</v>
      </c>
      <c r="H621" s="835"/>
      <c r="I621" s="834">
        <f t="shared" si="29"/>
        <v>0</v>
      </c>
      <c r="J621" s="1295"/>
      <c r="K621" s="1294"/>
    </row>
    <row r="622" spans="1:11" s="440" customFormat="1" ht="21.95" customHeight="1" x14ac:dyDescent="0.2">
      <c r="A622" s="830">
        <v>610</v>
      </c>
      <c r="B622" s="444"/>
      <c r="C622" s="441"/>
      <c r="D622" s="831">
        <f t="shared" si="27"/>
        <v>0</v>
      </c>
      <c r="E622" s="441"/>
      <c r="F622" s="441"/>
      <c r="G622" s="832">
        <f t="shared" si="28"/>
        <v>1</v>
      </c>
      <c r="H622" s="835"/>
      <c r="I622" s="834">
        <f t="shared" si="29"/>
        <v>0</v>
      </c>
      <c r="J622" s="1295"/>
      <c r="K622" s="1294"/>
    </row>
    <row r="623" spans="1:11" s="440" customFormat="1" ht="21.95" customHeight="1" x14ac:dyDescent="0.2">
      <c r="A623" s="830">
        <v>611</v>
      </c>
      <c r="B623" s="444"/>
      <c r="C623" s="441"/>
      <c r="D623" s="831">
        <f t="shared" si="27"/>
        <v>0</v>
      </c>
      <c r="E623" s="441"/>
      <c r="F623" s="441"/>
      <c r="G623" s="832">
        <f t="shared" si="28"/>
        <v>1</v>
      </c>
      <c r="H623" s="835"/>
      <c r="I623" s="834">
        <f t="shared" si="29"/>
        <v>0</v>
      </c>
      <c r="J623" s="1295"/>
      <c r="K623" s="1294"/>
    </row>
    <row r="624" spans="1:11" s="440" customFormat="1" ht="21.95" customHeight="1" x14ac:dyDescent="0.2">
      <c r="A624" s="830">
        <v>612</v>
      </c>
      <c r="B624" s="444"/>
      <c r="C624" s="441"/>
      <c r="D624" s="831">
        <f t="shared" si="27"/>
        <v>0</v>
      </c>
      <c r="E624" s="441"/>
      <c r="F624" s="441"/>
      <c r="G624" s="832">
        <f t="shared" si="28"/>
        <v>1</v>
      </c>
      <c r="H624" s="835"/>
      <c r="I624" s="834">
        <f t="shared" si="29"/>
        <v>0</v>
      </c>
      <c r="J624" s="1295"/>
      <c r="K624" s="1294"/>
    </row>
    <row r="625" spans="1:11" s="440" customFormat="1" ht="21.95" customHeight="1" x14ac:dyDescent="0.2">
      <c r="A625" s="830">
        <v>613</v>
      </c>
      <c r="B625" s="444"/>
      <c r="C625" s="441"/>
      <c r="D625" s="831">
        <f t="shared" si="27"/>
        <v>0</v>
      </c>
      <c r="E625" s="441"/>
      <c r="F625" s="441"/>
      <c r="G625" s="832">
        <f t="shared" si="28"/>
        <v>1</v>
      </c>
      <c r="H625" s="835"/>
      <c r="I625" s="834">
        <f t="shared" si="29"/>
        <v>0</v>
      </c>
      <c r="J625" s="1295"/>
      <c r="K625" s="1294"/>
    </row>
    <row r="626" spans="1:11" s="440" customFormat="1" ht="21.95" customHeight="1" x14ac:dyDescent="0.2">
      <c r="A626" s="830">
        <v>614</v>
      </c>
      <c r="B626" s="444"/>
      <c r="C626" s="441"/>
      <c r="D626" s="831">
        <f t="shared" si="27"/>
        <v>0</v>
      </c>
      <c r="E626" s="441"/>
      <c r="F626" s="441"/>
      <c r="G626" s="832">
        <f t="shared" si="28"/>
        <v>1</v>
      </c>
      <c r="H626" s="835"/>
      <c r="I626" s="834">
        <f t="shared" si="29"/>
        <v>0</v>
      </c>
      <c r="J626" s="1295"/>
      <c r="K626" s="1294"/>
    </row>
    <row r="627" spans="1:11" s="440" customFormat="1" ht="21.95" customHeight="1" x14ac:dyDescent="0.2">
      <c r="A627" s="830">
        <v>615</v>
      </c>
      <c r="B627" s="444"/>
      <c r="C627" s="441"/>
      <c r="D627" s="831">
        <f t="shared" si="27"/>
        <v>0</v>
      </c>
      <c r="E627" s="441"/>
      <c r="F627" s="441"/>
      <c r="G627" s="832">
        <f t="shared" si="28"/>
        <v>1</v>
      </c>
      <c r="H627" s="835"/>
      <c r="I627" s="834">
        <f t="shared" si="29"/>
        <v>0</v>
      </c>
      <c r="J627" s="1295"/>
      <c r="K627" s="1294"/>
    </row>
    <row r="628" spans="1:11" s="440" customFormat="1" ht="21.95" customHeight="1" x14ac:dyDescent="0.2">
      <c r="A628" s="830">
        <v>616</v>
      </c>
      <c r="B628" s="444"/>
      <c r="C628" s="441"/>
      <c r="D628" s="831">
        <f t="shared" si="27"/>
        <v>0</v>
      </c>
      <c r="E628" s="441"/>
      <c r="F628" s="441"/>
      <c r="G628" s="832">
        <f t="shared" si="28"/>
        <v>1</v>
      </c>
      <c r="H628" s="835"/>
      <c r="I628" s="834">
        <f t="shared" si="29"/>
        <v>0</v>
      </c>
      <c r="J628" s="1295"/>
      <c r="K628" s="1294"/>
    </row>
    <row r="629" spans="1:11" s="440" customFormat="1" ht="21.95" customHeight="1" x14ac:dyDescent="0.2">
      <c r="A629" s="830">
        <v>617</v>
      </c>
      <c r="B629" s="444"/>
      <c r="C629" s="441"/>
      <c r="D629" s="831">
        <f t="shared" si="27"/>
        <v>0</v>
      </c>
      <c r="E629" s="441"/>
      <c r="F629" s="441"/>
      <c r="G629" s="832">
        <f t="shared" si="28"/>
        <v>1</v>
      </c>
      <c r="H629" s="835"/>
      <c r="I629" s="834">
        <f t="shared" si="29"/>
        <v>0</v>
      </c>
      <c r="J629" s="1295"/>
      <c r="K629" s="1294"/>
    </row>
    <row r="630" spans="1:11" s="440" customFormat="1" ht="21.95" customHeight="1" x14ac:dyDescent="0.2">
      <c r="A630" s="830">
        <v>618</v>
      </c>
      <c r="B630" s="444"/>
      <c r="C630" s="441"/>
      <c r="D630" s="831">
        <f t="shared" si="27"/>
        <v>0</v>
      </c>
      <c r="E630" s="441"/>
      <c r="F630" s="441"/>
      <c r="G630" s="832">
        <f t="shared" si="28"/>
        <v>1</v>
      </c>
      <c r="H630" s="835"/>
      <c r="I630" s="834">
        <f t="shared" si="29"/>
        <v>0</v>
      </c>
      <c r="J630" s="1295"/>
      <c r="K630" s="1294"/>
    </row>
    <row r="631" spans="1:11" s="440" customFormat="1" ht="21.95" customHeight="1" x14ac:dyDescent="0.2">
      <c r="A631" s="830">
        <v>619</v>
      </c>
      <c r="B631" s="444"/>
      <c r="C631" s="441"/>
      <c r="D631" s="831">
        <f t="shared" si="27"/>
        <v>0</v>
      </c>
      <c r="E631" s="441"/>
      <c r="F631" s="441"/>
      <c r="G631" s="832">
        <f t="shared" si="28"/>
        <v>1</v>
      </c>
      <c r="H631" s="835"/>
      <c r="I631" s="834">
        <f t="shared" si="29"/>
        <v>0</v>
      </c>
      <c r="J631" s="1295"/>
      <c r="K631" s="1294"/>
    </row>
    <row r="632" spans="1:11" s="440" customFormat="1" ht="21.95" customHeight="1" x14ac:dyDescent="0.2">
      <c r="A632" s="830">
        <v>620</v>
      </c>
      <c r="B632" s="444"/>
      <c r="C632" s="441"/>
      <c r="D632" s="831">
        <f t="shared" si="27"/>
        <v>0</v>
      </c>
      <c r="E632" s="441"/>
      <c r="F632" s="441"/>
      <c r="G632" s="832">
        <f t="shared" si="28"/>
        <v>1</v>
      </c>
      <c r="H632" s="835"/>
      <c r="I632" s="834">
        <f t="shared" si="29"/>
        <v>0</v>
      </c>
      <c r="J632" s="1295"/>
      <c r="K632" s="1294"/>
    </row>
    <row r="633" spans="1:11" s="440" customFormat="1" ht="21.95" customHeight="1" x14ac:dyDescent="0.2">
      <c r="A633" s="830">
        <v>621</v>
      </c>
      <c r="B633" s="444"/>
      <c r="C633" s="441"/>
      <c r="D633" s="831">
        <f t="shared" si="27"/>
        <v>0</v>
      </c>
      <c r="E633" s="441"/>
      <c r="F633" s="441"/>
      <c r="G633" s="832">
        <f t="shared" si="28"/>
        <v>1</v>
      </c>
      <c r="H633" s="835"/>
      <c r="I633" s="834">
        <f t="shared" si="29"/>
        <v>0</v>
      </c>
      <c r="J633" s="1295"/>
      <c r="K633" s="1294"/>
    </row>
    <row r="634" spans="1:11" s="440" customFormat="1" ht="21.95" customHeight="1" x14ac:dyDescent="0.2">
      <c r="A634" s="830">
        <v>622</v>
      </c>
      <c r="B634" s="444"/>
      <c r="C634" s="441"/>
      <c r="D634" s="831">
        <f t="shared" si="27"/>
        <v>0</v>
      </c>
      <c r="E634" s="441"/>
      <c r="F634" s="441"/>
      <c r="G634" s="832">
        <f t="shared" si="28"/>
        <v>1</v>
      </c>
      <c r="H634" s="835"/>
      <c r="I634" s="834">
        <f t="shared" si="29"/>
        <v>0</v>
      </c>
      <c r="J634" s="1295"/>
      <c r="K634" s="1294"/>
    </row>
    <row r="635" spans="1:11" s="440" customFormat="1" ht="21.95" customHeight="1" x14ac:dyDescent="0.2">
      <c r="A635" s="830">
        <v>623</v>
      </c>
      <c r="B635" s="444"/>
      <c r="C635" s="441"/>
      <c r="D635" s="831">
        <f t="shared" si="27"/>
        <v>0</v>
      </c>
      <c r="E635" s="441"/>
      <c r="F635" s="441"/>
      <c r="G635" s="832">
        <f t="shared" si="28"/>
        <v>1</v>
      </c>
      <c r="H635" s="835"/>
      <c r="I635" s="834">
        <f t="shared" si="29"/>
        <v>0</v>
      </c>
      <c r="J635" s="1295"/>
      <c r="K635" s="1294"/>
    </row>
    <row r="636" spans="1:11" s="440" customFormat="1" ht="21.95" customHeight="1" x14ac:dyDescent="0.2">
      <c r="A636" s="830">
        <v>624</v>
      </c>
      <c r="B636" s="444"/>
      <c r="C636" s="441"/>
      <c r="D636" s="831">
        <f t="shared" si="27"/>
        <v>0</v>
      </c>
      <c r="E636" s="441"/>
      <c r="F636" s="441"/>
      <c r="G636" s="832">
        <f t="shared" si="28"/>
        <v>1</v>
      </c>
      <c r="H636" s="835"/>
      <c r="I636" s="834">
        <f t="shared" si="29"/>
        <v>0</v>
      </c>
      <c r="J636" s="1295"/>
      <c r="K636" s="1294"/>
    </row>
    <row r="637" spans="1:11" s="440" customFormat="1" ht="21.95" customHeight="1" x14ac:dyDescent="0.2">
      <c r="A637" s="830">
        <v>625</v>
      </c>
      <c r="B637" s="444"/>
      <c r="C637" s="441"/>
      <c r="D637" s="831">
        <f t="shared" si="27"/>
        <v>0</v>
      </c>
      <c r="E637" s="441"/>
      <c r="F637" s="441"/>
      <c r="G637" s="832">
        <f t="shared" si="28"/>
        <v>1</v>
      </c>
      <c r="H637" s="835"/>
      <c r="I637" s="834">
        <f t="shared" si="29"/>
        <v>0</v>
      </c>
      <c r="J637" s="1295"/>
      <c r="K637" s="1294"/>
    </row>
    <row r="638" spans="1:11" s="440" customFormat="1" ht="21.95" customHeight="1" x14ac:dyDescent="0.2">
      <c r="A638" s="830">
        <v>626</v>
      </c>
      <c r="B638" s="444"/>
      <c r="C638" s="441"/>
      <c r="D638" s="831">
        <f t="shared" si="27"/>
        <v>0</v>
      </c>
      <c r="E638" s="441"/>
      <c r="F638" s="441"/>
      <c r="G638" s="832">
        <f t="shared" si="28"/>
        <v>1</v>
      </c>
      <c r="H638" s="835"/>
      <c r="I638" s="834">
        <f t="shared" si="29"/>
        <v>0</v>
      </c>
      <c r="J638" s="1295"/>
      <c r="K638" s="1294"/>
    </row>
    <row r="639" spans="1:11" s="440" customFormat="1" ht="21.95" customHeight="1" x14ac:dyDescent="0.2">
      <c r="A639" s="830">
        <v>627</v>
      </c>
      <c r="B639" s="444"/>
      <c r="C639" s="441"/>
      <c r="D639" s="831">
        <f t="shared" si="27"/>
        <v>0</v>
      </c>
      <c r="E639" s="441"/>
      <c r="F639" s="441"/>
      <c r="G639" s="832">
        <f t="shared" si="28"/>
        <v>1</v>
      </c>
      <c r="H639" s="835"/>
      <c r="I639" s="834">
        <f t="shared" si="29"/>
        <v>0</v>
      </c>
      <c r="J639" s="1295"/>
      <c r="K639" s="1294"/>
    </row>
    <row r="640" spans="1:11" s="440" customFormat="1" ht="21.95" customHeight="1" x14ac:dyDescent="0.2">
      <c r="A640" s="830">
        <v>628</v>
      </c>
      <c r="B640" s="444"/>
      <c r="C640" s="441"/>
      <c r="D640" s="831">
        <f t="shared" si="27"/>
        <v>0</v>
      </c>
      <c r="E640" s="441"/>
      <c r="F640" s="441"/>
      <c r="G640" s="832">
        <f t="shared" si="28"/>
        <v>1</v>
      </c>
      <c r="H640" s="835"/>
      <c r="I640" s="834">
        <f t="shared" si="29"/>
        <v>0</v>
      </c>
      <c r="J640" s="1295"/>
      <c r="K640" s="1294"/>
    </row>
    <row r="641" spans="1:11" s="440" customFormat="1" ht="21.95" customHeight="1" x14ac:dyDescent="0.2">
      <c r="A641" s="830">
        <v>629</v>
      </c>
      <c r="B641" s="444"/>
      <c r="C641" s="441"/>
      <c r="D641" s="831">
        <f t="shared" ref="D641:D704" si="30">DATEDIF(C641,F641,"Y")</f>
        <v>0</v>
      </c>
      <c r="E641" s="441"/>
      <c r="F641" s="441"/>
      <c r="G641" s="832">
        <f t="shared" si="28"/>
        <v>1</v>
      </c>
      <c r="H641" s="835"/>
      <c r="I641" s="834">
        <f t="shared" si="29"/>
        <v>0</v>
      </c>
      <c r="J641" s="1295"/>
      <c r="K641" s="1294"/>
    </row>
    <row r="642" spans="1:11" s="440" customFormat="1" ht="21.95" customHeight="1" x14ac:dyDescent="0.2">
      <c r="A642" s="830">
        <v>630</v>
      </c>
      <c r="B642" s="444"/>
      <c r="C642" s="441"/>
      <c r="D642" s="831">
        <f t="shared" si="30"/>
        <v>0</v>
      </c>
      <c r="E642" s="441"/>
      <c r="F642" s="441"/>
      <c r="G642" s="832">
        <f t="shared" si="28"/>
        <v>1</v>
      </c>
      <c r="H642" s="835"/>
      <c r="I642" s="834">
        <f t="shared" si="29"/>
        <v>0</v>
      </c>
      <c r="J642" s="1295"/>
      <c r="K642" s="1294"/>
    </row>
    <row r="643" spans="1:11" s="440" customFormat="1" ht="21.95" customHeight="1" x14ac:dyDescent="0.2">
      <c r="A643" s="830">
        <v>631</v>
      </c>
      <c r="B643" s="444"/>
      <c r="C643" s="441"/>
      <c r="D643" s="831">
        <f t="shared" si="30"/>
        <v>0</v>
      </c>
      <c r="E643" s="441"/>
      <c r="F643" s="441"/>
      <c r="G643" s="832">
        <f t="shared" si="28"/>
        <v>1</v>
      </c>
      <c r="H643" s="835"/>
      <c r="I643" s="834">
        <f t="shared" si="29"/>
        <v>0</v>
      </c>
      <c r="J643" s="1295"/>
      <c r="K643" s="1294"/>
    </row>
    <row r="644" spans="1:11" s="440" customFormat="1" ht="21.95" customHeight="1" x14ac:dyDescent="0.2">
      <c r="A644" s="830">
        <v>632</v>
      </c>
      <c r="B644" s="444"/>
      <c r="C644" s="441"/>
      <c r="D644" s="831">
        <f t="shared" si="30"/>
        <v>0</v>
      </c>
      <c r="E644" s="441"/>
      <c r="F644" s="441"/>
      <c r="G644" s="832">
        <f t="shared" si="28"/>
        <v>1</v>
      </c>
      <c r="H644" s="835"/>
      <c r="I644" s="834">
        <f t="shared" si="29"/>
        <v>0</v>
      </c>
      <c r="J644" s="1295"/>
      <c r="K644" s="1294"/>
    </row>
    <row r="645" spans="1:11" s="440" customFormat="1" ht="21.95" customHeight="1" x14ac:dyDescent="0.2">
      <c r="A645" s="830">
        <v>633</v>
      </c>
      <c r="B645" s="444"/>
      <c r="C645" s="441"/>
      <c r="D645" s="831">
        <f t="shared" si="30"/>
        <v>0</v>
      </c>
      <c r="E645" s="441"/>
      <c r="F645" s="441"/>
      <c r="G645" s="832">
        <f t="shared" si="28"/>
        <v>1</v>
      </c>
      <c r="H645" s="835"/>
      <c r="I645" s="834">
        <f t="shared" si="29"/>
        <v>0</v>
      </c>
      <c r="J645" s="1295"/>
      <c r="K645" s="1294"/>
    </row>
    <row r="646" spans="1:11" s="440" customFormat="1" ht="21.95" customHeight="1" x14ac:dyDescent="0.2">
      <c r="A646" s="830">
        <v>634</v>
      </c>
      <c r="B646" s="444"/>
      <c r="C646" s="441"/>
      <c r="D646" s="831">
        <f t="shared" si="30"/>
        <v>0</v>
      </c>
      <c r="E646" s="441"/>
      <c r="F646" s="441"/>
      <c r="G646" s="832">
        <f t="shared" si="28"/>
        <v>1</v>
      </c>
      <c r="H646" s="835"/>
      <c r="I646" s="834">
        <f t="shared" si="29"/>
        <v>0</v>
      </c>
      <c r="J646" s="1295"/>
      <c r="K646" s="1294"/>
    </row>
    <row r="647" spans="1:11" s="440" customFormat="1" ht="21.95" customHeight="1" x14ac:dyDescent="0.2">
      <c r="A647" s="830">
        <v>635</v>
      </c>
      <c r="B647" s="444"/>
      <c r="C647" s="441"/>
      <c r="D647" s="831">
        <f t="shared" si="30"/>
        <v>0</v>
      </c>
      <c r="E647" s="441"/>
      <c r="F647" s="441"/>
      <c r="G647" s="832">
        <f t="shared" si="28"/>
        <v>1</v>
      </c>
      <c r="H647" s="835"/>
      <c r="I647" s="834">
        <f t="shared" si="29"/>
        <v>0</v>
      </c>
      <c r="J647" s="1295"/>
      <c r="K647" s="1294"/>
    </row>
    <row r="648" spans="1:11" s="440" customFormat="1" ht="21.95" customHeight="1" x14ac:dyDescent="0.2">
      <c r="A648" s="830">
        <v>636</v>
      </c>
      <c r="B648" s="444"/>
      <c r="C648" s="441"/>
      <c r="D648" s="831">
        <f t="shared" si="30"/>
        <v>0</v>
      </c>
      <c r="E648" s="441"/>
      <c r="F648" s="441"/>
      <c r="G648" s="832">
        <f t="shared" si="28"/>
        <v>1</v>
      </c>
      <c r="H648" s="835"/>
      <c r="I648" s="834">
        <f t="shared" si="29"/>
        <v>0</v>
      </c>
      <c r="J648" s="1295"/>
      <c r="K648" s="1294"/>
    </row>
    <row r="649" spans="1:11" s="440" customFormat="1" ht="21.95" customHeight="1" x14ac:dyDescent="0.2">
      <c r="A649" s="830">
        <v>637</v>
      </c>
      <c r="B649" s="444"/>
      <c r="C649" s="441"/>
      <c r="D649" s="831">
        <f t="shared" si="30"/>
        <v>0</v>
      </c>
      <c r="E649" s="441"/>
      <c r="F649" s="441"/>
      <c r="G649" s="832">
        <f t="shared" si="28"/>
        <v>1</v>
      </c>
      <c r="H649" s="835"/>
      <c r="I649" s="834">
        <f t="shared" si="29"/>
        <v>0</v>
      </c>
      <c r="J649" s="1295"/>
      <c r="K649" s="1294"/>
    </row>
    <row r="650" spans="1:11" s="440" customFormat="1" ht="21.95" customHeight="1" x14ac:dyDescent="0.2">
      <c r="A650" s="830">
        <v>638</v>
      </c>
      <c r="B650" s="444"/>
      <c r="C650" s="441"/>
      <c r="D650" s="831">
        <f t="shared" si="30"/>
        <v>0</v>
      </c>
      <c r="E650" s="441"/>
      <c r="F650" s="441"/>
      <c r="G650" s="832">
        <f t="shared" si="28"/>
        <v>1</v>
      </c>
      <c r="H650" s="835"/>
      <c r="I650" s="834">
        <f t="shared" si="29"/>
        <v>0</v>
      </c>
      <c r="J650" s="1295"/>
      <c r="K650" s="1294"/>
    </row>
    <row r="651" spans="1:11" s="440" customFormat="1" ht="21.95" customHeight="1" x14ac:dyDescent="0.2">
      <c r="A651" s="830">
        <v>639</v>
      </c>
      <c r="B651" s="444"/>
      <c r="C651" s="441"/>
      <c r="D651" s="831">
        <f t="shared" si="30"/>
        <v>0</v>
      </c>
      <c r="E651" s="441"/>
      <c r="F651" s="441"/>
      <c r="G651" s="832">
        <f t="shared" si="28"/>
        <v>1</v>
      </c>
      <c r="H651" s="835"/>
      <c r="I651" s="834">
        <f t="shared" si="29"/>
        <v>0</v>
      </c>
      <c r="J651" s="1295"/>
      <c r="K651" s="1294"/>
    </row>
    <row r="652" spans="1:11" s="440" customFormat="1" ht="21.95" customHeight="1" x14ac:dyDescent="0.2">
      <c r="A652" s="830">
        <v>640</v>
      </c>
      <c r="B652" s="444"/>
      <c r="C652" s="441"/>
      <c r="D652" s="831">
        <f t="shared" si="30"/>
        <v>0</v>
      </c>
      <c r="E652" s="441"/>
      <c r="F652" s="441"/>
      <c r="G652" s="832">
        <f t="shared" si="28"/>
        <v>1</v>
      </c>
      <c r="H652" s="835"/>
      <c r="I652" s="834">
        <f t="shared" si="29"/>
        <v>0</v>
      </c>
      <c r="J652" s="1295"/>
      <c r="K652" s="1294"/>
    </row>
    <row r="653" spans="1:11" s="440" customFormat="1" ht="21.95" customHeight="1" x14ac:dyDescent="0.2">
      <c r="A653" s="830">
        <v>641</v>
      </c>
      <c r="B653" s="444"/>
      <c r="C653" s="441"/>
      <c r="D653" s="831">
        <f t="shared" si="30"/>
        <v>0</v>
      </c>
      <c r="E653" s="441"/>
      <c r="F653" s="441"/>
      <c r="G653" s="832">
        <f t="shared" ref="G653:G716" si="31">(YEAR(F653)-YEAR(E653))*12+MONTH(F653)-MONTH(E653)+1</f>
        <v>1</v>
      </c>
      <c r="H653" s="835"/>
      <c r="I653" s="834">
        <f t="shared" si="29"/>
        <v>0</v>
      </c>
      <c r="J653" s="1295"/>
      <c r="K653" s="1294"/>
    </row>
    <row r="654" spans="1:11" s="440" customFormat="1" ht="21.95" customHeight="1" x14ac:dyDescent="0.2">
      <c r="A654" s="830">
        <v>642</v>
      </c>
      <c r="B654" s="444"/>
      <c r="C654" s="441"/>
      <c r="D654" s="831">
        <f t="shared" si="30"/>
        <v>0</v>
      </c>
      <c r="E654" s="441"/>
      <c r="F654" s="441"/>
      <c r="G654" s="832">
        <f t="shared" si="31"/>
        <v>1</v>
      </c>
      <c r="H654" s="835"/>
      <c r="I654" s="834">
        <f t="shared" ref="I654:I717" si="32">IF(AND(E654&lt;=DATEVALUE(MID($C$7,1,10)),F654&gt;=DATEVALUE(MID($C$7,14,10))), (YEAR(DATEVALUE(MID($C$7,14,10)))-YEAR(DATEVALUE(MID($C$7,1,10))))*12+(MONTH(DATEVALUE(MID($C$7,14,10)))-MONTH(DATEVALUE(MID($C$7,1,10))))+1,IF(AND(E654&lt;=DATEVALUE(MID($C$7,1,10)),F654&lt;DATEVALUE(MID($C$7,14,10)),F654&gt;=DATEVALUE(MID($C$7,1,10))),(YEAR(F654)-YEAR(DATEVALUE(MID($C$7,1,10))))*12+(MONTH(F654)-MONTH(DATEVALUE(MID($C$7,1,10))))+1,IF(AND(E654&gt;DATEVALUE(MID($C$7,1,10)),F654&gt;=DATEVALUE(MID($C$7,14,10)),E654&lt;=DATEVALUE(MID($C$7,14,10))),(YEAR(DATEVALUE(MID($C$7,14,10)))-YEAR(E654))*12+(MONTH(DATEVALUE(MID($C$7,14,10)))-MONTH(E654))+1,IF(AND(E654&gt;DATEVALUE(MID($C$7,1,10)),F654&lt;DATEVALUE(MID($C$7,14,10))),(YEAR(F654)-YEAR(E654))*12+(MONTH(F654)-MONTH(E654))+1,0))))</f>
        <v>0</v>
      </c>
      <c r="J654" s="1295"/>
      <c r="K654" s="1294"/>
    </row>
    <row r="655" spans="1:11" s="440" customFormat="1" ht="21.95" customHeight="1" x14ac:dyDescent="0.2">
      <c r="A655" s="830">
        <v>643</v>
      </c>
      <c r="B655" s="444"/>
      <c r="C655" s="441"/>
      <c r="D655" s="831">
        <f t="shared" si="30"/>
        <v>0</v>
      </c>
      <c r="E655" s="441"/>
      <c r="F655" s="441"/>
      <c r="G655" s="832">
        <f t="shared" si="31"/>
        <v>1</v>
      </c>
      <c r="H655" s="835"/>
      <c r="I655" s="834">
        <f t="shared" si="32"/>
        <v>0</v>
      </c>
      <c r="J655" s="1295"/>
      <c r="K655" s="1294"/>
    </row>
    <row r="656" spans="1:11" s="440" customFormat="1" ht="21.95" customHeight="1" x14ac:dyDescent="0.2">
      <c r="A656" s="830">
        <v>644</v>
      </c>
      <c r="B656" s="444"/>
      <c r="C656" s="441"/>
      <c r="D656" s="831">
        <f t="shared" si="30"/>
        <v>0</v>
      </c>
      <c r="E656" s="441"/>
      <c r="F656" s="441"/>
      <c r="G656" s="832">
        <f t="shared" si="31"/>
        <v>1</v>
      </c>
      <c r="H656" s="835"/>
      <c r="I656" s="834">
        <f t="shared" si="32"/>
        <v>0</v>
      </c>
      <c r="J656" s="1295"/>
      <c r="K656" s="1294"/>
    </row>
    <row r="657" spans="1:11" s="440" customFormat="1" ht="21.95" customHeight="1" x14ac:dyDescent="0.2">
      <c r="A657" s="830">
        <v>645</v>
      </c>
      <c r="B657" s="444"/>
      <c r="C657" s="441"/>
      <c r="D657" s="831">
        <f t="shared" si="30"/>
        <v>0</v>
      </c>
      <c r="E657" s="441"/>
      <c r="F657" s="441"/>
      <c r="G657" s="832">
        <f t="shared" si="31"/>
        <v>1</v>
      </c>
      <c r="H657" s="835"/>
      <c r="I657" s="834">
        <f t="shared" si="32"/>
        <v>0</v>
      </c>
      <c r="J657" s="1295"/>
      <c r="K657" s="1294"/>
    </row>
    <row r="658" spans="1:11" s="440" customFormat="1" ht="21.95" customHeight="1" x14ac:dyDescent="0.2">
      <c r="A658" s="830">
        <v>646</v>
      </c>
      <c r="B658" s="444"/>
      <c r="C658" s="441"/>
      <c r="D658" s="831">
        <f t="shared" si="30"/>
        <v>0</v>
      </c>
      <c r="E658" s="441"/>
      <c r="F658" s="441"/>
      <c r="G658" s="832">
        <f t="shared" si="31"/>
        <v>1</v>
      </c>
      <c r="H658" s="835"/>
      <c r="I658" s="834">
        <f t="shared" si="32"/>
        <v>0</v>
      </c>
      <c r="J658" s="1295"/>
      <c r="K658" s="1294"/>
    </row>
    <row r="659" spans="1:11" s="440" customFormat="1" ht="21.95" customHeight="1" x14ac:dyDescent="0.2">
      <c r="A659" s="830">
        <v>647</v>
      </c>
      <c r="B659" s="444"/>
      <c r="C659" s="441"/>
      <c r="D659" s="831">
        <f t="shared" si="30"/>
        <v>0</v>
      </c>
      <c r="E659" s="441"/>
      <c r="F659" s="441"/>
      <c r="G659" s="832">
        <f t="shared" si="31"/>
        <v>1</v>
      </c>
      <c r="H659" s="835"/>
      <c r="I659" s="834">
        <f t="shared" si="32"/>
        <v>0</v>
      </c>
      <c r="J659" s="1295"/>
      <c r="K659" s="1294"/>
    </row>
    <row r="660" spans="1:11" s="440" customFormat="1" ht="21.95" customHeight="1" x14ac:dyDescent="0.2">
      <c r="A660" s="830">
        <v>648</v>
      </c>
      <c r="B660" s="444"/>
      <c r="C660" s="441"/>
      <c r="D660" s="831">
        <f t="shared" si="30"/>
        <v>0</v>
      </c>
      <c r="E660" s="441"/>
      <c r="F660" s="441"/>
      <c r="G660" s="832">
        <f t="shared" si="31"/>
        <v>1</v>
      </c>
      <c r="H660" s="835"/>
      <c r="I660" s="834">
        <f t="shared" si="32"/>
        <v>0</v>
      </c>
      <c r="J660" s="1295"/>
      <c r="K660" s="1294"/>
    </row>
    <row r="661" spans="1:11" s="440" customFormat="1" ht="21.95" customHeight="1" x14ac:dyDescent="0.2">
      <c r="A661" s="830">
        <v>649</v>
      </c>
      <c r="B661" s="444"/>
      <c r="C661" s="441"/>
      <c r="D661" s="831">
        <f t="shared" si="30"/>
        <v>0</v>
      </c>
      <c r="E661" s="441"/>
      <c r="F661" s="441"/>
      <c r="G661" s="832">
        <f t="shared" si="31"/>
        <v>1</v>
      </c>
      <c r="H661" s="835"/>
      <c r="I661" s="834">
        <f t="shared" si="32"/>
        <v>0</v>
      </c>
      <c r="J661" s="1295"/>
      <c r="K661" s="1294"/>
    </row>
    <row r="662" spans="1:11" s="440" customFormat="1" ht="21.95" customHeight="1" x14ac:dyDescent="0.2">
      <c r="A662" s="830">
        <v>650</v>
      </c>
      <c r="B662" s="444"/>
      <c r="C662" s="441"/>
      <c r="D662" s="831">
        <f t="shared" si="30"/>
        <v>0</v>
      </c>
      <c r="E662" s="441"/>
      <c r="F662" s="441"/>
      <c r="G662" s="832">
        <f t="shared" si="31"/>
        <v>1</v>
      </c>
      <c r="H662" s="835"/>
      <c r="I662" s="834">
        <f t="shared" si="32"/>
        <v>0</v>
      </c>
      <c r="J662" s="1295"/>
      <c r="K662" s="1294"/>
    </row>
    <row r="663" spans="1:11" s="440" customFormat="1" ht="21.95" customHeight="1" x14ac:dyDescent="0.2">
      <c r="A663" s="830">
        <v>651</v>
      </c>
      <c r="B663" s="444"/>
      <c r="C663" s="441"/>
      <c r="D663" s="831">
        <f t="shared" si="30"/>
        <v>0</v>
      </c>
      <c r="E663" s="441"/>
      <c r="F663" s="441"/>
      <c r="G663" s="832">
        <f t="shared" si="31"/>
        <v>1</v>
      </c>
      <c r="H663" s="835"/>
      <c r="I663" s="834">
        <f t="shared" si="32"/>
        <v>0</v>
      </c>
      <c r="J663" s="1295"/>
      <c r="K663" s="1294"/>
    </row>
    <row r="664" spans="1:11" s="440" customFormat="1" ht="21.95" customHeight="1" x14ac:dyDescent="0.2">
      <c r="A664" s="830">
        <v>652</v>
      </c>
      <c r="B664" s="444"/>
      <c r="C664" s="441"/>
      <c r="D664" s="831">
        <f t="shared" si="30"/>
        <v>0</v>
      </c>
      <c r="E664" s="441"/>
      <c r="F664" s="441"/>
      <c r="G664" s="832">
        <f t="shared" si="31"/>
        <v>1</v>
      </c>
      <c r="H664" s="835"/>
      <c r="I664" s="834">
        <f t="shared" si="32"/>
        <v>0</v>
      </c>
      <c r="J664" s="1295"/>
      <c r="K664" s="1294"/>
    </row>
    <row r="665" spans="1:11" s="440" customFormat="1" ht="21.95" customHeight="1" x14ac:dyDescent="0.2">
      <c r="A665" s="830">
        <v>653</v>
      </c>
      <c r="B665" s="444"/>
      <c r="C665" s="441"/>
      <c r="D665" s="831">
        <f t="shared" si="30"/>
        <v>0</v>
      </c>
      <c r="E665" s="441"/>
      <c r="F665" s="441"/>
      <c r="G665" s="832">
        <f t="shared" si="31"/>
        <v>1</v>
      </c>
      <c r="H665" s="835"/>
      <c r="I665" s="834">
        <f t="shared" si="32"/>
        <v>0</v>
      </c>
      <c r="J665" s="1295"/>
      <c r="K665" s="1294"/>
    </row>
    <row r="666" spans="1:11" s="440" customFormat="1" ht="21.95" customHeight="1" x14ac:dyDescent="0.2">
      <c r="A666" s="830">
        <v>654</v>
      </c>
      <c r="B666" s="444"/>
      <c r="C666" s="441"/>
      <c r="D666" s="831">
        <f t="shared" si="30"/>
        <v>0</v>
      </c>
      <c r="E666" s="441"/>
      <c r="F666" s="441"/>
      <c r="G666" s="832">
        <f t="shared" si="31"/>
        <v>1</v>
      </c>
      <c r="H666" s="835"/>
      <c r="I666" s="834">
        <f t="shared" si="32"/>
        <v>0</v>
      </c>
      <c r="J666" s="1295"/>
      <c r="K666" s="1294"/>
    </row>
    <row r="667" spans="1:11" s="440" customFormat="1" ht="21.95" customHeight="1" x14ac:dyDescent="0.2">
      <c r="A667" s="830">
        <v>655</v>
      </c>
      <c r="B667" s="444"/>
      <c r="C667" s="441"/>
      <c r="D667" s="831">
        <f t="shared" si="30"/>
        <v>0</v>
      </c>
      <c r="E667" s="441"/>
      <c r="F667" s="441"/>
      <c r="G667" s="832">
        <f t="shared" si="31"/>
        <v>1</v>
      </c>
      <c r="H667" s="835"/>
      <c r="I667" s="834">
        <f t="shared" si="32"/>
        <v>0</v>
      </c>
      <c r="J667" s="1295"/>
      <c r="K667" s="1294"/>
    </row>
    <row r="668" spans="1:11" s="440" customFormat="1" ht="21.95" customHeight="1" x14ac:dyDescent="0.2">
      <c r="A668" s="830">
        <v>656</v>
      </c>
      <c r="B668" s="444"/>
      <c r="C668" s="441"/>
      <c r="D668" s="831">
        <f t="shared" si="30"/>
        <v>0</v>
      </c>
      <c r="E668" s="441"/>
      <c r="F668" s="441"/>
      <c r="G668" s="832">
        <f t="shared" si="31"/>
        <v>1</v>
      </c>
      <c r="H668" s="835"/>
      <c r="I668" s="834">
        <f t="shared" si="32"/>
        <v>0</v>
      </c>
      <c r="J668" s="1295"/>
      <c r="K668" s="1294"/>
    </row>
    <row r="669" spans="1:11" s="440" customFormat="1" ht="21.95" customHeight="1" x14ac:dyDescent="0.2">
      <c r="A669" s="830">
        <v>657</v>
      </c>
      <c r="B669" s="444"/>
      <c r="C669" s="441"/>
      <c r="D669" s="831">
        <f t="shared" si="30"/>
        <v>0</v>
      </c>
      <c r="E669" s="441"/>
      <c r="F669" s="441"/>
      <c r="G669" s="832">
        <f t="shared" si="31"/>
        <v>1</v>
      </c>
      <c r="H669" s="835"/>
      <c r="I669" s="834">
        <f t="shared" si="32"/>
        <v>0</v>
      </c>
      <c r="J669" s="1295"/>
      <c r="K669" s="1294"/>
    </row>
    <row r="670" spans="1:11" s="440" customFormat="1" ht="21.95" customHeight="1" x14ac:dyDescent="0.2">
      <c r="A670" s="830">
        <v>658</v>
      </c>
      <c r="B670" s="444"/>
      <c r="C670" s="441"/>
      <c r="D670" s="831">
        <f t="shared" si="30"/>
        <v>0</v>
      </c>
      <c r="E670" s="441"/>
      <c r="F670" s="441"/>
      <c r="G670" s="832">
        <f t="shared" si="31"/>
        <v>1</v>
      </c>
      <c r="H670" s="835"/>
      <c r="I670" s="834">
        <f t="shared" si="32"/>
        <v>0</v>
      </c>
      <c r="J670" s="1295"/>
      <c r="K670" s="1294"/>
    </row>
    <row r="671" spans="1:11" s="440" customFormat="1" ht="21.95" customHeight="1" x14ac:dyDescent="0.2">
      <c r="A671" s="830">
        <v>659</v>
      </c>
      <c r="B671" s="444"/>
      <c r="C671" s="441"/>
      <c r="D671" s="831">
        <f t="shared" si="30"/>
        <v>0</v>
      </c>
      <c r="E671" s="441"/>
      <c r="F671" s="441"/>
      <c r="G671" s="832">
        <f t="shared" si="31"/>
        <v>1</v>
      </c>
      <c r="H671" s="835"/>
      <c r="I671" s="834">
        <f t="shared" si="32"/>
        <v>0</v>
      </c>
      <c r="J671" s="1295"/>
      <c r="K671" s="1294"/>
    </row>
    <row r="672" spans="1:11" s="440" customFormat="1" ht="21.95" customHeight="1" x14ac:dyDescent="0.2">
      <c r="A672" s="830">
        <v>660</v>
      </c>
      <c r="B672" s="444"/>
      <c r="C672" s="441"/>
      <c r="D672" s="831">
        <f t="shared" si="30"/>
        <v>0</v>
      </c>
      <c r="E672" s="441"/>
      <c r="F672" s="441"/>
      <c r="G672" s="832">
        <f t="shared" si="31"/>
        <v>1</v>
      </c>
      <c r="H672" s="835"/>
      <c r="I672" s="834">
        <f t="shared" si="32"/>
        <v>0</v>
      </c>
      <c r="J672" s="1295"/>
      <c r="K672" s="1294"/>
    </row>
    <row r="673" spans="1:11" s="440" customFormat="1" ht="21.95" customHeight="1" x14ac:dyDescent="0.2">
      <c r="A673" s="830">
        <v>661</v>
      </c>
      <c r="B673" s="444"/>
      <c r="C673" s="441"/>
      <c r="D673" s="831">
        <f t="shared" si="30"/>
        <v>0</v>
      </c>
      <c r="E673" s="441"/>
      <c r="F673" s="441"/>
      <c r="G673" s="832">
        <f t="shared" si="31"/>
        <v>1</v>
      </c>
      <c r="H673" s="835"/>
      <c r="I673" s="834">
        <f t="shared" si="32"/>
        <v>0</v>
      </c>
      <c r="J673" s="1295"/>
      <c r="K673" s="1294"/>
    </row>
    <row r="674" spans="1:11" s="440" customFormat="1" ht="21.95" customHeight="1" x14ac:dyDescent="0.2">
      <c r="A674" s="830">
        <v>662</v>
      </c>
      <c r="B674" s="444"/>
      <c r="C674" s="441"/>
      <c r="D674" s="831">
        <f t="shared" si="30"/>
        <v>0</v>
      </c>
      <c r="E674" s="441"/>
      <c r="F674" s="441"/>
      <c r="G674" s="832">
        <f t="shared" si="31"/>
        <v>1</v>
      </c>
      <c r="H674" s="835"/>
      <c r="I674" s="834">
        <f t="shared" si="32"/>
        <v>0</v>
      </c>
      <c r="J674" s="1295"/>
      <c r="K674" s="1294"/>
    </row>
    <row r="675" spans="1:11" s="440" customFormat="1" ht="21.95" customHeight="1" x14ac:dyDescent="0.2">
      <c r="A675" s="830">
        <v>663</v>
      </c>
      <c r="B675" s="444"/>
      <c r="C675" s="441"/>
      <c r="D675" s="831">
        <f t="shared" si="30"/>
        <v>0</v>
      </c>
      <c r="E675" s="441"/>
      <c r="F675" s="441"/>
      <c r="G675" s="832">
        <f t="shared" si="31"/>
        <v>1</v>
      </c>
      <c r="H675" s="835"/>
      <c r="I675" s="834">
        <f t="shared" si="32"/>
        <v>0</v>
      </c>
      <c r="J675" s="1295"/>
      <c r="K675" s="1294"/>
    </row>
    <row r="676" spans="1:11" s="440" customFormat="1" ht="21.95" customHeight="1" x14ac:dyDescent="0.2">
      <c r="A676" s="830">
        <v>664</v>
      </c>
      <c r="B676" s="444"/>
      <c r="C676" s="441"/>
      <c r="D676" s="831">
        <f t="shared" si="30"/>
        <v>0</v>
      </c>
      <c r="E676" s="441"/>
      <c r="F676" s="441"/>
      <c r="G676" s="832">
        <f t="shared" si="31"/>
        <v>1</v>
      </c>
      <c r="H676" s="835"/>
      <c r="I676" s="834">
        <f t="shared" si="32"/>
        <v>0</v>
      </c>
      <c r="J676" s="1295"/>
      <c r="K676" s="1294"/>
    </row>
    <row r="677" spans="1:11" s="440" customFormat="1" ht="21.95" customHeight="1" x14ac:dyDescent="0.2">
      <c r="A677" s="830">
        <v>665</v>
      </c>
      <c r="B677" s="444"/>
      <c r="C677" s="441"/>
      <c r="D677" s="831">
        <f t="shared" si="30"/>
        <v>0</v>
      </c>
      <c r="E677" s="441"/>
      <c r="F677" s="441"/>
      <c r="G677" s="832">
        <f t="shared" si="31"/>
        <v>1</v>
      </c>
      <c r="H677" s="835"/>
      <c r="I677" s="834">
        <f t="shared" si="32"/>
        <v>0</v>
      </c>
      <c r="J677" s="1295"/>
      <c r="K677" s="1294"/>
    </row>
    <row r="678" spans="1:11" s="440" customFormat="1" ht="21.95" customHeight="1" x14ac:dyDescent="0.2">
      <c r="A678" s="830">
        <v>666</v>
      </c>
      <c r="B678" s="444"/>
      <c r="C678" s="441"/>
      <c r="D678" s="831">
        <f t="shared" si="30"/>
        <v>0</v>
      </c>
      <c r="E678" s="441"/>
      <c r="F678" s="441"/>
      <c r="G678" s="832">
        <f t="shared" si="31"/>
        <v>1</v>
      </c>
      <c r="H678" s="835"/>
      <c r="I678" s="834">
        <f t="shared" si="32"/>
        <v>0</v>
      </c>
      <c r="J678" s="1295"/>
      <c r="K678" s="1294"/>
    </row>
    <row r="679" spans="1:11" s="440" customFormat="1" ht="21.95" customHeight="1" x14ac:dyDescent="0.2">
      <c r="A679" s="830">
        <v>667</v>
      </c>
      <c r="B679" s="444"/>
      <c r="C679" s="441"/>
      <c r="D679" s="831">
        <f t="shared" si="30"/>
        <v>0</v>
      </c>
      <c r="E679" s="441"/>
      <c r="F679" s="441"/>
      <c r="G679" s="832">
        <f t="shared" si="31"/>
        <v>1</v>
      </c>
      <c r="H679" s="835"/>
      <c r="I679" s="834">
        <f t="shared" si="32"/>
        <v>0</v>
      </c>
      <c r="J679" s="1295"/>
      <c r="K679" s="1294"/>
    </row>
    <row r="680" spans="1:11" s="440" customFormat="1" ht="21.95" customHeight="1" x14ac:dyDescent="0.2">
      <c r="A680" s="830">
        <v>668</v>
      </c>
      <c r="B680" s="444"/>
      <c r="C680" s="441"/>
      <c r="D680" s="831">
        <f t="shared" si="30"/>
        <v>0</v>
      </c>
      <c r="E680" s="441"/>
      <c r="F680" s="441"/>
      <c r="G680" s="832">
        <f t="shared" si="31"/>
        <v>1</v>
      </c>
      <c r="H680" s="835"/>
      <c r="I680" s="834">
        <f t="shared" si="32"/>
        <v>0</v>
      </c>
      <c r="J680" s="1295"/>
      <c r="K680" s="1294"/>
    </row>
    <row r="681" spans="1:11" s="440" customFormat="1" ht="21.95" customHeight="1" x14ac:dyDescent="0.2">
      <c r="A681" s="830">
        <v>669</v>
      </c>
      <c r="B681" s="444"/>
      <c r="C681" s="441"/>
      <c r="D681" s="831">
        <f t="shared" si="30"/>
        <v>0</v>
      </c>
      <c r="E681" s="441"/>
      <c r="F681" s="441"/>
      <c r="G681" s="832">
        <f t="shared" si="31"/>
        <v>1</v>
      </c>
      <c r="H681" s="835"/>
      <c r="I681" s="834">
        <f t="shared" si="32"/>
        <v>0</v>
      </c>
      <c r="J681" s="1295"/>
      <c r="K681" s="1294"/>
    </row>
    <row r="682" spans="1:11" s="440" customFormat="1" ht="21.95" customHeight="1" x14ac:dyDescent="0.2">
      <c r="A682" s="830">
        <v>670</v>
      </c>
      <c r="B682" s="444"/>
      <c r="C682" s="441"/>
      <c r="D682" s="831">
        <f t="shared" si="30"/>
        <v>0</v>
      </c>
      <c r="E682" s="441"/>
      <c r="F682" s="441"/>
      <c r="G682" s="832">
        <f t="shared" si="31"/>
        <v>1</v>
      </c>
      <c r="H682" s="835"/>
      <c r="I682" s="834">
        <f t="shared" si="32"/>
        <v>0</v>
      </c>
      <c r="J682" s="1295"/>
      <c r="K682" s="1294"/>
    </row>
    <row r="683" spans="1:11" s="440" customFormat="1" ht="21.95" customHeight="1" x14ac:dyDescent="0.2">
      <c r="A683" s="830">
        <v>671</v>
      </c>
      <c r="B683" s="444"/>
      <c r="C683" s="441"/>
      <c r="D683" s="831">
        <f t="shared" si="30"/>
        <v>0</v>
      </c>
      <c r="E683" s="441"/>
      <c r="F683" s="441"/>
      <c r="G683" s="832">
        <f t="shared" si="31"/>
        <v>1</v>
      </c>
      <c r="H683" s="835"/>
      <c r="I683" s="834">
        <f t="shared" si="32"/>
        <v>0</v>
      </c>
      <c r="J683" s="1295"/>
      <c r="K683" s="1294"/>
    </row>
    <row r="684" spans="1:11" s="440" customFormat="1" ht="21.95" customHeight="1" x14ac:dyDescent="0.2">
      <c r="A684" s="830">
        <v>672</v>
      </c>
      <c r="B684" s="444"/>
      <c r="C684" s="441"/>
      <c r="D684" s="831">
        <f t="shared" si="30"/>
        <v>0</v>
      </c>
      <c r="E684" s="441"/>
      <c r="F684" s="441"/>
      <c r="G684" s="832">
        <f t="shared" si="31"/>
        <v>1</v>
      </c>
      <c r="H684" s="835"/>
      <c r="I684" s="834">
        <f t="shared" si="32"/>
        <v>0</v>
      </c>
      <c r="J684" s="1295"/>
      <c r="K684" s="1294"/>
    </row>
    <row r="685" spans="1:11" s="440" customFormat="1" ht="21.95" customHeight="1" x14ac:dyDescent="0.2">
      <c r="A685" s="830">
        <v>673</v>
      </c>
      <c r="B685" s="444"/>
      <c r="C685" s="441"/>
      <c r="D685" s="831">
        <f t="shared" si="30"/>
        <v>0</v>
      </c>
      <c r="E685" s="441"/>
      <c r="F685" s="441"/>
      <c r="G685" s="832">
        <f t="shared" si="31"/>
        <v>1</v>
      </c>
      <c r="H685" s="835"/>
      <c r="I685" s="834">
        <f t="shared" si="32"/>
        <v>0</v>
      </c>
      <c r="J685" s="1295"/>
      <c r="K685" s="1294"/>
    </row>
    <row r="686" spans="1:11" s="440" customFormat="1" ht="21.95" customHeight="1" x14ac:dyDescent="0.2">
      <c r="A686" s="830">
        <v>674</v>
      </c>
      <c r="B686" s="444"/>
      <c r="C686" s="441"/>
      <c r="D686" s="831">
        <f t="shared" si="30"/>
        <v>0</v>
      </c>
      <c r="E686" s="441"/>
      <c r="F686" s="441"/>
      <c r="G686" s="832">
        <f t="shared" si="31"/>
        <v>1</v>
      </c>
      <c r="H686" s="835"/>
      <c r="I686" s="834">
        <f t="shared" si="32"/>
        <v>0</v>
      </c>
      <c r="J686" s="1295"/>
      <c r="K686" s="1294"/>
    </row>
    <row r="687" spans="1:11" s="440" customFormat="1" ht="21.95" customHeight="1" x14ac:dyDescent="0.2">
      <c r="A687" s="830">
        <v>675</v>
      </c>
      <c r="B687" s="444"/>
      <c r="C687" s="441"/>
      <c r="D687" s="831">
        <f t="shared" si="30"/>
        <v>0</v>
      </c>
      <c r="E687" s="441"/>
      <c r="F687" s="441"/>
      <c r="G687" s="832">
        <f t="shared" si="31"/>
        <v>1</v>
      </c>
      <c r="H687" s="835"/>
      <c r="I687" s="834">
        <f t="shared" si="32"/>
        <v>0</v>
      </c>
      <c r="J687" s="1295"/>
      <c r="K687" s="1294"/>
    </row>
    <row r="688" spans="1:11" s="440" customFormat="1" ht="21.95" customHeight="1" x14ac:dyDescent="0.2">
      <c r="A688" s="830">
        <v>676</v>
      </c>
      <c r="B688" s="444"/>
      <c r="C688" s="441"/>
      <c r="D688" s="831">
        <f t="shared" si="30"/>
        <v>0</v>
      </c>
      <c r="E688" s="441"/>
      <c r="F688" s="441"/>
      <c r="G688" s="832">
        <f t="shared" si="31"/>
        <v>1</v>
      </c>
      <c r="H688" s="835"/>
      <c r="I688" s="834">
        <f t="shared" si="32"/>
        <v>0</v>
      </c>
      <c r="J688" s="1295"/>
      <c r="K688" s="1294"/>
    </row>
    <row r="689" spans="1:11" s="440" customFormat="1" ht="21.95" customHeight="1" x14ac:dyDescent="0.2">
      <c r="A689" s="830">
        <v>677</v>
      </c>
      <c r="B689" s="444"/>
      <c r="C689" s="441"/>
      <c r="D689" s="831">
        <f t="shared" si="30"/>
        <v>0</v>
      </c>
      <c r="E689" s="441"/>
      <c r="F689" s="441"/>
      <c r="G689" s="832">
        <f t="shared" si="31"/>
        <v>1</v>
      </c>
      <c r="H689" s="835"/>
      <c r="I689" s="834">
        <f t="shared" si="32"/>
        <v>0</v>
      </c>
      <c r="J689" s="1295"/>
      <c r="K689" s="1294"/>
    </row>
    <row r="690" spans="1:11" s="440" customFormat="1" ht="21.95" customHeight="1" x14ac:dyDescent="0.2">
      <c r="A690" s="830">
        <v>678</v>
      </c>
      <c r="B690" s="444"/>
      <c r="C690" s="441"/>
      <c r="D690" s="831">
        <f t="shared" si="30"/>
        <v>0</v>
      </c>
      <c r="E690" s="441"/>
      <c r="F690" s="441"/>
      <c r="G690" s="832">
        <f t="shared" si="31"/>
        <v>1</v>
      </c>
      <c r="H690" s="835"/>
      <c r="I690" s="834">
        <f t="shared" si="32"/>
        <v>0</v>
      </c>
      <c r="J690" s="1295"/>
      <c r="K690" s="1294"/>
    </row>
    <row r="691" spans="1:11" s="440" customFormat="1" ht="21.95" customHeight="1" x14ac:dyDescent="0.2">
      <c r="A691" s="830">
        <v>679</v>
      </c>
      <c r="B691" s="444"/>
      <c r="C691" s="441"/>
      <c r="D691" s="831">
        <f t="shared" si="30"/>
        <v>0</v>
      </c>
      <c r="E691" s="441"/>
      <c r="F691" s="441"/>
      <c r="G691" s="832">
        <f t="shared" si="31"/>
        <v>1</v>
      </c>
      <c r="H691" s="835"/>
      <c r="I691" s="834">
        <f t="shared" si="32"/>
        <v>0</v>
      </c>
      <c r="J691" s="1295"/>
      <c r="K691" s="1294"/>
    </row>
    <row r="692" spans="1:11" s="440" customFormat="1" ht="21.95" customHeight="1" x14ac:dyDescent="0.2">
      <c r="A692" s="830">
        <v>680</v>
      </c>
      <c r="B692" s="444"/>
      <c r="C692" s="441"/>
      <c r="D692" s="831">
        <f t="shared" si="30"/>
        <v>0</v>
      </c>
      <c r="E692" s="441"/>
      <c r="F692" s="441"/>
      <c r="G692" s="832">
        <f t="shared" si="31"/>
        <v>1</v>
      </c>
      <c r="H692" s="835"/>
      <c r="I692" s="834">
        <f t="shared" si="32"/>
        <v>0</v>
      </c>
      <c r="J692" s="1295"/>
      <c r="K692" s="1294"/>
    </row>
    <row r="693" spans="1:11" s="440" customFormat="1" ht="21.95" customHeight="1" x14ac:dyDescent="0.2">
      <c r="A693" s="830">
        <v>681</v>
      </c>
      <c r="B693" s="444"/>
      <c r="C693" s="441"/>
      <c r="D693" s="831">
        <f t="shared" si="30"/>
        <v>0</v>
      </c>
      <c r="E693" s="441"/>
      <c r="F693" s="441"/>
      <c r="G693" s="832">
        <f t="shared" si="31"/>
        <v>1</v>
      </c>
      <c r="H693" s="835"/>
      <c r="I693" s="834">
        <f t="shared" si="32"/>
        <v>0</v>
      </c>
      <c r="J693" s="1295"/>
      <c r="K693" s="1294"/>
    </row>
    <row r="694" spans="1:11" s="440" customFormat="1" ht="21.95" customHeight="1" x14ac:dyDescent="0.2">
      <c r="A694" s="830">
        <v>682</v>
      </c>
      <c r="B694" s="444"/>
      <c r="C694" s="441"/>
      <c r="D694" s="831">
        <f t="shared" si="30"/>
        <v>0</v>
      </c>
      <c r="E694" s="441"/>
      <c r="F694" s="441"/>
      <c r="G694" s="832">
        <f t="shared" si="31"/>
        <v>1</v>
      </c>
      <c r="H694" s="835"/>
      <c r="I694" s="834">
        <f t="shared" si="32"/>
        <v>0</v>
      </c>
      <c r="J694" s="1295"/>
      <c r="K694" s="1294"/>
    </row>
    <row r="695" spans="1:11" s="440" customFormat="1" ht="21.95" customHeight="1" x14ac:dyDescent="0.2">
      <c r="A695" s="830">
        <v>683</v>
      </c>
      <c r="B695" s="444"/>
      <c r="C695" s="441"/>
      <c r="D695" s="831">
        <f t="shared" si="30"/>
        <v>0</v>
      </c>
      <c r="E695" s="441"/>
      <c r="F695" s="441"/>
      <c r="G695" s="832">
        <f t="shared" si="31"/>
        <v>1</v>
      </c>
      <c r="H695" s="835"/>
      <c r="I695" s="834">
        <f t="shared" si="32"/>
        <v>0</v>
      </c>
      <c r="J695" s="1295"/>
      <c r="K695" s="1294"/>
    </row>
    <row r="696" spans="1:11" s="440" customFormat="1" ht="21.95" customHeight="1" x14ac:dyDescent="0.2">
      <c r="A696" s="830">
        <v>684</v>
      </c>
      <c r="B696" s="444"/>
      <c r="C696" s="441"/>
      <c r="D696" s="831">
        <f t="shared" si="30"/>
        <v>0</v>
      </c>
      <c r="E696" s="441"/>
      <c r="F696" s="441"/>
      <c r="G696" s="832">
        <f t="shared" si="31"/>
        <v>1</v>
      </c>
      <c r="H696" s="835"/>
      <c r="I696" s="834">
        <f t="shared" si="32"/>
        <v>0</v>
      </c>
      <c r="J696" s="1295"/>
      <c r="K696" s="1294"/>
    </row>
    <row r="697" spans="1:11" s="440" customFormat="1" ht="21.95" customHeight="1" x14ac:dyDescent="0.2">
      <c r="A697" s="830">
        <v>685</v>
      </c>
      <c r="B697" s="444"/>
      <c r="C697" s="441"/>
      <c r="D697" s="831">
        <f t="shared" si="30"/>
        <v>0</v>
      </c>
      <c r="E697" s="441"/>
      <c r="F697" s="441"/>
      <c r="G697" s="832">
        <f t="shared" si="31"/>
        <v>1</v>
      </c>
      <c r="H697" s="835"/>
      <c r="I697" s="834">
        <f t="shared" si="32"/>
        <v>0</v>
      </c>
      <c r="J697" s="1295"/>
      <c r="K697" s="1294"/>
    </row>
    <row r="698" spans="1:11" s="440" customFormat="1" ht="21.95" customHeight="1" x14ac:dyDescent="0.2">
      <c r="A698" s="830">
        <v>686</v>
      </c>
      <c r="B698" s="444"/>
      <c r="C698" s="441"/>
      <c r="D698" s="831">
        <f t="shared" si="30"/>
        <v>0</v>
      </c>
      <c r="E698" s="441"/>
      <c r="F698" s="441"/>
      <c r="G698" s="832">
        <f t="shared" si="31"/>
        <v>1</v>
      </c>
      <c r="H698" s="835"/>
      <c r="I698" s="834">
        <f t="shared" si="32"/>
        <v>0</v>
      </c>
      <c r="J698" s="1295"/>
      <c r="K698" s="1294"/>
    </row>
    <row r="699" spans="1:11" s="440" customFormat="1" ht="21.95" customHeight="1" x14ac:dyDescent="0.2">
      <c r="A699" s="830">
        <v>687</v>
      </c>
      <c r="B699" s="444"/>
      <c r="C699" s="441"/>
      <c r="D699" s="831">
        <f t="shared" si="30"/>
        <v>0</v>
      </c>
      <c r="E699" s="441"/>
      <c r="F699" s="441"/>
      <c r="G699" s="832">
        <f t="shared" si="31"/>
        <v>1</v>
      </c>
      <c r="H699" s="835"/>
      <c r="I699" s="834">
        <f t="shared" si="32"/>
        <v>0</v>
      </c>
      <c r="J699" s="1295"/>
      <c r="K699" s="1294"/>
    </row>
    <row r="700" spans="1:11" s="440" customFormat="1" ht="21.95" customHeight="1" x14ac:dyDescent="0.2">
      <c r="A700" s="830">
        <v>688</v>
      </c>
      <c r="B700" s="444"/>
      <c r="C700" s="441"/>
      <c r="D700" s="831">
        <f t="shared" si="30"/>
        <v>0</v>
      </c>
      <c r="E700" s="441"/>
      <c r="F700" s="441"/>
      <c r="G700" s="832">
        <f t="shared" si="31"/>
        <v>1</v>
      </c>
      <c r="H700" s="835"/>
      <c r="I700" s="834">
        <f t="shared" si="32"/>
        <v>0</v>
      </c>
      <c r="J700" s="1295"/>
      <c r="K700" s="1294"/>
    </row>
    <row r="701" spans="1:11" s="440" customFormat="1" ht="21.95" customHeight="1" x14ac:dyDescent="0.2">
      <c r="A701" s="830">
        <v>689</v>
      </c>
      <c r="B701" s="444"/>
      <c r="C701" s="441"/>
      <c r="D701" s="831">
        <f t="shared" si="30"/>
        <v>0</v>
      </c>
      <c r="E701" s="441"/>
      <c r="F701" s="441"/>
      <c r="G701" s="832">
        <f t="shared" si="31"/>
        <v>1</v>
      </c>
      <c r="H701" s="835"/>
      <c r="I701" s="834">
        <f t="shared" si="32"/>
        <v>0</v>
      </c>
      <c r="J701" s="1295"/>
      <c r="K701" s="1294"/>
    </row>
    <row r="702" spans="1:11" s="440" customFormat="1" ht="21.95" customHeight="1" x14ac:dyDescent="0.2">
      <c r="A702" s="830">
        <v>690</v>
      </c>
      <c r="B702" s="444"/>
      <c r="C702" s="441"/>
      <c r="D702" s="831">
        <f t="shared" si="30"/>
        <v>0</v>
      </c>
      <c r="E702" s="441"/>
      <c r="F702" s="441"/>
      <c r="G702" s="832">
        <f t="shared" si="31"/>
        <v>1</v>
      </c>
      <c r="H702" s="835"/>
      <c r="I702" s="834">
        <f t="shared" si="32"/>
        <v>0</v>
      </c>
      <c r="J702" s="1295"/>
      <c r="K702" s="1294"/>
    </row>
    <row r="703" spans="1:11" s="440" customFormat="1" ht="21.95" customHeight="1" x14ac:dyDescent="0.2">
      <c r="A703" s="830">
        <v>691</v>
      </c>
      <c r="B703" s="444"/>
      <c r="C703" s="441"/>
      <c r="D703" s="831">
        <f t="shared" si="30"/>
        <v>0</v>
      </c>
      <c r="E703" s="441"/>
      <c r="F703" s="441"/>
      <c r="G703" s="832">
        <f t="shared" si="31"/>
        <v>1</v>
      </c>
      <c r="H703" s="835"/>
      <c r="I703" s="834">
        <f t="shared" si="32"/>
        <v>0</v>
      </c>
      <c r="J703" s="1295"/>
      <c r="K703" s="1294"/>
    </row>
    <row r="704" spans="1:11" s="440" customFormat="1" ht="21.95" customHeight="1" x14ac:dyDescent="0.2">
      <c r="A704" s="830">
        <v>692</v>
      </c>
      <c r="B704" s="444"/>
      <c r="C704" s="441"/>
      <c r="D704" s="831">
        <f t="shared" si="30"/>
        <v>0</v>
      </c>
      <c r="E704" s="441"/>
      <c r="F704" s="441"/>
      <c r="G704" s="832">
        <f t="shared" si="31"/>
        <v>1</v>
      </c>
      <c r="H704" s="835"/>
      <c r="I704" s="834">
        <f t="shared" si="32"/>
        <v>0</v>
      </c>
      <c r="J704" s="1295"/>
      <c r="K704" s="1294"/>
    </row>
    <row r="705" spans="1:11" s="440" customFormat="1" ht="21.95" customHeight="1" x14ac:dyDescent="0.2">
      <c r="A705" s="830">
        <v>693</v>
      </c>
      <c r="B705" s="444"/>
      <c r="C705" s="441"/>
      <c r="D705" s="831">
        <f t="shared" ref="D705:D768" si="33">DATEDIF(C705,F705,"Y")</f>
        <v>0</v>
      </c>
      <c r="E705" s="441"/>
      <c r="F705" s="441"/>
      <c r="G705" s="832">
        <f t="shared" si="31"/>
        <v>1</v>
      </c>
      <c r="H705" s="835"/>
      <c r="I705" s="834">
        <f t="shared" si="32"/>
        <v>0</v>
      </c>
      <c r="J705" s="1295"/>
      <c r="K705" s="1294"/>
    </row>
    <row r="706" spans="1:11" s="440" customFormat="1" ht="21.95" customHeight="1" x14ac:dyDescent="0.2">
      <c r="A706" s="830">
        <v>694</v>
      </c>
      <c r="B706" s="444"/>
      <c r="C706" s="441"/>
      <c r="D706" s="831">
        <f t="shared" si="33"/>
        <v>0</v>
      </c>
      <c r="E706" s="441"/>
      <c r="F706" s="441"/>
      <c r="G706" s="832">
        <f t="shared" si="31"/>
        <v>1</v>
      </c>
      <c r="H706" s="835"/>
      <c r="I706" s="834">
        <f t="shared" si="32"/>
        <v>0</v>
      </c>
      <c r="J706" s="1295"/>
      <c r="K706" s="1294"/>
    </row>
    <row r="707" spans="1:11" s="440" customFormat="1" ht="21.95" customHeight="1" x14ac:dyDescent="0.2">
      <c r="A707" s="830">
        <v>695</v>
      </c>
      <c r="B707" s="444"/>
      <c r="C707" s="441"/>
      <c r="D707" s="831">
        <f t="shared" si="33"/>
        <v>0</v>
      </c>
      <c r="E707" s="441"/>
      <c r="F707" s="441"/>
      <c r="G707" s="832">
        <f t="shared" si="31"/>
        <v>1</v>
      </c>
      <c r="H707" s="835"/>
      <c r="I707" s="834">
        <f t="shared" si="32"/>
        <v>0</v>
      </c>
      <c r="J707" s="1295"/>
      <c r="K707" s="1294"/>
    </row>
    <row r="708" spans="1:11" s="440" customFormat="1" ht="21.95" customHeight="1" x14ac:dyDescent="0.2">
      <c r="A708" s="830">
        <v>696</v>
      </c>
      <c r="B708" s="444"/>
      <c r="C708" s="441"/>
      <c r="D708" s="831">
        <f t="shared" si="33"/>
        <v>0</v>
      </c>
      <c r="E708" s="441"/>
      <c r="F708" s="441"/>
      <c r="G708" s="832">
        <f t="shared" si="31"/>
        <v>1</v>
      </c>
      <c r="H708" s="835"/>
      <c r="I708" s="834">
        <f t="shared" si="32"/>
        <v>0</v>
      </c>
      <c r="J708" s="1295"/>
      <c r="K708" s="1294"/>
    </row>
    <row r="709" spans="1:11" s="440" customFormat="1" ht="21.95" customHeight="1" x14ac:dyDescent="0.2">
      <c r="A709" s="830">
        <v>697</v>
      </c>
      <c r="B709" s="444"/>
      <c r="C709" s="441"/>
      <c r="D709" s="831">
        <f t="shared" si="33"/>
        <v>0</v>
      </c>
      <c r="E709" s="441"/>
      <c r="F709" s="441"/>
      <c r="G709" s="832">
        <f t="shared" si="31"/>
        <v>1</v>
      </c>
      <c r="H709" s="835"/>
      <c r="I709" s="834">
        <f t="shared" si="32"/>
        <v>0</v>
      </c>
      <c r="J709" s="1295"/>
      <c r="K709" s="1294"/>
    </row>
    <row r="710" spans="1:11" s="440" customFormat="1" ht="21.95" customHeight="1" x14ac:dyDescent="0.2">
      <c r="A710" s="830">
        <v>698</v>
      </c>
      <c r="B710" s="444"/>
      <c r="C710" s="441"/>
      <c r="D710" s="831">
        <f t="shared" si="33"/>
        <v>0</v>
      </c>
      <c r="E710" s="441"/>
      <c r="F710" s="441"/>
      <c r="G710" s="832">
        <f t="shared" si="31"/>
        <v>1</v>
      </c>
      <c r="H710" s="835"/>
      <c r="I710" s="834">
        <f t="shared" si="32"/>
        <v>0</v>
      </c>
      <c r="J710" s="1295"/>
      <c r="K710" s="1294"/>
    </row>
    <row r="711" spans="1:11" s="440" customFormat="1" ht="21.95" customHeight="1" x14ac:dyDescent="0.2">
      <c r="A711" s="830">
        <v>699</v>
      </c>
      <c r="B711" s="444"/>
      <c r="C711" s="441"/>
      <c r="D711" s="831">
        <f t="shared" si="33"/>
        <v>0</v>
      </c>
      <c r="E711" s="441"/>
      <c r="F711" s="441"/>
      <c r="G711" s="832">
        <f t="shared" si="31"/>
        <v>1</v>
      </c>
      <c r="H711" s="835"/>
      <c r="I711" s="834">
        <f t="shared" si="32"/>
        <v>0</v>
      </c>
      <c r="J711" s="1295"/>
      <c r="K711" s="1294"/>
    </row>
    <row r="712" spans="1:11" s="440" customFormat="1" ht="21.95" customHeight="1" x14ac:dyDescent="0.2">
      <c r="A712" s="830">
        <v>700</v>
      </c>
      <c r="B712" s="444"/>
      <c r="C712" s="441"/>
      <c r="D712" s="831">
        <f t="shared" si="33"/>
        <v>0</v>
      </c>
      <c r="E712" s="441"/>
      <c r="F712" s="441"/>
      <c r="G712" s="832">
        <f t="shared" si="31"/>
        <v>1</v>
      </c>
      <c r="H712" s="835"/>
      <c r="I712" s="834">
        <f t="shared" si="32"/>
        <v>0</v>
      </c>
      <c r="J712" s="1295"/>
      <c r="K712" s="1294"/>
    </row>
    <row r="713" spans="1:11" s="440" customFormat="1" ht="21.95" customHeight="1" x14ac:dyDescent="0.2">
      <c r="A713" s="830">
        <v>701</v>
      </c>
      <c r="B713" s="444"/>
      <c r="C713" s="441"/>
      <c r="D713" s="831">
        <f t="shared" si="33"/>
        <v>0</v>
      </c>
      <c r="E713" s="441"/>
      <c r="F713" s="441"/>
      <c r="G713" s="832">
        <f t="shared" si="31"/>
        <v>1</v>
      </c>
      <c r="H713" s="835"/>
      <c r="I713" s="834">
        <f t="shared" si="32"/>
        <v>0</v>
      </c>
      <c r="J713" s="1295"/>
      <c r="K713" s="1294"/>
    </row>
    <row r="714" spans="1:11" s="440" customFormat="1" ht="21.95" customHeight="1" x14ac:dyDescent="0.2">
      <c r="A714" s="830">
        <v>702</v>
      </c>
      <c r="B714" s="444"/>
      <c r="C714" s="441"/>
      <c r="D714" s="831">
        <f t="shared" si="33"/>
        <v>0</v>
      </c>
      <c r="E714" s="441"/>
      <c r="F714" s="441"/>
      <c r="G714" s="832">
        <f t="shared" si="31"/>
        <v>1</v>
      </c>
      <c r="H714" s="835"/>
      <c r="I714" s="834">
        <f t="shared" si="32"/>
        <v>0</v>
      </c>
      <c r="J714" s="1295"/>
      <c r="K714" s="1294"/>
    </row>
    <row r="715" spans="1:11" s="440" customFormat="1" ht="21.95" customHeight="1" x14ac:dyDescent="0.2">
      <c r="A715" s="830">
        <v>703</v>
      </c>
      <c r="B715" s="444"/>
      <c r="C715" s="441"/>
      <c r="D715" s="831">
        <f t="shared" si="33"/>
        <v>0</v>
      </c>
      <c r="E715" s="441"/>
      <c r="F715" s="441"/>
      <c r="G715" s="832">
        <f t="shared" si="31"/>
        <v>1</v>
      </c>
      <c r="H715" s="835"/>
      <c r="I715" s="834">
        <f t="shared" si="32"/>
        <v>0</v>
      </c>
      <c r="J715" s="1295"/>
      <c r="K715" s="1294"/>
    </row>
    <row r="716" spans="1:11" s="440" customFormat="1" ht="21.95" customHeight="1" x14ac:dyDescent="0.2">
      <c r="A716" s="830">
        <v>704</v>
      </c>
      <c r="B716" s="444"/>
      <c r="C716" s="441"/>
      <c r="D716" s="831">
        <f t="shared" si="33"/>
        <v>0</v>
      </c>
      <c r="E716" s="441"/>
      <c r="F716" s="441"/>
      <c r="G716" s="832">
        <f t="shared" si="31"/>
        <v>1</v>
      </c>
      <c r="H716" s="835"/>
      <c r="I716" s="834">
        <f t="shared" si="32"/>
        <v>0</v>
      </c>
      <c r="J716" s="1295"/>
      <c r="K716" s="1294"/>
    </row>
    <row r="717" spans="1:11" s="440" customFormat="1" ht="21.95" customHeight="1" x14ac:dyDescent="0.2">
      <c r="A717" s="830">
        <v>705</v>
      </c>
      <c r="B717" s="444"/>
      <c r="C717" s="441"/>
      <c r="D717" s="831">
        <f t="shared" si="33"/>
        <v>0</v>
      </c>
      <c r="E717" s="441"/>
      <c r="F717" s="441"/>
      <c r="G717" s="832">
        <f t="shared" ref="G717:G780" si="34">(YEAR(F717)-YEAR(E717))*12+MONTH(F717)-MONTH(E717)+1</f>
        <v>1</v>
      </c>
      <c r="H717" s="835"/>
      <c r="I717" s="834">
        <f t="shared" si="32"/>
        <v>0</v>
      </c>
      <c r="J717" s="1295"/>
      <c r="K717" s="1294"/>
    </row>
    <row r="718" spans="1:11" s="440" customFormat="1" ht="21.95" customHeight="1" x14ac:dyDescent="0.2">
      <c r="A718" s="830">
        <v>706</v>
      </c>
      <c r="B718" s="444"/>
      <c r="C718" s="441"/>
      <c r="D718" s="831">
        <f t="shared" si="33"/>
        <v>0</v>
      </c>
      <c r="E718" s="441"/>
      <c r="F718" s="441"/>
      <c r="G718" s="832">
        <f t="shared" si="34"/>
        <v>1</v>
      </c>
      <c r="H718" s="835"/>
      <c r="I718" s="834">
        <f t="shared" ref="I718:I781" si="35">IF(AND(E718&lt;=DATEVALUE(MID($C$7,1,10)),F718&gt;=DATEVALUE(MID($C$7,14,10))), (YEAR(DATEVALUE(MID($C$7,14,10)))-YEAR(DATEVALUE(MID($C$7,1,10))))*12+(MONTH(DATEVALUE(MID($C$7,14,10)))-MONTH(DATEVALUE(MID($C$7,1,10))))+1,IF(AND(E718&lt;=DATEVALUE(MID($C$7,1,10)),F718&lt;DATEVALUE(MID($C$7,14,10)),F718&gt;=DATEVALUE(MID($C$7,1,10))),(YEAR(F718)-YEAR(DATEVALUE(MID($C$7,1,10))))*12+(MONTH(F718)-MONTH(DATEVALUE(MID($C$7,1,10))))+1,IF(AND(E718&gt;DATEVALUE(MID($C$7,1,10)),F718&gt;=DATEVALUE(MID($C$7,14,10)),E718&lt;=DATEVALUE(MID($C$7,14,10))),(YEAR(DATEVALUE(MID($C$7,14,10)))-YEAR(E718))*12+(MONTH(DATEVALUE(MID($C$7,14,10)))-MONTH(E718))+1,IF(AND(E718&gt;DATEVALUE(MID($C$7,1,10)),F718&lt;DATEVALUE(MID($C$7,14,10))),(YEAR(F718)-YEAR(E718))*12+(MONTH(F718)-MONTH(E718))+1,0))))</f>
        <v>0</v>
      </c>
      <c r="J718" s="1295"/>
      <c r="K718" s="1294"/>
    </row>
    <row r="719" spans="1:11" s="440" customFormat="1" ht="21.95" customHeight="1" x14ac:dyDescent="0.2">
      <c r="A719" s="830">
        <v>707</v>
      </c>
      <c r="B719" s="444"/>
      <c r="C719" s="441"/>
      <c r="D719" s="831">
        <f t="shared" si="33"/>
        <v>0</v>
      </c>
      <c r="E719" s="441"/>
      <c r="F719" s="441"/>
      <c r="G719" s="832">
        <f t="shared" si="34"/>
        <v>1</v>
      </c>
      <c r="H719" s="835"/>
      <c r="I719" s="834">
        <f t="shared" si="35"/>
        <v>0</v>
      </c>
      <c r="J719" s="1295"/>
      <c r="K719" s="1294"/>
    </row>
    <row r="720" spans="1:11" s="440" customFormat="1" ht="21.95" customHeight="1" x14ac:dyDescent="0.2">
      <c r="A720" s="830">
        <v>708</v>
      </c>
      <c r="B720" s="444"/>
      <c r="C720" s="441"/>
      <c r="D720" s="831">
        <f t="shared" si="33"/>
        <v>0</v>
      </c>
      <c r="E720" s="441"/>
      <c r="F720" s="441"/>
      <c r="G720" s="832">
        <f t="shared" si="34"/>
        <v>1</v>
      </c>
      <c r="H720" s="835"/>
      <c r="I720" s="834">
        <f t="shared" si="35"/>
        <v>0</v>
      </c>
      <c r="J720" s="1295"/>
      <c r="K720" s="1294"/>
    </row>
    <row r="721" spans="1:11" s="440" customFormat="1" ht="21.95" customHeight="1" x14ac:dyDescent="0.2">
      <c r="A721" s="830">
        <v>709</v>
      </c>
      <c r="B721" s="444"/>
      <c r="C721" s="441"/>
      <c r="D721" s="831">
        <f t="shared" si="33"/>
        <v>0</v>
      </c>
      <c r="E721" s="441"/>
      <c r="F721" s="441"/>
      <c r="G721" s="832">
        <f t="shared" si="34"/>
        <v>1</v>
      </c>
      <c r="H721" s="835"/>
      <c r="I721" s="834">
        <f t="shared" si="35"/>
        <v>0</v>
      </c>
      <c r="J721" s="1295"/>
      <c r="K721" s="1294"/>
    </row>
    <row r="722" spans="1:11" s="440" customFormat="1" ht="21.95" customHeight="1" x14ac:dyDescent="0.2">
      <c r="A722" s="830">
        <v>710</v>
      </c>
      <c r="B722" s="444"/>
      <c r="C722" s="441"/>
      <c r="D722" s="831">
        <f t="shared" si="33"/>
        <v>0</v>
      </c>
      <c r="E722" s="441"/>
      <c r="F722" s="441"/>
      <c r="G722" s="832">
        <f t="shared" si="34"/>
        <v>1</v>
      </c>
      <c r="H722" s="835"/>
      <c r="I722" s="834">
        <f t="shared" si="35"/>
        <v>0</v>
      </c>
      <c r="J722" s="1295"/>
      <c r="K722" s="1294"/>
    </row>
    <row r="723" spans="1:11" s="440" customFormat="1" ht="21.95" customHeight="1" x14ac:dyDescent="0.2">
      <c r="A723" s="830">
        <v>711</v>
      </c>
      <c r="B723" s="444"/>
      <c r="C723" s="441"/>
      <c r="D723" s="831">
        <f t="shared" si="33"/>
        <v>0</v>
      </c>
      <c r="E723" s="441"/>
      <c r="F723" s="441"/>
      <c r="G723" s="832">
        <f t="shared" si="34"/>
        <v>1</v>
      </c>
      <c r="H723" s="835"/>
      <c r="I723" s="834">
        <f t="shared" si="35"/>
        <v>0</v>
      </c>
      <c r="J723" s="1295"/>
      <c r="K723" s="1294"/>
    </row>
    <row r="724" spans="1:11" s="440" customFormat="1" ht="21.95" customHeight="1" x14ac:dyDescent="0.2">
      <c r="A724" s="830">
        <v>712</v>
      </c>
      <c r="B724" s="444"/>
      <c r="C724" s="441"/>
      <c r="D724" s="831">
        <f t="shared" si="33"/>
        <v>0</v>
      </c>
      <c r="E724" s="441"/>
      <c r="F724" s="441"/>
      <c r="G724" s="832">
        <f t="shared" si="34"/>
        <v>1</v>
      </c>
      <c r="H724" s="835"/>
      <c r="I724" s="834">
        <f t="shared" si="35"/>
        <v>0</v>
      </c>
      <c r="J724" s="1295"/>
      <c r="K724" s="1294"/>
    </row>
    <row r="725" spans="1:11" s="440" customFormat="1" ht="21.95" customHeight="1" x14ac:dyDescent="0.2">
      <c r="A725" s="830">
        <v>713</v>
      </c>
      <c r="B725" s="444"/>
      <c r="C725" s="441"/>
      <c r="D725" s="831">
        <f t="shared" si="33"/>
        <v>0</v>
      </c>
      <c r="E725" s="441"/>
      <c r="F725" s="441"/>
      <c r="G725" s="832">
        <f t="shared" si="34"/>
        <v>1</v>
      </c>
      <c r="H725" s="835"/>
      <c r="I725" s="834">
        <f t="shared" si="35"/>
        <v>0</v>
      </c>
      <c r="J725" s="1295"/>
      <c r="K725" s="1294"/>
    </row>
    <row r="726" spans="1:11" s="440" customFormat="1" ht="21.95" customHeight="1" x14ac:dyDescent="0.2">
      <c r="A726" s="830">
        <v>714</v>
      </c>
      <c r="B726" s="444"/>
      <c r="C726" s="441"/>
      <c r="D726" s="831">
        <f t="shared" si="33"/>
        <v>0</v>
      </c>
      <c r="E726" s="441"/>
      <c r="F726" s="441"/>
      <c r="G726" s="832">
        <f t="shared" si="34"/>
        <v>1</v>
      </c>
      <c r="H726" s="835"/>
      <c r="I726" s="834">
        <f t="shared" si="35"/>
        <v>0</v>
      </c>
      <c r="J726" s="1295"/>
      <c r="K726" s="1294"/>
    </row>
    <row r="727" spans="1:11" s="440" customFormat="1" ht="21.95" customHeight="1" x14ac:dyDescent="0.2">
      <c r="A727" s="830">
        <v>715</v>
      </c>
      <c r="B727" s="444"/>
      <c r="C727" s="441"/>
      <c r="D727" s="831">
        <f t="shared" si="33"/>
        <v>0</v>
      </c>
      <c r="E727" s="441"/>
      <c r="F727" s="441"/>
      <c r="G727" s="832">
        <f t="shared" si="34"/>
        <v>1</v>
      </c>
      <c r="H727" s="835"/>
      <c r="I727" s="834">
        <f t="shared" si="35"/>
        <v>0</v>
      </c>
      <c r="J727" s="1295"/>
      <c r="K727" s="1294"/>
    </row>
    <row r="728" spans="1:11" s="440" customFormat="1" ht="21.95" customHeight="1" x14ac:dyDescent="0.2">
      <c r="A728" s="830">
        <v>716</v>
      </c>
      <c r="B728" s="444"/>
      <c r="C728" s="441"/>
      <c r="D728" s="831">
        <f t="shared" si="33"/>
        <v>0</v>
      </c>
      <c r="E728" s="441"/>
      <c r="F728" s="441"/>
      <c r="G728" s="832">
        <f t="shared" si="34"/>
        <v>1</v>
      </c>
      <c r="H728" s="835"/>
      <c r="I728" s="834">
        <f t="shared" si="35"/>
        <v>0</v>
      </c>
      <c r="J728" s="1295"/>
      <c r="K728" s="1294"/>
    </row>
    <row r="729" spans="1:11" s="440" customFormat="1" ht="21.95" customHeight="1" x14ac:dyDescent="0.2">
      <c r="A729" s="830">
        <v>717</v>
      </c>
      <c r="B729" s="444"/>
      <c r="C729" s="441"/>
      <c r="D729" s="831">
        <f t="shared" si="33"/>
        <v>0</v>
      </c>
      <c r="E729" s="441"/>
      <c r="F729" s="441"/>
      <c r="G729" s="832">
        <f t="shared" si="34"/>
        <v>1</v>
      </c>
      <c r="H729" s="835"/>
      <c r="I729" s="834">
        <f t="shared" si="35"/>
        <v>0</v>
      </c>
      <c r="J729" s="1295"/>
      <c r="K729" s="1294"/>
    </row>
    <row r="730" spans="1:11" s="440" customFormat="1" ht="21.95" customHeight="1" x14ac:dyDescent="0.2">
      <c r="A730" s="830">
        <v>718</v>
      </c>
      <c r="B730" s="444"/>
      <c r="C730" s="441"/>
      <c r="D730" s="831">
        <f t="shared" si="33"/>
        <v>0</v>
      </c>
      <c r="E730" s="441"/>
      <c r="F730" s="441"/>
      <c r="G730" s="832">
        <f t="shared" si="34"/>
        <v>1</v>
      </c>
      <c r="H730" s="835"/>
      <c r="I730" s="834">
        <f t="shared" si="35"/>
        <v>0</v>
      </c>
      <c r="J730" s="1295"/>
      <c r="K730" s="1294"/>
    </row>
    <row r="731" spans="1:11" s="440" customFormat="1" ht="21.95" customHeight="1" x14ac:dyDescent="0.2">
      <c r="A731" s="830">
        <v>719</v>
      </c>
      <c r="B731" s="444"/>
      <c r="C731" s="441"/>
      <c r="D731" s="831">
        <f t="shared" si="33"/>
        <v>0</v>
      </c>
      <c r="E731" s="441"/>
      <c r="F731" s="441"/>
      <c r="G731" s="832">
        <f t="shared" si="34"/>
        <v>1</v>
      </c>
      <c r="H731" s="835"/>
      <c r="I731" s="834">
        <f t="shared" si="35"/>
        <v>0</v>
      </c>
      <c r="J731" s="1295"/>
      <c r="K731" s="1294"/>
    </row>
    <row r="732" spans="1:11" s="440" customFormat="1" ht="21.95" customHeight="1" x14ac:dyDescent="0.2">
      <c r="A732" s="830">
        <v>720</v>
      </c>
      <c r="B732" s="444"/>
      <c r="C732" s="441"/>
      <c r="D732" s="831">
        <f t="shared" si="33"/>
        <v>0</v>
      </c>
      <c r="E732" s="441"/>
      <c r="F732" s="441"/>
      <c r="G732" s="832">
        <f t="shared" si="34"/>
        <v>1</v>
      </c>
      <c r="H732" s="835"/>
      <c r="I732" s="834">
        <f t="shared" si="35"/>
        <v>0</v>
      </c>
      <c r="J732" s="1295"/>
      <c r="K732" s="1294"/>
    </row>
    <row r="733" spans="1:11" s="440" customFormat="1" ht="21.95" customHeight="1" x14ac:dyDescent="0.2">
      <c r="A733" s="830">
        <v>721</v>
      </c>
      <c r="B733" s="444"/>
      <c r="C733" s="441"/>
      <c r="D733" s="831">
        <f t="shared" si="33"/>
        <v>0</v>
      </c>
      <c r="E733" s="441"/>
      <c r="F733" s="441"/>
      <c r="G733" s="832">
        <f t="shared" si="34"/>
        <v>1</v>
      </c>
      <c r="H733" s="835"/>
      <c r="I733" s="834">
        <f t="shared" si="35"/>
        <v>0</v>
      </c>
      <c r="J733" s="1295"/>
      <c r="K733" s="1294"/>
    </row>
    <row r="734" spans="1:11" s="440" customFormat="1" ht="21.95" customHeight="1" x14ac:dyDescent="0.2">
      <c r="A734" s="830">
        <v>722</v>
      </c>
      <c r="B734" s="444"/>
      <c r="C734" s="441"/>
      <c r="D734" s="831">
        <f t="shared" si="33"/>
        <v>0</v>
      </c>
      <c r="E734" s="441"/>
      <c r="F734" s="441"/>
      <c r="G734" s="832">
        <f t="shared" si="34"/>
        <v>1</v>
      </c>
      <c r="H734" s="835"/>
      <c r="I734" s="834">
        <f t="shared" si="35"/>
        <v>0</v>
      </c>
      <c r="J734" s="1295"/>
      <c r="K734" s="1294"/>
    </row>
    <row r="735" spans="1:11" s="440" customFormat="1" ht="21.95" customHeight="1" x14ac:dyDescent="0.2">
      <c r="A735" s="830">
        <v>723</v>
      </c>
      <c r="B735" s="444"/>
      <c r="C735" s="441"/>
      <c r="D735" s="831">
        <f t="shared" si="33"/>
        <v>0</v>
      </c>
      <c r="E735" s="441"/>
      <c r="F735" s="441"/>
      <c r="G735" s="832">
        <f t="shared" si="34"/>
        <v>1</v>
      </c>
      <c r="H735" s="835"/>
      <c r="I735" s="834">
        <f t="shared" si="35"/>
        <v>0</v>
      </c>
      <c r="J735" s="1295"/>
      <c r="K735" s="1294"/>
    </row>
    <row r="736" spans="1:11" s="440" customFormat="1" ht="21.95" customHeight="1" x14ac:dyDescent="0.2">
      <c r="A736" s="830">
        <v>724</v>
      </c>
      <c r="B736" s="444"/>
      <c r="C736" s="441"/>
      <c r="D736" s="831">
        <f t="shared" si="33"/>
        <v>0</v>
      </c>
      <c r="E736" s="441"/>
      <c r="F736" s="441"/>
      <c r="G736" s="832">
        <f t="shared" si="34"/>
        <v>1</v>
      </c>
      <c r="H736" s="835"/>
      <c r="I736" s="834">
        <f t="shared" si="35"/>
        <v>0</v>
      </c>
      <c r="J736" s="1295"/>
      <c r="K736" s="1294"/>
    </row>
    <row r="737" spans="1:11" s="440" customFormat="1" ht="21.95" customHeight="1" x14ac:dyDescent="0.2">
      <c r="A737" s="830">
        <v>725</v>
      </c>
      <c r="B737" s="444"/>
      <c r="C737" s="441"/>
      <c r="D737" s="831">
        <f t="shared" si="33"/>
        <v>0</v>
      </c>
      <c r="E737" s="441"/>
      <c r="F737" s="441"/>
      <c r="G737" s="832">
        <f t="shared" si="34"/>
        <v>1</v>
      </c>
      <c r="H737" s="835"/>
      <c r="I737" s="834">
        <f t="shared" si="35"/>
        <v>0</v>
      </c>
      <c r="J737" s="1295"/>
      <c r="K737" s="1294"/>
    </row>
    <row r="738" spans="1:11" s="440" customFormat="1" ht="21.95" customHeight="1" x14ac:dyDescent="0.2">
      <c r="A738" s="830">
        <v>726</v>
      </c>
      <c r="B738" s="444"/>
      <c r="C738" s="441"/>
      <c r="D738" s="831">
        <f t="shared" si="33"/>
        <v>0</v>
      </c>
      <c r="E738" s="441"/>
      <c r="F738" s="441"/>
      <c r="G738" s="832">
        <f t="shared" si="34"/>
        <v>1</v>
      </c>
      <c r="H738" s="835"/>
      <c r="I738" s="834">
        <f t="shared" si="35"/>
        <v>0</v>
      </c>
      <c r="J738" s="1295"/>
      <c r="K738" s="1294"/>
    </row>
    <row r="739" spans="1:11" s="440" customFormat="1" ht="21.95" customHeight="1" x14ac:dyDescent="0.2">
      <c r="A739" s="830">
        <v>727</v>
      </c>
      <c r="B739" s="444"/>
      <c r="C739" s="441"/>
      <c r="D739" s="831">
        <f t="shared" si="33"/>
        <v>0</v>
      </c>
      <c r="E739" s="441"/>
      <c r="F739" s="441"/>
      <c r="G739" s="832">
        <f t="shared" si="34"/>
        <v>1</v>
      </c>
      <c r="H739" s="835"/>
      <c r="I739" s="834">
        <f t="shared" si="35"/>
        <v>0</v>
      </c>
      <c r="J739" s="1295"/>
      <c r="K739" s="1294"/>
    </row>
    <row r="740" spans="1:11" s="440" customFormat="1" ht="21.95" customHeight="1" x14ac:dyDescent="0.2">
      <c r="A740" s="830">
        <v>728</v>
      </c>
      <c r="B740" s="444"/>
      <c r="C740" s="441"/>
      <c r="D740" s="831">
        <f t="shared" si="33"/>
        <v>0</v>
      </c>
      <c r="E740" s="441"/>
      <c r="F740" s="441"/>
      <c r="G740" s="832">
        <f t="shared" si="34"/>
        <v>1</v>
      </c>
      <c r="H740" s="835"/>
      <c r="I740" s="834">
        <f t="shared" si="35"/>
        <v>0</v>
      </c>
      <c r="J740" s="1295"/>
      <c r="K740" s="1294"/>
    </row>
    <row r="741" spans="1:11" s="440" customFormat="1" ht="21.95" customHeight="1" x14ac:dyDescent="0.2">
      <c r="A741" s="830">
        <v>729</v>
      </c>
      <c r="B741" s="444"/>
      <c r="C741" s="441"/>
      <c r="D741" s="831">
        <f t="shared" si="33"/>
        <v>0</v>
      </c>
      <c r="E741" s="441"/>
      <c r="F741" s="441"/>
      <c r="G741" s="832">
        <f t="shared" si="34"/>
        <v>1</v>
      </c>
      <c r="H741" s="835"/>
      <c r="I741" s="834">
        <f t="shared" si="35"/>
        <v>0</v>
      </c>
      <c r="J741" s="1295"/>
      <c r="K741" s="1294"/>
    </row>
    <row r="742" spans="1:11" s="440" customFormat="1" ht="21.95" customHeight="1" x14ac:dyDescent="0.2">
      <c r="A742" s="830">
        <v>730</v>
      </c>
      <c r="B742" s="444"/>
      <c r="C742" s="441"/>
      <c r="D742" s="831">
        <f t="shared" si="33"/>
        <v>0</v>
      </c>
      <c r="E742" s="441"/>
      <c r="F742" s="441"/>
      <c r="G742" s="832">
        <f t="shared" si="34"/>
        <v>1</v>
      </c>
      <c r="H742" s="835"/>
      <c r="I742" s="834">
        <f t="shared" si="35"/>
        <v>0</v>
      </c>
      <c r="J742" s="1295"/>
      <c r="K742" s="1294"/>
    </row>
    <row r="743" spans="1:11" s="440" customFormat="1" ht="21.95" customHeight="1" x14ac:dyDescent="0.2">
      <c r="A743" s="830">
        <v>731</v>
      </c>
      <c r="B743" s="444"/>
      <c r="C743" s="441"/>
      <c r="D743" s="831">
        <f t="shared" si="33"/>
        <v>0</v>
      </c>
      <c r="E743" s="441"/>
      <c r="F743" s="441"/>
      <c r="G743" s="832">
        <f t="shared" si="34"/>
        <v>1</v>
      </c>
      <c r="H743" s="835"/>
      <c r="I743" s="834">
        <f t="shared" si="35"/>
        <v>0</v>
      </c>
      <c r="J743" s="1295"/>
      <c r="K743" s="1294"/>
    </row>
    <row r="744" spans="1:11" s="440" customFormat="1" ht="21.95" customHeight="1" x14ac:dyDescent="0.2">
      <c r="A744" s="830">
        <v>732</v>
      </c>
      <c r="B744" s="444"/>
      <c r="C744" s="441"/>
      <c r="D744" s="831">
        <f t="shared" si="33"/>
        <v>0</v>
      </c>
      <c r="E744" s="441"/>
      <c r="F744" s="441"/>
      <c r="G744" s="832">
        <f t="shared" si="34"/>
        <v>1</v>
      </c>
      <c r="H744" s="835"/>
      <c r="I744" s="834">
        <f t="shared" si="35"/>
        <v>0</v>
      </c>
      <c r="J744" s="1295"/>
      <c r="K744" s="1294"/>
    </row>
    <row r="745" spans="1:11" s="440" customFormat="1" ht="21.95" customHeight="1" x14ac:dyDescent="0.2">
      <c r="A745" s="830">
        <v>733</v>
      </c>
      <c r="B745" s="444"/>
      <c r="C745" s="441"/>
      <c r="D745" s="831">
        <f t="shared" si="33"/>
        <v>0</v>
      </c>
      <c r="E745" s="441"/>
      <c r="F745" s="441"/>
      <c r="G745" s="832">
        <f t="shared" si="34"/>
        <v>1</v>
      </c>
      <c r="H745" s="835"/>
      <c r="I745" s="834">
        <f t="shared" si="35"/>
        <v>0</v>
      </c>
      <c r="J745" s="1295"/>
      <c r="K745" s="1294"/>
    </row>
    <row r="746" spans="1:11" s="440" customFormat="1" ht="21.95" customHeight="1" x14ac:dyDescent="0.2">
      <c r="A746" s="830">
        <v>734</v>
      </c>
      <c r="B746" s="444"/>
      <c r="C746" s="441"/>
      <c r="D746" s="831">
        <f t="shared" si="33"/>
        <v>0</v>
      </c>
      <c r="E746" s="441"/>
      <c r="F746" s="441"/>
      <c r="G746" s="832">
        <f t="shared" si="34"/>
        <v>1</v>
      </c>
      <c r="H746" s="835"/>
      <c r="I746" s="834">
        <f t="shared" si="35"/>
        <v>0</v>
      </c>
      <c r="J746" s="1295"/>
      <c r="K746" s="1294"/>
    </row>
    <row r="747" spans="1:11" s="440" customFormat="1" ht="21.95" customHeight="1" x14ac:dyDescent="0.2">
      <c r="A747" s="830">
        <v>735</v>
      </c>
      <c r="B747" s="444"/>
      <c r="C747" s="441"/>
      <c r="D747" s="831">
        <f t="shared" si="33"/>
        <v>0</v>
      </c>
      <c r="E747" s="441"/>
      <c r="F747" s="441"/>
      <c r="G747" s="832">
        <f t="shared" si="34"/>
        <v>1</v>
      </c>
      <c r="H747" s="835"/>
      <c r="I747" s="834">
        <f t="shared" si="35"/>
        <v>0</v>
      </c>
      <c r="J747" s="1295"/>
      <c r="K747" s="1294"/>
    </row>
    <row r="748" spans="1:11" s="440" customFormat="1" ht="21.95" customHeight="1" x14ac:dyDescent="0.2">
      <c r="A748" s="830">
        <v>736</v>
      </c>
      <c r="B748" s="444"/>
      <c r="C748" s="441"/>
      <c r="D748" s="831">
        <f t="shared" si="33"/>
        <v>0</v>
      </c>
      <c r="E748" s="441"/>
      <c r="F748" s="441"/>
      <c r="G748" s="832">
        <f t="shared" si="34"/>
        <v>1</v>
      </c>
      <c r="H748" s="835"/>
      <c r="I748" s="834">
        <f t="shared" si="35"/>
        <v>0</v>
      </c>
      <c r="J748" s="1295"/>
      <c r="K748" s="1294"/>
    </row>
    <row r="749" spans="1:11" s="440" customFormat="1" ht="21.95" customHeight="1" x14ac:dyDescent="0.2">
      <c r="A749" s="830">
        <v>737</v>
      </c>
      <c r="B749" s="444"/>
      <c r="C749" s="441"/>
      <c r="D749" s="831">
        <f t="shared" si="33"/>
        <v>0</v>
      </c>
      <c r="E749" s="441"/>
      <c r="F749" s="441"/>
      <c r="G749" s="832">
        <f t="shared" si="34"/>
        <v>1</v>
      </c>
      <c r="H749" s="835"/>
      <c r="I749" s="834">
        <f t="shared" si="35"/>
        <v>0</v>
      </c>
      <c r="J749" s="1295"/>
      <c r="K749" s="1294"/>
    </row>
    <row r="750" spans="1:11" s="440" customFormat="1" ht="21.95" customHeight="1" x14ac:dyDescent="0.2">
      <c r="A750" s="830">
        <v>738</v>
      </c>
      <c r="B750" s="444"/>
      <c r="C750" s="441"/>
      <c r="D750" s="831">
        <f t="shared" si="33"/>
        <v>0</v>
      </c>
      <c r="E750" s="441"/>
      <c r="F750" s="441"/>
      <c r="G750" s="832">
        <f t="shared" si="34"/>
        <v>1</v>
      </c>
      <c r="H750" s="835"/>
      <c r="I750" s="834">
        <f t="shared" si="35"/>
        <v>0</v>
      </c>
      <c r="J750" s="1295"/>
      <c r="K750" s="1294"/>
    </row>
    <row r="751" spans="1:11" s="440" customFormat="1" ht="21.95" customHeight="1" x14ac:dyDescent="0.2">
      <c r="A751" s="830">
        <v>739</v>
      </c>
      <c r="B751" s="444"/>
      <c r="C751" s="441"/>
      <c r="D751" s="831">
        <f t="shared" si="33"/>
        <v>0</v>
      </c>
      <c r="E751" s="441"/>
      <c r="F751" s="441"/>
      <c r="G751" s="832">
        <f t="shared" si="34"/>
        <v>1</v>
      </c>
      <c r="H751" s="835"/>
      <c r="I751" s="834">
        <f t="shared" si="35"/>
        <v>0</v>
      </c>
      <c r="J751" s="1295"/>
      <c r="K751" s="1294"/>
    </row>
    <row r="752" spans="1:11" s="440" customFormat="1" ht="21.95" customHeight="1" x14ac:dyDescent="0.2">
      <c r="A752" s="830">
        <v>740</v>
      </c>
      <c r="B752" s="444"/>
      <c r="C752" s="441"/>
      <c r="D752" s="831">
        <f t="shared" si="33"/>
        <v>0</v>
      </c>
      <c r="E752" s="441"/>
      <c r="F752" s="441"/>
      <c r="G752" s="832">
        <f t="shared" si="34"/>
        <v>1</v>
      </c>
      <c r="H752" s="835"/>
      <c r="I752" s="834">
        <f t="shared" si="35"/>
        <v>0</v>
      </c>
      <c r="J752" s="1295"/>
      <c r="K752" s="1294"/>
    </row>
    <row r="753" spans="1:11" s="440" customFormat="1" ht="21.95" customHeight="1" x14ac:dyDescent="0.2">
      <c r="A753" s="830">
        <v>741</v>
      </c>
      <c r="B753" s="444"/>
      <c r="C753" s="441"/>
      <c r="D753" s="831">
        <f t="shared" si="33"/>
        <v>0</v>
      </c>
      <c r="E753" s="441"/>
      <c r="F753" s="441"/>
      <c r="G753" s="832">
        <f t="shared" si="34"/>
        <v>1</v>
      </c>
      <c r="H753" s="835"/>
      <c r="I753" s="834">
        <f t="shared" si="35"/>
        <v>0</v>
      </c>
      <c r="J753" s="1295"/>
      <c r="K753" s="1294"/>
    </row>
    <row r="754" spans="1:11" s="440" customFormat="1" ht="21.95" customHeight="1" x14ac:dyDescent="0.2">
      <c r="A754" s="830">
        <v>742</v>
      </c>
      <c r="B754" s="444"/>
      <c r="C754" s="441"/>
      <c r="D754" s="831">
        <f t="shared" si="33"/>
        <v>0</v>
      </c>
      <c r="E754" s="441"/>
      <c r="F754" s="441"/>
      <c r="G754" s="832">
        <f t="shared" si="34"/>
        <v>1</v>
      </c>
      <c r="H754" s="835"/>
      <c r="I754" s="834">
        <f t="shared" si="35"/>
        <v>0</v>
      </c>
      <c r="J754" s="1295"/>
      <c r="K754" s="1294"/>
    </row>
    <row r="755" spans="1:11" s="440" customFormat="1" ht="21.95" customHeight="1" x14ac:dyDescent="0.2">
      <c r="A755" s="830">
        <v>743</v>
      </c>
      <c r="B755" s="444"/>
      <c r="C755" s="441"/>
      <c r="D755" s="831">
        <f t="shared" si="33"/>
        <v>0</v>
      </c>
      <c r="E755" s="441"/>
      <c r="F755" s="441"/>
      <c r="G755" s="832">
        <f t="shared" si="34"/>
        <v>1</v>
      </c>
      <c r="H755" s="835"/>
      <c r="I755" s="834">
        <f t="shared" si="35"/>
        <v>0</v>
      </c>
      <c r="J755" s="1295"/>
      <c r="K755" s="1294"/>
    </row>
    <row r="756" spans="1:11" s="440" customFormat="1" ht="21.95" customHeight="1" x14ac:dyDescent="0.2">
      <c r="A756" s="830">
        <v>744</v>
      </c>
      <c r="B756" s="444"/>
      <c r="C756" s="441"/>
      <c r="D756" s="831">
        <f t="shared" si="33"/>
        <v>0</v>
      </c>
      <c r="E756" s="441"/>
      <c r="F756" s="441"/>
      <c r="G756" s="832">
        <f t="shared" si="34"/>
        <v>1</v>
      </c>
      <c r="H756" s="835"/>
      <c r="I756" s="834">
        <f t="shared" si="35"/>
        <v>0</v>
      </c>
      <c r="J756" s="1295"/>
      <c r="K756" s="1294"/>
    </row>
    <row r="757" spans="1:11" s="440" customFormat="1" ht="21.95" customHeight="1" x14ac:dyDescent="0.2">
      <c r="A757" s="830">
        <v>745</v>
      </c>
      <c r="B757" s="444"/>
      <c r="C757" s="441"/>
      <c r="D757" s="831">
        <f t="shared" si="33"/>
        <v>0</v>
      </c>
      <c r="E757" s="441"/>
      <c r="F757" s="441"/>
      <c r="G757" s="832">
        <f t="shared" si="34"/>
        <v>1</v>
      </c>
      <c r="H757" s="835"/>
      <c r="I757" s="834">
        <f t="shared" si="35"/>
        <v>0</v>
      </c>
      <c r="J757" s="1295"/>
      <c r="K757" s="1294"/>
    </row>
    <row r="758" spans="1:11" s="440" customFormat="1" ht="21.95" customHeight="1" x14ac:dyDescent="0.2">
      <c r="A758" s="830">
        <v>746</v>
      </c>
      <c r="B758" s="444"/>
      <c r="C758" s="441"/>
      <c r="D758" s="831">
        <f t="shared" si="33"/>
        <v>0</v>
      </c>
      <c r="E758" s="441"/>
      <c r="F758" s="441"/>
      <c r="G758" s="832">
        <f t="shared" si="34"/>
        <v>1</v>
      </c>
      <c r="H758" s="835"/>
      <c r="I758" s="834">
        <f t="shared" si="35"/>
        <v>0</v>
      </c>
      <c r="J758" s="1295"/>
      <c r="K758" s="1294"/>
    </row>
    <row r="759" spans="1:11" s="440" customFormat="1" ht="21.95" customHeight="1" x14ac:dyDescent="0.2">
      <c r="A759" s="830">
        <v>747</v>
      </c>
      <c r="B759" s="444"/>
      <c r="C759" s="441"/>
      <c r="D759" s="831">
        <f t="shared" si="33"/>
        <v>0</v>
      </c>
      <c r="E759" s="441"/>
      <c r="F759" s="441"/>
      <c r="G759" s="832">
        <f t="shared" si="34"/>
        <v>1</v>
      </c>
      <c r="H759" s="835"/>
      <c r="I759" s="834">
        <f t="shared" si="35"/>
        <v>0</v>
      </c>
      <c r="J759" s="1295"/>
      <c r="K759" s="1294"/>
    </row>
    <row r="760" spans="1:11" s="440" customFormat="1" ht="21.95" customHeight="1" x14ac:dyDescent="0.2">
      <c r="A760" s="830">
        <v>748</v>
      </c>
      <c r="B760" s="444"/>
      <c r="C760" s="441"/>
      <c r="D760" s="831">
        <f t="shared" si="33"/>
        <v>0</v>
      </c>
      <c r="E760" s="441"/>
      <c r="F760" s="441"/>
      <c r="G760" s="832">
        <f t="shared" si="34"/>
        <v>1</v>
      </c>
      <c r="H760" s="835"/>
      <c r="I760" s="834">
        <f t="shared" si="35"/>
        <v>0</v>
      </c>
      <c r="J760" s="1295"/>
      <c r="K760" s="1294"/>
    </row>
    <row r="761" spans="1:11" s="440" customFormat="1" ht="21.95" customHeight="1" x14ac:dyDescent="0.2">
      <c r="A761" s="830">
        <v>749</v>
      </c>
      <c r="B761" s="444"/>
      <c r="C761" s="441"/>
      <c r="D761" s="831">
        <f t="shared" si="33"/>
        <v>0</v>
      </c>
      <c r="E761" s="441"/>
      <c r="F761" s="441"/>
      <c r="G761" s="832">
        <f t="shared" si="34"/>
        <v>1</v>
      </c>
      <c r="H761" s="835"/>
      <c r="I761" s="834">
        <f t="shared" si="35"/>
        <v>0</v>
      </c>
      <c r="J761" s="1295"/>
      <c r="K761" s="1294"/>
    </row>
    <row r="762" spans="1:11" s="440" customFormat="1" ht="21.95" customHeight="1" x14ac:dyDescent="0.2">
      <c r="A762" s="830">
        <v>750</v>
      </c>
      <c r="B762" s="444"/>
      <c r="C762" s="441"/>
      <c r="D762" s="831">
        <f t="shared" si="33"/>
        <v>0</v>
      </c>
      <c r="E762" s="441"/>
      <c r="F762" s="441"/>
      <c r="G762" s="832">
        <f t="shared" si="34"/>
        <v>1</v>
      </c>
      <c r="H762" s="835"/>
      <c r="I762" s="834">
        <f t="shared" si="35"/>
        <v>0</v>
      </c>
      <c r="J762" s="1295"/>
      <c r="K762" s="1294"/>
    </row>
    <row r="763" spans="1:11" s="440" customFormat="1" ht="21.95" customHeight="1" x14ac:dyDescent="0.2">
      <c r="A763" s="830">
        <v>751</v>
      </c>
      <c r="B763" s="444"/>
      <c r="C763" s="441"/>
      <c r="D763" s="831">
        <f t="shared" si="33"/>
        <v>0</v>
      </c>
      <c r="E763" s="441"/>
      <c r="F763" s="441"/>
      <c r="G763" s="832">
        <f t="shared" si="34"/>
        <v>1</v>
      </c>
      <c r="H763" s="835"/>
      <c r="I763" s="834">
        <f t="shared" si="35"/>
        <v>0</v>
      </c>
      <c r="J763" s="1295"/>
      <c r="K763" s="1294"/>
    </row>
    <row r="764" spans="1:11" s="440" customFormat="1" ht="21.95" customHeight="1" x14ac:dyDescent="0.2">
      <c r="A764" s="830">
        <v>752</v>
      </c>
      <c r="B764" s="444"/>
      <c r="C764" s="441"/>
      <c r="D764" s="831">
        <f t="shared" si="33"/>
        <v>0</v>
      </c>
      <c r="E764" s="441"/>
      <c r="F764" s="441"/>
      <c r="G764" s="832">
        <f t="shared" si="34"/>
        <v>1</v>
      </c>
      <c r="H764" s="835"/>
      <c r="I764" s="834">
        <f t="shared" si="35"/>
        <v>0</v>
      </c>
      <c r="J764" s="1295"/>
      <c r="K764" s="1294"/>
    </row>
    <row r="765" spans="1:11" s="440" customFormat="1" ht="21.95" customHeight="1" x14ac:dyDescent="0.2">
      <c r="A765" s="830">
        <v>753</v>
      </c>
      <c r="B765" s="444"/>
      <c r="C765" s="441"/>
      <c r="D765" s="831">
        <f t="shared" si="33"/>
        <v>0</v>
      </c>
      <c r="E765" s="441"/>
      <c r="F765" s="441"/>
      <c r="G765" s="832">
        <f t="shared" si="34"/>
        <v>1</v>
      </c>
      <c r="H765" s="835"/>
      <c r="I765" s="834">
        <f t="shared" si="35"/>
        <v>0</v>
      </c>
      <c r="J765" s="1295"/>
      <c r="K765" s="1294"/>
    </row>
    <row r="766" spans="1:11" s="440" customFormat="1" ht="21.95" customHeight="1" x14ac:dyDescent="0.2">
      <c r="A766" s="830">
        <v>754</v>
      </c>
      <c r="B766" s="444"/>
      <c r="C766" s="441"/>
      <c r="D766" s="831">
        <f t="shared" si="33"/>
        <v>0</v>
      </c>
      <c r="E766" s="441"/>
      <c r="F766" s="441"/>
      <c r="G766" s="832">
        <f t="shared" si="34"/>
        <v>1</v>
      </c>
      <c r="H766" s="835"/>
      <c r="I766" s="834">
        <f t="shared" si="35"/>
        <v>0</v>
      </c>
      <c r="J766" s="1295"/>
      <c r="K766" s="1294"/>
    </row>
    <row r="767" spans="1:11" s="440" customFormat="1" ht="21.95" customHeight="1" x14ac:dyDescent="0.2">
      <c r="A767" s="830">
        <v>755</v>
      </c>
      <c r="B767" s="444"/>
      <c r="C767" s="441"/>
      <c r="D767" s="831">
        <f t="shared" si="33"/>
        <v>0</v>
      </c>
      <c r="E767" s="441"/>
      <c r="F767" s="441"/>
      <c r="G767" s="832">
        <f t="shared" si="34"/>
        <v>1</v>
      </c>
      <c r="H767" s="835"/>
      <c r="I767" s="834">
        <f t="shared" si="35"/>
        <v>0</v>
      </c>
      <c r="J767" s="1295"/>
      <c r="K767" s="1294"/>
    </row>
    <row r="768" spans="1:11" s="440" customFormat="1" ht="21.95" customHeight="1" x14ac:dyDescent="0.2">
      <c r="A768" s="830">
        <v>756</v>
      </c>
      <c r="B768" s="444"/>
      <c r="C768" s="441"/>
      <c r="D768" s="831">
        <f t="shared" si="33"/>
        <v>0</v>
      </c>
      <c r="E768" s="441"/>
      <c r="F768" s="441"/>
      <c r="G768" s="832">
        <f t="shared" si="34"/>
        <v>1</v>
      </c>
      <c r="H768" s="835"/>
      <c r="I768" s="834">
        <f t="shared" si="35"/>
        <v>0</v>
      </c>
      <c r="J768" s="1295"/>
      <c r="K768" s="1294"/>
    </row>
    <row r="769" spans="1:11" s="440" customFormat="1" ht="21.95" customHeight="1" x14ac:dyDescent="0.2">
      <c r="A769" s="830">
        <v>757</v>
      </c>
      <c r="B769" s="444"/>
      <c r="C769" s="441"/>
      <c r="D769" s="831">
        <f t="shared" ref="D769:D832" si="36">DATEDIF(C769,F769,"Y")</f>
        <v>0</v>
      </c>
      <c r="E769" s="441"/>
      <c r="F769" s="441"/>
      <c r="G769" s="832">
        <f t="shared" si="34"/>
        <v>1</v>
      </c>
      <c r="H769" s="835"/>
      <c r="I769" s="834">
        <f t="shared" si="35"/>
        <v>0</v>
      </c>
      <c r="J769" s="1295"/>
      <c r="K769" s="1294"/>
    </row>
    <row r="770" spans="1:11" s="440" customFormat="1" ht="21.95" customHeight="1" x14ac:dyDescent="0.2">
      <c r="A770" s="830">
        <v>758</v>
      </c>
      <c r="B770" s="444"/>
      <c r="C770" s="441"/>
      <c r="D770" s="831">
        <f t="shared" si="36"/>
        <v>0</v>
      </c>
      <c r="E770" s="441"/>
      <c r="F770" s="441"/>
      <c r="G770" s="832">
        <f t="shared" si="34"/>
        <v>1</v>
      </c>
      <c r="H770" s="835"/>
      <c r="I770" s="834">
        <f t="shared" si="35"/>
        <v>0</v>
      </c>
      <c r="J770" s="1295"/>
      <c r="K770" s="1294"/>
    </row>
    <row r="771" spans="1:11" s="440" customFormat="1" ht="21.95" customHeight="1" x14ac:dyDescent="0.2">
      <c r="A771" s="830">
        <v>759</v>
      </c>
      <c r="B771" s="444"/>
      <c r="C771" s="441"/>
      <c r="D771" s="831">
        <f t="shared" si="36"/>
        <v>0</v>
      </c>
      <c r="E771" s="441"/>
      <c r="F771" s="441"/>
      <c r="G771" s="832">
        <f t="shared" si="34"/>
        <v>1</v>
      </c>
      <c r="H771" s="835"/>
      <c r="I771" s="834">
        <f t="shared" si="35"/>
        <v>0</v>
      </c>
      <c r="J771" s="1295"/>
      <c r="K771" s="1294"/>
    </row>
    <row r="772" spans="1:11" s="440" customFormat="1" ht="21.95" customHeight="1" x14ac:dyDescent="0.2">
      <c r="A772" s="830">
        <v>760</v>
      </c>
      <c r="B772" s="444"/>
      <c r="C772" s="441"/>
      <c r="D772" s="831">
        <f t="shared" si="36"/>
        <v>0</v>
      </c>
      <c r="E772" s="441"/>
      <c r="F772" s="441"/>
      <c r="G772" s="832">
        <f t="shared" si="34"/>
        <v>1</v>
      </c>
      <c r="H772" s="835"/>
      <c r="I772" s="834">
        <f t="shared" si="35"/>
        <v>0</v>
      </c>
      <c r="J772" s="1295"/>
      <c r="K772" s="1294"/>
    </row>
    <row r="773" spans="1:11" s="440" customFormat="1" ht="21.95" customHeight="1" x14ac:dyDescent="0.2">
      <c r="A773" s="830">
        <v>761</v>
      </c>
      <c r="B773" s="444"/>
      <c r="C773" s="441"/>
      <c r="D773" s="831">
        <f t="shared" si="36"/>
        <v>0</v>
      </c>
      <c r="E773" s="441"/>
      <c r="F773" s="441"/>
      <c r="G773" s="832">
        <f t="shared" si="34"/>
        <v>1</v>
      </c>
      <c r="H773" s="835"/>
      <c r="I773" s="834">
        <f t="shared" si="35"/>
        <v>0</v>
      </c>
      <c r="J773" s="1295"/>
      <c r="K773" s="1294"/>
    </row>
    <row r="774" spans="1:11" s="440" customFormat="1" ht="21.95" customHeight="1" x14ac:dyDescent="0.2">
      <c r="A774" s="830">
        <v>762</v>
      </c>
      <c r="B774" s="444"/>
      <c r="C774" s="441"/>
      <c r="D774" s="831">
        <f t="shared" si="36"/>
        <v>0</v>
      </c>
      <c r="E774" s="441"/>
      <c r="F774" s="441"/>
      <c r="G774" s="832">
        <f t="shared" si="34"/>
        <v>1</v>
      </c>
      <c r="H774" s="835"/>
      <c r="I774" s="834">
        <f t="shared" si="35"/>
        <v>0</v>
      </c>
      <c r="J774" s="1295"/>
      <c r="K774" s="1294"/>
    </row>
    <row r="775" spans="1:11" s="440" customFormat="1" ht="21.95" customHeight="1" x14ac:dyDescent="0.2">
      <c r="A775" s="830">
        <v>763</v>
      </c>
      <c r="B775" s="444"/>
      <c r="C775" s="441"/>
      <c r="D775" s="831">
        <f t="shared" si="36"/>
        <v>0</v>
      </c>
      <c r="E775" s="441"/>
      <c r="F775" s="441"/>
      <c r="G775" s="832">
        <f t="shared" si="34"/>
        <v>1</v>
      </c>
      <c r="H775" s="835"/>
      <c r="I775" s="834">
        <f t="shared" si="35"/>
        <v>0</v>
      </c>
      <c r="J775" s="1295"/>
      <c r="K775" s="1294"/>
    </row>
    <row r="776" spans="1:11" s="440" customFormat="1" ht="21.95" customHeight="1" x14ac:dyDescent="0.2">
      <c r="A776" s="830">
        <v>764</v>
      </c>
      <c r="B776" s="444"/>
      <c r="C776" s="441"/>
      <c r="D776" s="831">
        <f t="shared" si="36"/>
        <v>0</v>
      </c>
      <c r="E776" s="441"/>
      <c r="F776" s="441"/>
      <c r="G776" s="832">
        <f t="shared" si="34"/>
        <v>1</v>
      </c>
      <c r="H776" s="835"/>
      <c r="I776" s="834">
        <f t="shared" si="35"/>
        <v>0</v>
      </c>
      <c r="J776" s="1295"/>
      <c r="K776" s="1294"/>
    </row>
    <row r="777" spans="1:11" s="440" customFormat="1" ht="21.95" customHeight="1" x14ac:dyDescent="0.2">
      <c r="A777" s="830">
        <v>765</v>
      </c>
      <c r="B777" s="444"/>
      <c r="C777" s="441"/>
      <c r="D777" s="831">
        <f t="shared" si="36"/>
        <v>0</v>
      </c>
      <c r="E777" s="441"/>
      <c r="F777" s="441"/>
      <c r="G777" s="832">
        <f t="shared" si="34"/>
        <v>1</v>
      </c>
      <c r="H777" s="835"/>
      <c r="I777" s="834">
        <f t="shared" si="35"/>
        <v>0</v>
      </c>
      <c r="J777" s="1295"/>
      <c r="K777" s="1294"/>
    </row>
    <row r="778" spans="1:11" s="440" customFormat="1" ht="21.95" customHeight="1" x14ac:dyDescent="0.2">
      <c r="A778" s="830">
        <v>766</v>
      </c>
      <c r="B778" s="444"/>
      <c r="C778" s="441"/>
      <c r="D778" s="831">
        <f t="shared" si="36"/>
        <v>0</v>
      </c>
      <c r="E778" s="441"/>
      <c r="F778" s="441"/>
      <c r="G778" s="832">
        <f t="shared" si="34"/>
        <v>1</v>
      </c>
      <c r="H778" s="835"/>
      <c r="I778" s="834">
        <f t="shared" si="35"/>
        <v>0</v>
      </c>
      <c r="J778" s="1295"/>
      <c r="K778" s="1294"/>
    </row>
    <row r="779" spans="1:11" s="440" customFormat="1" ht="21.95" customHeight="1" x14ac:dyDescent="0.2">
      <c r="A779" s="830">
        <v>767</v>
      </c>
      <c r="B779" s="444"/>
      <c r="C779" s="441"/>
      <c r="D779" s="831">
        <f t="shared" si="36"/>
        <v>0</v>
      </c>
      <c r="E779" s="441"/>
      <c r="F779" s="441"/>
      <c r="G779" s="832">
        <f t="shared" si="34"/>
        <v>1</v>
      </c>
      <c r="H779" s="835"/>
      <c r="I779" s="834">
        <f t="shared" si="35"/>
        <v>0</v>
      </c>
      <c r="J779" s="1295"/>
      <c r="K779" s="1294"/>
    </row>
    <row r="780" spans="1:11" s="440" customFormat="1" ht="21.95" customHeight="1" x14ac:dyDescent="0.2">
      <c r="A780" s="830">
        <v>768</v>
      </c>
      <c r="B780" s="444"/>
      <c r="C780" s="441"/>
      <c r="D780" s="831">
        <f t="shared" si="36"/>
        <v>0</v>
      </c>
      <c r="E780" s="441"/>
      <c r="F780" s="441"/>
      <c r="G780" s="832">
        <f t="shared" si="34"/>
        <v>1</v>
      </c>
      <c r="H780" s="835"/>
      <c r="I780" s="834">
        <f t="shared" si="35"/>
        <v>0</v>
      </c>
      <c r="J780" s="1295"/>
      <c r="K780" s="1294"/>
    </row>
    <row r="781" spans="1:11" s="440" customFormat="1" ht="21.95" customHeight="1" x14ac:dyDescent="0.2">
      <c r="A781" s="830">
        <v>769</v>
      </c>
      <c r="B781" s="444"/>
      <c r="C781" s="441"/>
      <c r="D781" s="831">
        <f t="shared" si="36"/>
        <v>0</v>
      </c>
      <c r="E781" s="441"/>
      <c r="F781" s="441"/>
      <c r="G781" s="832">
        <f t="shared" ref="G781:G844" si="37">(YEAR(F781)-YEAR(E781))*12+MONTH(F781)-MONTH(E781)+1</f>
        <v>1</v>
      </c>
      <c r="H781" s="835"/>
      <c r="I781" s="834">
        <f t="shared" si="35"/>
        <v>0</v>
      </c>
      <c r="J781" s="1295"/>
      <c r="K781" s="1294"/>
    </row>
    <row r="782" spans="1:11" s="440" customFormat="1" ht="21.95" customHeight="1" x14ac:dyDescent="0.2">
      <c r="A782" s="830">
        <v>770</v>
      </c>
      <c r="B782" s="444"/>
      <c r="C782" s="441"/>
      <c r="D782" s="831">
        <f t="shared" si="36"/>
        <v>0</v>
      </c>
      <c r="E782" s="441"/>
      <c r="F782" s="441"/>
      <c r="G782" s="832">
        <f t="shared" si="37"/>
        <v>1</v>
      </c>
      <c r="H782" s="835"/>
      <c r="I782" s="834">
        <f t="shared" ref="I782:I845" si="38">IF(AND(E782&lt;=DATEVALUE(MID($C$7,1,10)),F782&gt;=DATEVALUE(MID($C$7,14,10))), (YEAR(DATEVALUE(MID($C$7,14,10)))-YEAR(DATEVALUE(MID($C$7,1,10))))*12+(MONTH(DATEVALUE(MID($C$7,14,10)))-MONTH(DATEVALUE(MID($C$7,1,10))))+1,IF(AND(E782&lt;=DATEVALUE(MID($C$7,1,10)),F782&lt;DATEVALUE(MID($C$7,14,10)),F782&gt;=DATEVALUE(MID($C$7,1,10))),(YEAR(F782)-YEAR(DATEVALUE(MID($C$7,1,10))))*12+(MONTH(F782)-MONTH(DATEVALUE(MID($C$7,1,10))))+1,IF(AND(E782&gt;DATEVALUE(MID($C$7,1,10)),F782&gt;=DATEVALUE(MID($C$7,14,10)),E782&lt;=DATEVALUE(MID($C$7,14,10))),(YEAR(DATEVALUE(MID($C$7,14,10)))-YEAR(E782))*12+(MONTH(DATEVALUE(MID($C$7,14,10)))-MONTH(E782))+1,IF(AND(E782&gt;DATEVALUE(MID($C$7,1,10)),F782&lt;DATEVALUE(MID($C$7,14,10))),(YEAR(F782)-YEAR(E782))*12+(MONTH(F782)-MONTH(E782))+1,0))))</f>
        <v>0</v>
      </c>
      <c r="J782" s="1295"/>
      <c r="K782" s="1294"/>
    </row>
    <row r="783" spans="1:11" s="440" customFormat="1" ht="21.95" customHeight="1" x14ac:dyDescent="0.2">
      <c r="A783" s="830">
        <v>771</v>
      </c>
      <c r="B783" s="444"/>
      <c r="C783" s="441"/>
      <c r="D783" s="831">
        <f t="shared" si="36"/>
        <v>0</v>
      </c>
      <c r="E783" s="441"/>
      <c r="F783" s="441"/>
      <c r="G783" s="832">
        <f t="shared" si="37"/>
        <v>1</v>
      </c>
      <c r="H783" s="835"/>
      <c r="I783" s="834">
        <f t="shared" si="38"/>
        <v>0</v>
      </c>
      <c r="J783" s="1295"/>
      <c r="K783" s="1294"/>
    </row>
    <row r="784" spans="1:11" s="440" customFormat="1" ht="21.95" customHeight="1" x14ac:dyDescent="0.2">
      <c r="A784" s="830">
        <v>772</v>
      </c>
      <c r="B784" s="444"/>
      <c r="C784" s="441"/>
      <c r="D784" s="831">
        <f t="shared" si="36"/>
        <v>0</v>
      </c>
      <c r="E784" s="441"/>
      <c r="F784" s="441"/>
      <c r="G784" s="832">
        <f t="shared" si="37"/>
        <v>1</v>
      </c>
      <c r="H784" s="835"/>
      <c r="I784" s="834">
        <f t="shared" si="38"/>
        <v>0</v>
      </c>
      <c r="J784" s="1295"/>
      <c r="K784" s="1294"/>
    </row>
    <row r="785" spans="1:11" s="440" customFormat="1" ht="21.95" customHeight="1" x14ac:dyDescent="0.2">
      <c r="A785" s="830">
        <v>773</v>
      </c>
      <c r="B785" s="444"/>
      <c r="C785" s="441"/>
      <c r="D785" s="831">
        <f t="shared" si="36"/>
        <v>0</v>
      </c>
      <c r="E785" s="441"/>
      <c r="F785" s="441"/>
      <c r="G785" s="832">
        <f t="shared" si="37"/>
        <v>1</v>
      </c>
      <c r="H785" s="835"/>
      <c r="I785" s="834">
        <f t="shared" si="38"/>
        <v>0</v>
      </c>
      <c r="J785" s="1295"/>
      <c r="K785" s="1294"/>
    </row>
    <row r="786" spans="1:11" s="440" customFormat="1" ht="21.95" customHeight="1" x14ac:dyDescent="0.2">
      <c r="A786" s="830">
        <v>774</v>
      </c>
      <c r="B786" s="444"/>
      <c r="C786" s="441"/>
      <c r="D786" s="831">
        <f t="shared" si="36"/>
        <v>0</v>
      </c>
      <c r="E786" s="441"/>
      <c r="F786" s="441"/>
      <c r="G786" s="832">
        <f t="shared" si="37"/>
        <v>1</v>
      </c>
      <c r="H786" s="835"/>
      <c r="I786" s="834">
        <f t="shared" si="38"/>
        <v>0</v>
      </c>
      <c r="J786" s="1295"/>
      <c r="K786" s="1294"/>
    </row>
    <row r="787" spans="1:11" s="440" customFormat="1" ht="21.95" customHeight="1" x14ac:dyDescent="0.2">
      <c r="A787" s="830">
        <v>775</v>
      </c>
      <c r="B787" s="444"/>
      <c r="C787" s="441"/>
      <c r="D787" s="831">
        <f t="shared" si="36"/>
        <v>0</v>
      </c>
      <c r="E787" s="441"/>
      <c r="F787" s="441"/>
      <c r="G787" s="832">
        <f t="shared" si="37"/>
        <v>1</v>
      </c>
      <c r="H787" s="835"/>
      <c r="I787" s="834">
        <f t="shared" si="38"/>
        <v>0</v>
      </c>
      <c r="J787" s="1295"/>
      <c r="K787" s="1294"/>
    </row>
    <row r="788" spans="1:11" s="440" customFormat="1" ht="21.95" customHeight="1" x14ac:dyDescent="0.2">
      <c r="A788" s="830">
        <v>776</v>
      </c>
      <c r="B788" s="444"/>
      <c r="C788" s="441"/>
      <c r="D788" s="831">
        <f t="shared" si="36"/>
        <v>0</v>
      </c>
      <c r="E788" s="441"/>
      <c r="F788" s="441"/>
      <c r="G788" s="832">
        <f t="shared" si="37"/>
        <v>1</v>
      </c>
      <c r="H788" s="835"/>
      <c r="I788" s="834">
        <f t="shared" si="38"/>
        <v>0</v>
      </c>
      <c r="J788" s="1295"/>
      <c r="K788" s="1294"/>
    </row>
    <row r="789" spans="1:11" s="440" customFormat="1" ht="21.95" customHeight="1" x14ac:dyDescent="0.2">
      <c r="A789" s="830">
        <v>777</v>
      </c>
      <c r="B789" s="444"/>
      <c r="C789" s="441"/>
      <c r="D789" s="831">
        <f t="shared" si="36"/>
        <v>0</v>
      </c>
      <c r="E789" s="441"/>
      <c r="F789" s="441"/>
      <c r="G789" s="832">
        <f t="shared" si="37"/>
        <v>1</v>
      </c>
      <c r="H789" s="835"/>
      <c r="I789" s="834">
        <f t="shared" si="38"/>
        <v>0</v>
      </c>
      <c r="J789" s="1295"/>
      <c r="K789" s="1294"/>
    </row>
    <row r="790" spans="1:11" s="440" customFormat="1" ht="21.95" customHeight="1" x14ac:dyDescent="0.2">
      <c r="A790" s="830">
        <v>778</v>
      </c>
      <c r="B790" s="444"/>
      <c r="C790" s="441"/>
      <c r="D790" s="831">
        <f t="shared" si="36"/>
        <v>0</v>
      </c>
      <c r="E790" s="441"/>
      <c r="F790" s="441"/>
      <c r="G790" s="832">
        <f t="shared" si="37"/>
        <v>1</v>
      </c>
      <c r="H790" s="835"/>
      <c r="I790" s="834">
        <f t="shared" si="38"/>
        <v>0</v>
      </c>
      <c r="J790" s="1295"/>
      <c r="K790" s="1294"/>
    </row>
    <row r="791" spans="1:11" s="440" customFormat="1" ht="21.95" customHeight="1" x14ac:dyDescent="0.2">
      <c r="A791" s="830">
        <v>779</v>
      </c>
      <c r="B791" s="444"/>
      <c r="C791" s="441"/>
      <c r="D791" s="831">
        <f t="shared" si="36"/>
        <v>0</v>
      </c>
      <c r="E791" s="441"/>
      <c r="F791" s="441"/>
      <c r="G791" s="832">
        <f t="shared" si="37"/>
        <v>1</v>
      </c>
      <c r="H791" s="835"/>
      <c r="I791" s="834">
        <f t="shared" si="38"/>
        <v>0</v>
      </c>
      <c r="J791" s="1295"/>
      <c r="K791" s="1294"/>
    </row>
    <row r="792" spans="1:11" s="440" customFormat="1" ht="21.95" customHeight="1" x14ac:dyDescent="0.2">
      <c r="A792" s="830">
        <v>780</v>
      </c>
      <c r="B792" s="444"/>
      <c r="C792" s="441"/>
      <c r="D792" s="831">
        <f t="shared" si="36"/>
        <v>0</v>
      </c>
      <c r="E792" s="441"/>
      <c r="F792" s="441"/>
      <c r="G792" s="832">
        <f t="shared" si="37"/>
        <v>1</v>
      </c>
      <c r="H792" s="835"/>
      <c r="I792" s="834">
        <f t="shared" si="38"/>
        <v>0</v>
      </c>
      <c r="J792" s="1295"/>
      <c r="K792" s="1294"/>
    </row>
    <row r="793" spans="1:11" s="440" customFormat="1" ht="21.95" customHeight="1" x14ac:dyDescent="0.2">
      <c r="A793" s="830">
        <v>781</v>
      </c>
      <c r="B793" s="444"/>
      <c r="C793" s="441"/>
      <c r="D793" s="831">
        <f t="shared" si="36"/>
        <v>0</v>
      </c>
      <c r="E793" s="441"/>
      <c r="F793" s="441"/>
      <c r="G793" s="832">
        <f t="shared" si="37"/>
        <v>1</v>
      </c>
      <c r="H793" s="835"/>
      <c r="I793" s="834">
        <f t="shared" si="38"/>
        <v>0</v>
      </c>
      <c r="J793" s="1295"/>
      <c r="K793" s="1294"/>
    </row>
    <row r="794" spans="1:11" s="440" customFormat="1" ht="21.95" customHeight="1" x14ac:dyDescent="0.2">
      <c r="A794" s="830">
        <v>782</v>
      </c>
      <c r="B794" s="444"/>
      <c r="C794" s="441"/>
      <c r="D794" s="831">
        <f t="shared" si="36"/>
        <v>0</v>
      </c>
      <c r="E794" s="441"/>
      <c r="F794" s="441"/>
      <c r="G794" s="832">
        <f t="shared" si="37"/>
        <v>1</v>
      </c>
      <c r="H794" s="835"/>
      <c r="I794" s="834">
        <f t="shared" si="38"/>
        <v>0</v>
      </c>
      <c r="J794" s="1295"/>
      <c r="K794" s="1294"/>
    </row>
    <row r="795" spans="1:11" s="440" customFormat="1" ht="21.95" customHeight="1" x14ac:dyDescent="0.2">
      <c r="A795" s="830">
        <v>783</v>
      </c>
      <c r="B795" s="444"/>
      <c r="C795" s="441"/>
      <c r="D795" s="831">
        <f t="shared" si="36"/>
        <v>0</v>
      </c>
      <c r="E795" s="441"/>
      <c r="F795" s="441"/>
      <c r="G795" s="832">
        <f t="shared" si="37"/>
        <v>1</v>
      </c>
      <c r="H795" s="835"/>
      <c r="I795" s="834">
        <f t="shared" si="38"/>
        <v>0</v>
      </c>
      <c r="J795" s="1295"/>
      <c r="K795" s="1294"/>
    </row>
    <row r="796" spans="1:11" s="440" customFormat="1" ht="21.95" customHeight="1" x14ac:dyDescent="0.2">
      <c r="A796" s="830">
        <v>784</v>
      </c>
      <c r="B796" s="444"/>
      <c r="C796" s="441"/>
      <c r="D796" s="831">
        <f t="shared" si="36"/>
        <v>0</v>
      </c>
      <c r="E796" s="441"/>
      <c r="F796" s="441"/>
      <c r="G796" s="832">
        <f t="shared" si="37"/>
        <v>1</v>
      </c>
      <c r="H796" s="835"/>
      <c r="I796" s="834">
        <f t="shared" si="38"/>
        <v>0</v>
      </c>
      <c r="J796" s="1295"/>
      <c r="K796" s="1294"/>
    </row>
    <row r="797" spans="1:11" s="440" customFormat="1" ht="21.95" customHeight="1" x14ac:dyDescent="0.2">
      <c r="A797" s="830">
        <v>785</v>
      </c>
      <c r="B797" s="444"/>
      <c r="C797" s="441"/>
      <c r="D797" s="831">
        <f t="shared" si="36"/>
        <v>0</v>
      </c>
      <c r="E797" s="441"/>
      <c r="F797" s="441"/>
      <c r="G797" s="832">
        <f t="shared" si="37"/>
        <v>1</v>
      </c>
      <c r="H797" s="835"/>
      <c r="I797" s="834">
        <f t="shared" si="38"/>
        <v>0</v>
      </c>
      <c r="J797" s="1295"/>
      <c r="K797" s="1294"/>
    </row>
    <row r="798" spans="1:11" s="440" customFormat="1" ht="21.95" customHeight="1" x14ac:dyDescent="0.2">
      <c r="A798" s="830">
        <v>786</v>
      </c>
      <c r="B798" s="444"/>
      <c r="C798" s="441"/>
      <c r="D798" s="831">
        <f t="shared" si="36"/>
        <v>0</v>
      </c>
      <c r="E798" s="441"/>
      <c r="F798" s="441"/>
      <c r="G798" s="832">
        <f t="shared" si="37"/>
        <v>1</v>
      </c>
      <c r="H798" s="835"/>
      <c r="I798" s="834">
        <f t="shared" si="38"/>
        <v>0</v>
      </c>
      <c r="J798" s="1295"/>
      <c r="K798" s="1294"/>
    </row>
    <row r="799" spans="1:11" s="440" customFormat="1" ht="21.95" customHeight="1" x14ac:dyDescent="0.2">
      <c r="A799" s="830">
        <v>787</v>
      </c>
      <c r="B799" s="444"/>
      <c r="C799" s="441"/>
      <c r="D799" s="831">
        <f t="shared" si="36"/>
        <v>0</v>
      </c>
      <c r="E799" s="441"/>
      <c r="F799" s="441"/>
      <c r="G799" s="832">
        <f t="shared" si="37"/>
        <v>1</v>
      </c>
      <c r="H799" s="835"/>
      <c r="I799" s="834">
        <f t="shared" si="38"/>
        <v>0</v>
      </c>
      <c r="J799" s="1295"/>
      <c r="K799" s="1294"/>
    </row>
    <row r="800" spans="1:11" s="440" customFormat="1" ht="21.95" customHeight="1" x14ac:dyDescent="0.2">
      <c r="A800" s="830">
        <v>788</v>
      </c>
      <c r="B800" s="444"/>
      <c r="C800" s="441"/>
      <c r="D800" s="831">
        <f t="shared" si="36"/>
        <v>0</v>
      </c>
      <c r="E800" s="441"/>
      <c r="F800" s="441"/>
      <c r="G800" s="832">
        <f t="shared" si="37"/>
        <v>1</v>
      </c>
      <c r="H800" s="835"/>
      <c r="I800" s="834">
        <f t="shared" si="38"/>
        <v>0</v>
      </c>
      <c r="J800" s="1295"/>
      <c r="K800" s="1294"/>
    </row>
    <row r="801" spans="1:11" s="440" customFormat="1" ht="21.95" customHeight="1" x14ac:dyDescent="0.2">
      <c r="A801" s="830">
        <v>789</v>
      </c>
      <c r="B801" s="444"/>
      <c r="C801" s="441"/>
      <c r="D801" s="831">
        <f t="shared" si="36"/>
        <v>0</v>
      </c>
      <c r="E801" s="441"/>
      <c r="F801" s="441"/>
      <c r="G801" s="832">
        <f t="shared" si="37"/>
        <v>1</v>
      </c>
      <c r="H801" s="835"/>
      <c r="I801" s="834">
        <f t="shared" si="38"/>
        <v>0</v>
      </c>
      <c r="J801" s="1295"/>
      <c r="K801" s="1294"/>
    </row>
    <row r="802" spans="1:11" s="440" customFormat="1" ht="21.95" customHeight="1" x14ac:dyDescent="0.2">
      <c r="A802" s="830">
        <v>790</v>
      </c>
      <c r="B802" s="444"/>
      <c r="C802" s="441"/>
      <c r="D802" s="831">
        <f t="shared" si="36"/>
        <v>0</v>
      </c>
      <c r="E802" s="441"/>
      <c r="F802" s="441"/>
      <c r="G802" s="832">
        <f t="shared" si="37"/>
        <v>1</v>
      </c>
      <c r="H802" s="835"/>
      <c r="I802" s="834">
        <f t="shared" si="38"/>
        <v>0</v>
      </c>
      <c r="J802" s="1295"/>
      <c r="K802" s="1294"/>
    </row>
    <row r="803" spans="1:11" s="440" customFormat="1" ht="21.95" customHeight="1" x14ac:dyDescent="0.2">
      <c r="A803" s="830">
        <v>791</v>
      </c>
      <c r="B803" s="444"/>
      <c r="C803" s="441"/>
      <c r="D803" s="831">
        <f t="shared" si="36"/>
        <v>0</v>
      </c>
      <c r="E803" s="441"/>
      <c r="F803" s="441"/>
      <c r="G803" s="832">
        <f t="shared" si="37"/>
        <v>1</v>
      </c>
      <c r="H803" s="835"/>
      <c r="I803" s="834">
        <f t="shared" si="38"/>
        <v>0</v>
      </c>
      <c r="J803" s="1295"/>
      <c r="K803" s="1294"/>
    </row>
    <row r="804" spans="1:11" s="440" customFormat="1" ht="21.95" customHeight="1" x14ac:dyDescent="0.2">
      <c r="A804" s="830">
        <v>792</v>
      </c>
      <c r="B804" s="444"/>
      <c r="C804" s="441"/>
      <c r="D804" s="831">
        <f t="shared" si="36"/>
        <v>0</v>
      </c>
      <c r="E804" s="441"/>
      <c r="F804" s="441"/>
      <c r="G804" s="832">
        <f t="shared" si="37"/>
        <v>1</v>
      </c>
      <c r="H804" s="835"/>
      <c r="I804" s="834">
        <f t="shared" si="38"/>
        <v>0</v>
      </c>
      <c r="J804" s="1295"/>
      <c r="K804" s="1294"/>
    </row>
    <row r="805" spans="1:11" s="440" customFormat="1" ht="21.95" customHeight="1" x14ac:dyDescent="0.2">
      <c r="A805" s="830">
        <v>793</v>
      </c>
      <c r="B805" s="444"/>
      <c r="C805" s="441"/>
      <c r="D805" s="831">
        <f t="shared" si="36"/>
        <v>0</v>
      </c>
      <c r="E805" s="441"/>
      <c r="F805" s="441"/>
      <c r="G805" s="832">
        <f t="shared" si="37"/>
        <v>1</v>
      </c>
      <c r="H805" s="835"/>
      <c r="I805" s="834">
        <f t="shared" si="38"/>
        <v>0</v>
      </c>
      <c r="J805" s="1295"/>
      <c r="K805" s="1294"/>
    </row>
    <row r="806" spans="1:11" s="440" customFormat="1" ht="21.95" customHeight="1" x14ac:dyDescent="0.2">
      <c r="A806" s="830">
        <v>794</v>
      </c>
      <c r="B806" s="444"/>
      <c r="C806" s="441"/>
      <c r="D806" s="831">
        <f t="shared" si="36"/>
        <v>0</v>
      </c>
      <c r="E806" s="441"/>
      <c r="F806" s="441"/>
      <c r="G806" s="832">
        <f t="shared" si="37"/>
        <v>1</v>
      </c>
      <c r="H806" s="835"/>
      <c r="I806" s="834">
        <f t="shared" si="38"/>
        <v>0</v>
      </c>
      <c r="J806" s="1295"/>
      <c r="K806" s="1294"/>
    </row>
    <row r="807" spans="1:11" s="440" customFormat="1" ht="21.95" customHeight="1" x14ac:dyDescent="0.2">
      <c r="A807" s="830">
        <v>795</v>
      </c>
      <c r="B807" s="444"/>
      <c r="C807" s="441"/>
      <c r="D807" s="831">
        <f t="shared" si="36"/>
        <v>0</v>
      </c>
      <c r="E807" s="441"/>
      <c r="F807" s="441"/>
      <c r="G807" s="832">
        <f t="shared" si="37"/>
        <v>1</v>
      </c>
      <c r="H807" s="835"/>
      <c r="I807" s="834">
        <f t="shared" si="38"/>
        <v>0</v>
      </c>
      <c r="J807" s="1295"/>
      <c r="K807" s="1294"/>
    </row>
    <row r="808" spans="1:11" s="440" customFormat="1" ht="21.95" customHeight="1" x14ac:dyDescent="0.2">
      <c r="A808" s="830">
        <v>796</v>
      </c>
      <c r="B808" s="444"/>
      <c r="C808" s="441"/>
      <c r="D808" s="831">
        <f t="shared" si="36"/>
        <v>0</v>
      </c>
      <c r="E808" s="441"/>
      <c r="F808" s="441"/>
      <c r="G808" s="832">
        <f t="shared" si="37"/>
        <v>1</v>
      </c>
      <c r="H808" s="835"/>
      <c r="I808" s="834">
        <f t="shared" si="38"/>
        <v>0</v>
      </c>
      <c r="J808" s="1295"/>
      <c r="K808" s="1294"/>
    </row>
    <row r="809" spans="1:11" s="440" customFormat="1" ht="21.95" customHeight="1" x14ac:dyDescent="0.2">
      <c r="A809" s="830">
        <v>797</v>
      </c>
      <c r="B809" s="444"/>
      <c r="C809" s="441"/>
      <c r="D809" s="831">
        <f t="shared" si="36"/>
        <v>0</v>
      </c>
      <c r="E809" s="441"/>
      <c r="F809" s="441"/>
      <c r="G809" s="832">
        <f t="shared" si="37"/>
        <v>1</v>
      </c>
      <c r="H809" s="835"/>
      <c r="I809" s="834">
        <f t="shared" si="38"/>
        <v>0</v>
      </c>
      <c r="J809" s="1295"/>
      <c r="K809" s="1294"/>
    </row>
    <row r="810" spans="1:11" s="440" customFormat="1" ht="21.95" customHeight="1" x14ac:dyDescent="0.2">
      <c r="A810" s="830">
        <v>798</v>
      </c>
      <c r="B810" s="444"/>
      <c r="C810" s="441"/>
      <c r="D810" s="831">
        <f t="shared" si="36"/>
        <v>0</v>
      </c>
      <c r="E810" s="441"/>
      <c r="F810" s="441"/>
      <c r="G810" s="832">
        <f t="shared" si="37"/>
        <v>1</v>
      </c>
      <c r="H810" s="835"/>
      <c r="I810" s="834">
        <f t="shared" si="38"/>
        <v>0</v>
      </c>
      <c r="J810" s="1295"/>
      <c r="K810" s="1294"/>
    </row>
    <row r="811" spans="1:11" s="440" customFormat="1" ht="21.95" customHeight="1" x14ac:dyDescent="0.2">
      <c r="A811" s="830">
        <v>799</v>
      </c>
      <c r="B811" s="444"/>
      <c r="C811" s="441"/>
      <c r="D811" s="831">
        <f t="shared" si="36"/>
        <v>0</v>
      </c>
      <c r="E811" s="441"/>
      <c r="F811" s="441"/>
      <c r="G811" s="832">
        <f t="shared" si="37"/>
        <v>1</v>
      </c>
      <c r="H811" s="835"/>
      <c r="I811" s="834">
        <f t="shared" si="38"/>
        <v>0</v>
      </c>
      <c r="J811" s="1295"/>
      <c r="K811" s="1294"/>
    </row>
    <row r="812" spans="1:11" s="440" customFormat="1" ht="21.95" customHeight="1" x14ac:dyDescent="0.2">
      <c r="A812" s="830">
        <v>800</v>
      </c>
      <c r="B812" s="444"/>
      <c r="C812" s="441"/>
      <c r="D812" s="831">
        <f t="shared" si="36"/>
        <v>0</v>
      </c>
      <c r="E812" s="441"/>
      <c r="F812" s="441"/>
      <c r="G812" s="832">
        <f t="shared" si="37"/>
        <v>1</v>
      </c>
      <c r="H812" s="835"/>
      <c r="I812" s="834">
        <f t="shared" si="38"/>
        <v>0</v>
      </c>
      <c r="J812" s="1295"/>
      <c r="K812" s="1294"/>
    </row>
    <row r="813" spans="1:11" s="440" customFormat="1" ht="21.95" customHeight="1" x14ac:dyDescent="0.2">
      <c r="A813" s="830">
        <v>801</v>
      </c>
      <c r="B813" s="444"/>
      <c r="C813" s="441"/>
      <c r="D813" s="831">
        <f t="shared" si="36"/>
        <v>0</v>
      </c>
      <c r="E813" s="441"/>
      <c r="F813" s="441"/>
      <c r="G813" s="832">
        <f t="shared" si="37"/>
        <v>1</v>
      </c>
      <c r="H813" s="835"/>
      <c r="I813" s="834">
        <f t="shared" si="38"/>
        <v>0</v>
      </c>
      <c r="J813" s="1295"/>
      <c r="K813" s="1294"/>
    </row>
    <row r="814" spans="1:11" s="440" customFormat="1" ht="21.95" customHeight="1" x14ac:dyDescent="0.2">
      <c r="A814" s="830">
        <v>802</v>
      </c>
      <c r="B814" s="444"/>
      <c r="C814" s="441"/>
      <c r="D814" s="831">
        <f t="shared" si="36"/>
        <v>0</v>
      </c>
      <c r="E814" s="441"/>
      <c r="F814" s="441"/>
      <c r="G814" s="832">
        <f t="shared" si="37"/>
        <v>1</v>
      </c>
      <c r="H814" s="835"/>
      <c r="I814" s="834">
        <f t="shared" si="38"/>
        <v>0</v>
      </c>
      <c r="J814" s="1295"/>
      <c r="K814" s="1294"/>
    </row>
    <row r="815" spans="1:11" s="440" customFormat="1" ht="21.95" customHeight="1" x14ac:dyDescent="0.2">
      <c r="A815" s="830">
        <v>803</v>
      </c>
      <c r="B815" s="444"/>
      <c r="C815" s="441"/>
      <c r="D815" s="831">
        <f t="shared" si="36"/>
        <v>0</v>
      </c>
      <c r="E815" s="441"/>
      <c r="F815" s="441"/>
      <c r="G815" s="832">
        <f t="shared" si="37"/>
        <v>1</v>
      </c>
      <c r="H815" s="835"/>
      <c r="I815" s="834">
        <f t="shared" si="38"/>
        <v>0</v>
      </c>
      <c r="J815" s="1295"/>
      <c r="K815" s="1294"/>
    </row>
    <row r="816" spans="1:11" s="440" customFormat="1" ht="21.95" customHeight="1" x14ac:dyDescent="0.2">
      <c r="A816" s="830">
        <v>804</v>
      </c>
      <c r="B816" s="444"/>
      <c r="C816" s="441"/>
      <c r="D816" s="831">
        <f t="shared" si="36"/>
        <v>0</v>
      </c>
      <c r="E816" s="441"/>
      <c r="F816" s="441"/>
      <c r="G816" s="832">
        <f t="shared" si="37"/>
        <v>1</v>
      </c>
      <c r="H816" s="835"/>
      <c r="I816" s="834">
        <f t="shared" si="38"/>
        <v>0</v>
      </c>
      <c r="J816" s="1295"/>
      <c r="K816" s="1294"/>
    </row>
    <row r="817" spans="1:11" s="440" customFormat="1" ht="21.95" customHeight="1" x14ac:dyDescent="0.2">
      <c r="A817" s="830">
        <v>805</v>
      </c>
      <c r="B817" s="444"/>
      <c r="C817" s="441"/>
      <c r="D817" s="831">
        <f t="shared" si="36"/>
        <v>0</v>
      </c>
      <c r="E817" s="441"/>
      <c r="F817" s="441"/>
      <c r="G817" s="832">
        <f t="shared" si="37"/>
        <v>1</v>
      </c>
      <c r="H817" s="835"/>
      <c r="I817" s="834">
        <f t="shared" si="38"/>
        <v>0</v>
      </c>
      <c r="J817" s="1295"/>
      <c r="K817" s="1294"/>
    </row>
    <row r="818" spans="1:11" s="440" customFormat="1" ht="21.95" customHeight="1" x14ac:dyDescent="0.2">
      <c r="A818" s="830">
        <v>806</v>
      </c>
      <c r="B818" s="444"/>
      <c r="C818" s="441"/>
      <c r="D818" s="831">
        <f t="shared" si="36"/>
        <v>0</v>
      </c>
      <c r="E818" s="441"/>
      <c r="F818" s="441"/>
      <c r="G818" s="832">
        <f t="shared" si="37"/>
        <v>1</v>
      </c>
      <c r="H818" s="835"/>
      <c r="I818" s="834">
        <f t="shared" si="38"/>
        <v>0</v>
      </c>
      <c r="J818" s="1295"/>
      <c r="K818" s="1294"/>
    </row>
    <row r="819" spans="1:11" s="440" customFormat="1" ht="21.95" customHeight="1" x14ac:dyDescent="0.2">
      <c r="A819" s="830">
        <v>807</v>
      </c>
      <c r="B819" s="444"/>
      <c r="C819" s="441"/>
      <c r="D819" s="831">
        <f t="shared" si="36"/>
        <v>0</v>
      </c>
      <c r="E819" s="441"/>
      <c r="F819" s="441"/>
      <c r="G819" s="832">
        <f t="shared" si="37"/>
        <v>1</v>
      </c>
      <c r="H819" s="835"/>
      <c r="I819" s="834">
        <f t="shared" si="38"/>
        <v>0</v>
      </c>
      <c r="J819" s="1295"/>
      <c r="K819" s="1294"/>
    </row>
    <row r="820" spans="1:11" s="440" customFormat="1" ht="21.95" customHeight="1" x14ac:dyDescent="0.2">
      <c r="A820" s="830">
        <v>808</v>
      </c>
      <c r="B820" s="444"/>
      <c r="C820" s="441"/>
      <c r="D820" s="831">
        <f t="shared" si="36"/>
        <v>0</v>
      </c>
      <c r="E820" s="441"/>
      <c r="F820" s="441"/>
      <c r="G820" s="832">
        <f t="shared" si="37"/>
        <v>1</v>
      </c>
      <c r="H820" s="835"/>
      <c r="I820" s="834">
        <f t="shared" si="38"/>
        <v>0</v>
      </c>
      <c r="J820" s="1295"/>
      <c r="K820" s="1294"/>
    </row>
    <row r="821" spans="1:11" s="440" customFormat="1" ht="21.95" customHeight="1" x14ac:dyDescent="0.2">
      <c r="A821" s="830">
        <v>809</v>
      </c>
      <c r="B821" s="444"/>
      <c r="C821" s="441"/>
      <c r="D821" s="831">
        <f t="shared" si="36"/>
        <v>0</v>
      </c>
      <c r="E821" s="441"/>
      <c r="F821" s="441"/>
      <c r="G821" s="832">
        <f t="shared" si="37"/>
        <v>1</v>
      </c>
      <c r="H821" s="835"/>
      <c r="I821" s="834">
        <f t="shared" si="38"/>
        <v>0</v>
      </c>
      <c r="J821" s="1295"/>
      <c r="K821" s="1294"/>
    </row>
    <row r="822" spans="1:11" s="440" customFormat="1" ht="21.95" customHeight="1" x14ac:dyDescent="0.2">
      <c r="A822" s="830">
        <v>810</v>
      </c>
      <c r="B822" s="444"/>
      <c r="C822" s="441"/>
      <c r="D822" s="831">
        <f t="shared" si="36"/>
        <v>0</v>
      </c>
      <c r="E822" s="441"/>
      <c r="F822" s="441"/>
      <c r="G822" s="832">
        <f t="shared" si="37"/>
        <v>1</v>
      </c>
      <c r="H822" s="835"/>
      <c r="I822" s="834">
        <f t="shared" si="38"/>
        <v>0</v>
      </c>
      <c r="J822" s="1295"/>
      <c r="K822" s="1294"/>
    </row>
    <row r="823" spans="1:11" s="440" customFormat="1" ht="21.95" customHeight="1" x14ac:dyDescent="0.2">
      <c r="A823" s="830">
        <v>811</v>
      </c>
      <c r="B823" s="444"/>
      <c r="C823" s="441"/>
      <c r="D823" s="831">
        <f t="shared" si="36"/>
        <v>0</v>
      </c>
      <c r="E823" s="441"/>
      <c r="F823" s="441"/>
      <c r="G823" s="832">
        <f t="shared" si="37"/>
        <v>1</v>
      </c>
      <c r="H823" s="835"/>
      <c r="I823" s="834">
        <f t="shared" si="38"/>
        <v>0</v>
      </c>
      <c r="J823" s="1295"/>
      <c r="K823" s="1294"/>
    </row>
    <row r="824" spans="1:11" s="440" customFormat="1" ht="21.95" customHeight="1" x14ac:dyDescent="0.2">
      <c r="A824" s="830">
        <v>812</v>
      </c>
      <c r="B824" s="444"/>
      <c r="C824" s="441"/>
      <c r="D824" s="831">
        <f t="shared" si="36"/>
        <v>0</v>
      </c>
      <c r="E824" s="441"/>
      <c r="F824" s="441"/>
      <c r="G824" s="832">
        <f t="shared" si="37"/>
        <v>1</v>
      </c>
      <c r="H824" s="835"/>
      <c r="I824" s="834">
        <f t="shared" si="38"/>
        <v>0</v>
      </c>
      <c r="J824" s="1295"/>
      <c r="K824" s="1294"/>
    </row>
    <row r="825" spans="1:11" s="440" customFormat="1" ht="21.95" customHeight="1" x14ac:dyDescent="0.2">
      <c r="A825" s="830">
        <v>813</v>
      </c>
      <c r="B825" s="444"/>
      <c r="C825" s="441"/>
      <c r="D825" s="831">
        <f t="shared" si="36"/>
        <v>0</v>
      </c>
      <c r="E825" s="441"/>
      <c r="F825" s="441"/>
      <c r="G825" s="832">
        <f t="shared" si="37"/>
        <v>1</v>
      </c>
      <c r="H825" s="835"/>
      <c r="I825" s="834">
        <f t="shared" si="38"/>
        <v>0</v>
      </c>
      <c r="J825" s="1295"/>
      <c r="K825" s="1294"/>
    </row>
    <row r="826" spans="1:11" s="440" customFormat="1" ht="21.95" customHeight="1" x14ac:dyDescent="0.2">
      <c r="A826" s="830">
        <v>814</v>
      </c>
      <c r="B826" s="444"/>
      <c r="C826" s="441"/>
      <c r="D826" s="831">
        <f t="shared" si="36"/>
        <v>0</v>
      </c>
      <c r="E826" s="441"/>
      <c r="F826" s="441"/>
      <c r="G826" s="832">
        <f t="shared" si="37"/>
        <v>1</v>
      </c>
      <c r="H826" s="835"/>
      <c r="I826" s="834">
        <f t="shared" si="38"/>
        <v>0</v>
      </c>
      <c r="J826" s="1295"/>
      <c r="K826" s="1294"/>
    </row>
    <row r="827" spans="1:11" s="440" customFormat="1" ht="21.95" customHeight="1" x14ac:dyDescent="0.2">
      <c r="A827" s="830">
        <v>815</v>
      </c>
      <c r="B827" s="444"/>
      <c r="C827" s="441"/>
      <c r="D827" s="831">
        <f t="shared" si="36"/>
        <v>0</v>
      </c>
      <c r="E827" s="441"/>
      <c r="F827" s="441"/>
      <c r="G827" s="832">
        <f t="shared" si="37"/>
        <v>1</v>
      </c>
      <c r="H827" s="835"/>
      <c r="I827" s="834">
        <f t="shared" si="38"/>
        <v>0</v>
      </c>
      <c r="J827" s="1295"/>
      <c r="K827" s="1294"/>
    </row>
    <row r="828" spans="1:11" s="440" customFormat="1" ht="21.95" customHeight="1" x14ac:dyDescent="0.2">
      <c r="A828" s="830">
        <v>816</v>
      </c>
      <c r="B828" s="444"/>
      <c r="C828" s="441"/>
      <c r="D828" s="831">
        <f t="shared" si="36"/>
        <v>0</v>
      </c>
      <c r="E828" s="441"/>
      <c r="F828" s="441"/>
      <c r="G828" s="832">
        <f t="shared" si="37"/>
        <v>1</v>
      </c>
      <c r="H828" s="835"/>
      <c r="I828" s="834">
        <f t="shared" si="38"/>
        <v>0</v>
      </c>
      <c r="J828" s="1295"/>
      <c r="K828" s="1294"/>
    </row>
    <row r="829" spans="1:11" s="440" customFormat="1" ht="21.95" customHeight="1" x14ac:dyDescent="0.2">
      <c r="A829" s="830">
        <v>817</v>
      </c>
      <c r="B829" s="444"/>
      <c r="C829" s="441"/>
      <c r="D829" s="831">
        <f t="shared" si="36"/>
        <v>0</v>
      </c>
      <c r="E829" s="441"/>
      <c r="F829" s="441"/>
      <c r="G829" s="832">
        <f t="shared" si="37"/>
        <v>1</v>
      </c>
      <c r="H829" s="835"/>
      <c r="I829" s="834">
        <f t="shared" si="38"/>
        <v>0</v>
      </c>
      <c r="J829" s="1295"/>
      <c r="K829" s="1294"/>
    </row>
    <row r="830" spans="1:11" s="440" customFormat="1" ht="21.95" customHeight="1" x14ac:dyDescent="0.2">
      <c r="A830" s="830">
        <v>818</v>
      </c>
      <c r="B830" s="444"/>
      <c r="C830" s="441"/>
      <c r="D830" s="831">
        <f t="shared" si="36"/>
        <v>0</v>
      </c>
      <c r="E830" s="441"/>
      <c r="F830" s="441"/>
      <c r="G830" s="832">
        <f t="shared" si="37"/>
        <v>1</v>
      </c>
      <c r="H830" s="835"/>
      <c r="I830" s="834">
        <f t="shared" si="38"/>
        <v>0</v>
      </c>
      <c r="J830" s="1295"/>
      <c r="K830" s="1294"/>
    </row>
    <row r="831" spans="1:11" s="440" customFormat="1" ht="21.95" customHeight="1" x14ac:dyDescent="0.2">
      <c r="A831" s="830">
        <v>819</v>
      </c>
      <c r="B831" s="444"/>
      <c r="C831" s="441"/>
      <c r="D831" s="831">
        <f t="shared" si="36"/>
        <v>0</v>
      </c>
      <c r="E831" s="441"/>
      <c r="F831" s="441"/>
      <c r="G831" s="832">
        <f t="shared" si="37"/>
        <v>1</v>
      </c>
      <c r="H831" s="835"/>
      <c r="I831" s="834">
        <f t="shared" si="38"/>
        <v>0</v>
      </c>
      <c r="J831" s="1295"/>
      <c r="K831" s="1294"/>
    </row>
    <row r="832" spans="1:11" s="440" customFormat="1" ht="21.95" customHeight="1" x14ac:dyDescent="0.2">
      <c r="A832" s="830">
        <v>820</v>
      </c>
      <c r="B832" s="444"/>
      <c r="C832" s="441"/>
      <c r="D832" s="831">
        <f t="shared" si="36"/>
        <v>0</v>
      </c>
      <c r="E832" s="441"/>
      <c r="F832" s="441"/>
      <c r="G832" s="832">
        <f t="shared" si="37"/>
        <v>1</v>
      </c>
      <c r="H832" s="835"/>
      <c r="I832" s="834">
        <f t="shared" si="38"/>
        <v>0</v>
      </c>
      <c r="J832" s="1295"/>
      <c r="K832" s="1294"/>
    </row>
    <row r="833" spans="1:11" s="440" customFormat="1" ht="21.95" customHeight="1" x14ac:dyDescent="0.2">
      <c r="A833" s="830">
        <v>821</v>
      </c>
      <c r="B833" s="444"/>
      <c r="C833" s="441"/>
      <c r="D833" s="831">
        <f t="shared" ref="D833:D896" si="39">DATEDIF(C833,F833,"Y")</f>
        <v>0</v>
      </c>
      <c r="E833" s="441"/>
      <c r="F833" s="441"/>
      <c r="G833" s="832">
        <f t="shared" si="37"/>
        <v>1</v>
      </c>
      <c r="H833" s="835"/>
      <c r="I833" s="834">
        <f t="shared" si="38"/>
        <v>0</v>
      </c>
      <c r="J833" s="1295"/>
      <c r="K833" s="1294"/>
    </row>
    <row r="834" spans="1:11" s="440" customFormat="1" ht="21.95" customHeight="1" x14ac:dyDescent="0.2">
      <c r="A834" s="830">
        <v>822</v>
      </c>
      <c r="B834" s="444"/>
      <c r="C834" s="441"/>
      <c r="D834" s="831">
        <f t="shared" si="39"/>
        <v>0</v>
      </c>
      <c r="E834" s="441"/>
      <c r="F834" s="441"/>
      <c r="G834" s="832">
        <f t="shared" si="37"/>
        <v>1</v>
      </c>
      <c r="H834" s="835"/>
      <c r="I834" s="834">
        <f t="shared" si="38"/>
        <v>0</v>
      </c>
      <c r="J834" s="1295"/>
      <c r="K834" s="1294"/>
    </row>
    <row r="835" spans="1:11" s="440" customFormat="1" ht="21.95" customHeight="1" x14ac:dyDescent="0.2">
      <c r="A835" s="830">
        <v>823</v>
      </c>
      <c r="B835" s="444"/>
      <c r="C835" s="441"/>
      <c r="D835" s="831">
        <f t="shared" si="39"/>
        <v>0</v>
      </c>
      <c r="E835" s="441"/>
      <c r="F835" s="441"/>
      <c r="G835" s="832">
        <f t="shared" si="37"/>
        <v>1</v>
      </c>
      <c r="H835" s="835"/>
      <c r="I835" s="834">
        <f t="shared" si="38"/>
        <v>0</v>
      </c>
      <c r="J835" s="1295"/>
      <c r="K835" s="1294"/>
    </row>
    <row r="836" spans="1:11" s="440" customFormat="1" ht="21.95" customHeight="1" x14ac:dyDescent="0.2">
      <c r="A836" s="830">
        <v>824</v>
      </c>
      <c r="B836" s="444"/>
      <c r="C836" s="441"/>
      <c r="D836" s="831">
        <f t="shared" si="39"/>
        <v>0</v>
      </c>
      <c r="E836" s="441"/>
      <c r="F836" s="441"/>
      <c r="G836" s="832">
        <f t="shared" si="37"/>
        <v>1</v>
      </c>
      <c r="H836" s="835"/>
      <c r="I836" s="834">
        <f t="shared" si="38"/>
        <v>0</v>
      </c>
      <c r="J836" s="1295"/>
      <c r="K836" s="1294"/>
    </row>
    <row r="837" spans="1:11" s="440" customFormat="1" ht="21.95" customHeight="1" x14ac:dyDescent="0.2">
      <c r="A837" s="830">
        <v>825</v>
      </c>
      <c r="B837" s="444"/>
      <c r="C837" s="441"/>
      <c r="D837" s="831">
        <f t="shared" si="39"/>
        <v>0</v>
      </c>
      <c r="E837" s="441"/>
      <c r="F837" s="441"/>
      <c r="G837" s="832">
        <f t="shared" si="37"/>
        <v>1</v>
      </c>
      <c r="H837" s="835"/>
      <c r="I837" s="834">
        <f t="shared" si="38"/>
        <v>0</v>
      </c>
      <c r="J837" s="1295"/>
      <c r="K837" s="1294"/>
    </row>
    <row r="838" spans="1:11" s="440" customFormat="1" ht="21.95" customHeight="1" x14ac:dyDescent="0.2">
      <c r="A838" s="830">
        <v>826</v>
      </c>
      <c r="B838" s="444"/>
      <c r="C838" s="441"/>
      <c r="D838" s="831">
        <f t="shared" si="39"/>
        <v>0</v>
      </c>
      <c r="E838" s="441"/>
      <c r="F838" s="441"/>
      <c r="G838" s="832">
        <f t="shared" si="37"/>
        <v>1</v>
      </c>
      <c r="H838" s="835"/>
      <c r="I838" s="834">
        <f t="shared" si="38"/>
        <v>0</v>
      </c>
      <c r="J838" s="1295"/>
      <c r="K838" s="1294"/>
    </row>
    <row r="839" spans="1:11" s="440" customFormat="1" ht="21.95" customHeight="1" x14ac:dyDescent="0.2">
      <c r="A839" s="830">
        <v>827</v>
      </c>
      <c r="B839" s="444"/>
      <c r="C839" s="441"/>
      <c r="D839" s="831">
        <f t="shared" si="39"/>
        <v>0</v>
      </c>
      <c r="E839" s="441"/>
      <c r="F839" s="441"/>
      <c r="G839" s="832">
        <f t="shared" si="37"/>
        <v>1</v>
      </c>
      <c r="H839" s="835"/>
      <c r="I839" s="834">
        <f t="shared" si="38"/>
        <v>0</v>
      </c>
      <c r="J839" s="1295"/>
      <c r="K839" s="1294"/>
    </row>
    <row r="840" spans="1:11" s="440" customFormat="1" ht="21.95" customHeight="1" x14ac:dyDescent="0.2">
      <c r="A840" s="830">
        <v>828</v>
      </c>
      <c r="B840" s="444"/>
      <c r="C840" s="441"/>
      <c r="D840" s="831">
        <f t="shared" si="39"/>
        <v>0</v>
      </c>
      <c r="E840" s="441"/>
      <c r="F840" s="441"/>
      <c r="G840" s="832">
        <f t="shared" si="37"/>
        <v>1</v>
      </c>
      <c r="H840" s="835"/>
      <c r="I840" s="834">
        <f t="shared" si="38"/>
        <v>0</v>
      </c>
      <c r="J840" s="1295"/>
      <c r="K840" s="1294"/>
    </row>
    <row r="841" spans="1:11" s="440" customFormat="1" ht="21.95" customHeight="1" x14ac:dyDescent="0.2">
      <c r="A841" s="830">
        <v>829</v>
      </c>
      <c r="B841" s="444"/>
      <c r="C841" s="441"/>
      <c r="D841" s="831">
        <f t="shared" si="39"/>
        <v>0</v>
      </c>
      <c r="E841" s="441"/>
      <c r="F841" s="441"/>
      <c r="G841" s="832">
        <f t="shared" si="37"/>
        <v>1</v>
      </c>
      <c r="H841" s="835"/>
      <c r="I841" s="834">
        <f t="shared" si="38"/>
        <v>0</v>
      </c>
      <c r="J841" s="1295"/>
      <c r="K841" s="1294"/>
    </row>
    <row r="842" spans="1:11" s="440" customFormat="1" ht="21.95" customHeight="1" x14ac:dyDescent="0.2">
      <c r="A842" s="830">
        <v>830</v>
      </c>
      <c r="B842" s="444"/>
      <c r="C842" s="441"/>
      <c r="D842" s="831">
        <f t="shared" si="39"/>
        <v>0</v>
      </c>
      <c r="E842" s="441"/>
      <c r="F842" s="441"/>
      <c r="G842" s="832">
        <f t="shared" si="37"/>
        <v>1</v>
      </c>
      <c r="H842" s="835"/>
      <c r="I842" s="834">
        <f t="shared" si="38"/>
        <v>0</v>
      </c>
      <c r="J842" s="1295"/>
      <c r="K842" s="1294"/>
    </row>
    <row r="843" spans="1:11" s="440" customFormat="1" ht="21.95" customHeight="1" x14ac:dyDescent="0.2">
      <c r="A843" s="830">
        <v>831</v>
      </c>
      <c r="B843" s="444"/>
      <c r="C843" s="441"/>
      <c r="D843" s="831">
        <f t="shared" si="39"/>
        <v>0</v>
      </c>
      <c r="E843" s="441"/>
      <c r="F843" s="441"/>
      <c r="G843" s="832">
        <f t="shared" si="37"/>
        <v>1</v>
      </c>
      <c r="H843" s="835"/>
      <c r="I843" s="834">
        <f t="shared" si="38"/>
        <v>0</v>
      </c>
      <c r="J843" s="1295"/>
      <c r="K843" s="1294"/>
    </row>
    <row r="844" spans="1:11" s="440" customFormat="1" ht="21.95" customHeight="1" x14ac:dyDescent="0.2">
      <c r="A844" s="830">
        <v>832</v>
      </c>
      <c r="B844" s="444"/>
      <c r="C844" s="441"/>
      <c r="D844" s="831">
        <f t="shared" si="39"/>
        <v>0</v>
      </c>
      <c r="E844" s="441"/>
      <c r="F844" s="441"/>
      <c r="G844" s="832">
        <f t="shared" si="37"/>
        <v>1</v>
      </c>
      <c r="H844" s="835"/>
      <c r="I844" s="834">
        <f t="shared" si="38"/>
        <v>0</v>
      </c>
      <c r="J844" s="1295"/>
      <c r="K844" s="1294"/>
    </row>
    <row r="845" spans="1:11" s="440" customFormat="1" ht="21.95" customHeight="1" x14ac:dyDescent="0.2">
      <c r="A845" s="830">
        <v>833</v>
      </c>
      <c r="B845" s="444"/>
      <c r="C845" s="441"/>
      <c r="D845" s="831">
        <f t="shared" si="39"/>
        <v>0</v>
      </c>
      <c r="E845" s="441"/>
      <c r="F845" s="441"/>
      <c r="G845" s="832">
        <f t="shared" ref="G845:G908" si="40">(YEAR(F845)-YEAR(E845))*12+MONTH(F845)-MONTH(E845)+1</f>
        <v>1</v>
      </c>
      <c r="H845" s="835"/>
      <c r="I845" s="834">
        <f t="shared" si="38"/>
        <v>0</v>
      </c>
      <c r="J845" s="1295"/>
      <c r="K845" s="1294"/>
    </row>
    <row r="846" spans="1:11" s="440" customFormat="1" ht="21.95" customHeight="1" x14ac:dyDescent="0.2">
      <c r="A846" s="830">
        <v>834</v>
      </c>
      <c r="B846" s="444"/>
      <c r="C846" s="441"/>
      <c r="D846" s="831">
        <f t="shared" si="39"/>
        <v>0</v>
      </c>
      <c r="E846" s="441"/>
      <c r="F846" s="441"/>
      <c r="G846" s="832">
        <f t="shared" si="40"/>
        <v>1</v>
      </c>
      <c r="H846" s="835"/>
      <c r="I846" s="834">
        <f t="shared" ref="I846:I909" si="41">IF(AND(E846&lt;=DATEVALUE(MID($C$7,1,10)),F846&gt;=DATEVALUE(MID($C$7,14,10))), (YEAR(DATEVALUE(MID($C$7,14,10)))-YEAR(DATEVALUE(MID($C$7,1,10))))*12+(MONTH(DATEVALUE(MID($C$7,14,10)))-MONTH(DATEVALUE(MID($C$7,1,10))))+1,IF(AND(E846&lt;=DATEVALUE(MID($C$7,1,10)),F846&lt;DATEVALUE(MID($C$7,14,10)),F846&gt;=DATEVALUE(MID($C$7,1,10))),(YEAR(F846)-YEAR(DATEVALUE(MID($C$7,1,10))))*12+(MONTH(F846)-MONTH(DATEVALUE(MID($C$7,1,10))))+1,IF(AND(E846&gt;DATEVALUE(MID($C$7,1,10)),F846&gt;=DATEVALUE(MID($C$7,14,10)),E846&lt;=DATEVALUE(MID($C$7,14,10))),(YEAR(DATEVALUE(MID($C$7,14,10)))-YEAR(E846))*12+(MONTH(DATEVALUE(MID($C$7,14,10)))-MONTH(E846))+1,IF(AND(E846&gt;DATEVALUE(MID($C$7,1,10)),F846&lt;DATEVALUE(MID($C$7,14,10))),(YEAR(F846)-YEAR(E846))*12+(MONTH(F846)-MONTH(E846))+1,0))))</f>
        <v>0</v>
      </c>
      <c r="J846" s="1295"/>
      <c r="K846" s="1294"/>
    </row>
    <row r="847" spans="1:11" s="440" customFormat="1" ht="21.95" customHeight="1" x14ac:dyDescent="0.2">
      <c r="A847" s="830">
        <v>835</v>
      </c>
      <c r="B847" s="444"/>
      <c r="C847" s="441"/>
      <c r="D847" s="831">
        <f t="shared" si="39"/>
        <v>0</v>
      </c>
      <c r="E847" s="441"/>
      <c r="F847" s="441"/>
      <c r="G847" s="832">
        <f t="shared" si="40"/>
        <v>1</v>
      </c>
      <c r="H847" s="835"/>
      <c r="I847" s="834">
        <f t="shared" si="41"/>
        <v>0</v>
      </c>
      <c r="J847" s="1295"/>
      <c r="K847" s="1294"/>
    </row>
    <row r="848" spans="1:11" s="440" customFormat="1" ht="21.95" customHeight="1" x14ac:dyDescent="0.2">
      <c r="A848" s="830">
        <v>836</v>
      </c>
      <c r="B848" s="444"/>
      <c r="C848" s="441"/>
      <c r="D848" s="831">
        <f t="shared" si="39"/>
        <v>0</v>
      </c>
      <c r="E848" s="441"/>
      <c r="F848" s="441"/>
      <c r="G848" s="832">
        <f t="shared" si="40"/>
        <v>1</v>
      </c>
      <c r="H848" s="835"/>
      <c r="I848" s="834">
        <f t="shared" si="41"/>
        <v>0</v>
      </c>
      <c r="J848" s="1295"/>
      <c r="K848" s="1294"/>
    </row>
    <row r="849" spans="1:11" s="440" customFormat="1" ht="21.95" customHeight="1" x14ac:dyDescent="0.2">
      <c r="A849" s="830">
        <v>837</v>
      </c>
      <c r="B849" s="444"/>
      <c r="C849" s="441"/>
      <c r="D849" s="831">
        <f t="shared" si="39"/>
        <v>0</v>
      </c>
      <c r="E849" s="441"/>
      <c r="F849" s="441"/>
      <c r="G849" s="832">
        <f t="shared" si="40"/>
        <v>1</v>
      </c>
      <c r="H849" s="835"/>
      <c r="I849" s="834">
        <f t="shared" si="41"/>
        <v>0</v>
      </c>
      <c r="J849" s="1295"/>
      <c r="K849" s="1294"/>
    </row>
    <row r="850" spans="1:11" s="440" customFormat="1" ht="21.95" customHeight="1" x14ac:dyDescent="0.2">
      <c r="A850" s="830">
        <v>838</v>
      </c>
      <c r="B850" s="444"/>
      <c r="C850" s="441"/>
      <c r="D850" s="831">
        <f t="shared" si="39"/>
        <v>0</v>
      </c>
      <c r="E850" s="441"/>
      <c r="F850" s="441"/>
      <c r="G850" s="832">
        <f t="shared" si="40"/>
        <v>1</v>
      </c>
      <c r="H850" s="835"/>
      <c r="I850" s="834">
        <f t="shared" si="41"/>
        <v>0</v>
      </c>
      <c r="J850" s="1295"/>
      <c r="K850" s="1294"/>
    </row>
    <row r="851" spans="1:11" s="440" customFormat="1" ht="21.95" customHeight="1" x14ac:dyDescent="0.2">
      <c r="A851" s="830">
        <v>839</v>
      </c>
      <c r="B851" s="444"/>
      <c r="C851" s="441"/>
      <c r="D851" s="831">
        <f t="shared" si="39"/>
        <v>0</v>
      </c>
      <c r="E851" s="441"/>
      <c r="F851" s="441"/>
      <c r="G851" s="832">
        <f t="shared" si="40"/>
        <v>1</v>
      </c>
      <c r="H851" s="835"/>
      <c r="I851" s="834">
        <f t="shared" si="41"/>
        <v>0</v>
      </c>
      <c r="J851" s="1295"/>
      <c r="K851" s="1294"/>
    </row>
    <row r="852" spans="1:11" s="440" customFormat="1" ht="21.95" customHeight="1" x14ac:dyDescent="0.2">
      <c r="A852" s="830">
        <v>840</v>
      </c>
      <c r="B852" s="444"/>
      <c r="C852" s="441"/>
      <c r="D852" s="831">
        <f t="shared" si="39"/>
        <v>0</v>
      </c>
      <c r="E852" s="441"/>
      <c r="F852" s="441"/>
      <c r="G852" s="832">
        <f t="shared" si="40"/>
        <v>1</v>
      </c>
      <c r="H852" s="835"/>
      <c r="I852" s="834">
        <f t="shared" si="41"/>
        <v>0</v>
      </c>
      <c r="J852" s="1295"/>
      <c r="K852" s="1294"/>
    </row>
    <row r="853" spans="1:11" s="440" customFormat="1" ht="21.95" customHeight="1" x14ac:dyDescent="0.2">
      <c r="A853" s="830">
        <v>841</v>
      </c>
      <c r="B853" s="444"/>
      <c r="C853" s="441"/>
      <c r="D853" s="831">
        <f t="shared" si="39"/>
        <v>0</v>
      </c>
      <c r="E853" s="441"/>
      <c r="F853" s="441"/>
      <c r="G853" s="832">
        <f t="shared" si="40"/>
        <v>1</v>
      </c>
      <c r="H853" s="835"/>
      <c r="I853" s="834">
        <f t="shared" si="41"/>
        <v>0</v>
      </c>
      <c r="J853" s="1295"/>
      <c r="K853" s="1294"/>
    </row>
    <row r="854" spans="1:11" s="440" customFormat="1" ht="21.95" customHeight="1" x14ac:dyDescent="0.2">
      <c r="A854" s="830">
        <v>842</v>
      </c>
      <c r="B854" s="444"/>
      <c r="C854" s="441"/>
      <c r="D854" s="831">
        <f t="shared" si="39"/>
        <v>0</v>
      </c>
      <c r="E854" s="441"/>
      <c r="F854" s="441"/>
      <c r="G854" s="832">
        <f t="shared" si="40"/>
        <v>1</v>
      </c>
      <c r="H854" s="835"/>
      <c r="I854" s="834">
        <f t="shared" si="41"/>
        <v>0</v>
      </c>
      <c r="J854" s="1295"/>
      <c r="K854" s="1294"/>
    </row>
    <row r="855" spans="1:11" s="440" customFormat="1" ht="21.95" customHeight="1" x14ac:dyDescent="0.2">
      <c r="A855" s="830">
        <v>843</v>
      </c>
      <c r="B855" s="444"/>
      <c r="C855" s="441"/>
      <c r="D855" s="831">
        <f t="shared" si="39"/>
        <v>0</v>
      </c>
      <c r="E855" s="441"/>
      <c r="F855" s="441"/>
      <c r="G855" s="832">
        <f t="shared" si="40"/>
        <v>1</v>
      </c>
      <c r="H855" s="835"/>
      <c r="I855" s="834">
        <f t="shared" si="41"/>
        <v>0</v>
      </c>
      <c r="J855" s="1295"/>
      <c r="K855" s="1294"/>
    </row>
    <row r="856" spans="1:11" s="440" customFormat="1" ht="21.95" customHeight="1" x14ac:dyDescent="0.2">
      <c r="A856" s="830">
        <v>844</v>
      </c>
      <c r="B856" s="444"/>
      <c r="C856" s="441"/>
      <c r="D856" s="831">
        <f t="shared" si="39"/>
        <v>0</v>
      </c>
      <c r="E856" s="441"/>
      <c r="F856" s="441"/>
      <c r="G856" s="832">
        <f t="shared" si="40"/>
        <v>1</v>
      </c>
      <c r="H856" s="835"/>
      <c r="I856" s="834">
        <f t="shared" si="41"/>
        <v>0</v>
      </c>
      <c r="J856" s="1295"/>
      <c r="K856" s="1294"/>
    </row>
    <row r="857" spans="1:11" s="440" customFormat="1" ht="21.95" customHeight="1" x14ac:dyDescent="0.2">
      <c r="A857" s="830">
        <v>845</v>
      </c>
      <c r="B857" s="444"/>
      <c r="C857" s="441"/>
      <c r="D857" s="831">
        <f t="shared" si="39"/>
        <v>0</v>
      </c>
      <c r="E857" s="441"/>
      <c r="F857" s="441"/>
      <c r="G857" s="832">
        <f t="shared" si="40"/>
        <v>1</v>
      </c>
      <c r="H857" s="835"/>
      <c r="I857" s="834">
        <f t="shared" si="41"/>
        <v>0</v>
      </c>
      <c r="J857" s="1295"/>
      <c r="K857" s="1294"/>
    </row>
    <row r="858" spans="1:11" s="440" customFormat="1" ht="21.95" customHeight="1" x14ac:dyDescent="0.2">
      <c r="A858" s="830">
        <v>846</v>
      </c>
      <c r="B858" s="444"/>
      <c r="C858" s="441"/>
      <c r="D858" s="831">
        <f t="shared" si="39"/>
        <v>0</v>
      </c>
      <c r="E858" s="441"/>
      <c r="F858" s="441"/>
      <c r="G858" s="832">
        <f t="shared" si="40"/>
        <v>1</v>
      </c>
      <c r="H858" s="835"/>
      <c r="I858" s="834">
        <f t="shared" si="41"/>
        <v>0</v>
      </c>
      <c r="J858" s="1295"/>
      <c r="K858" s="1294"/>
    </row>
    <row r="859" spans="1:11" s="440" customFormat="1" ht="21.95" customHeight="1" x14ac:dyDescent="0.2">
      <c r="A859" s="830">
        <v>847</v>
      </c>
      <c r="B859" s="444"/>
      <c r="C859" s="441"/>
      <c r="D859" s="831">
        <f t="shared" si="39"/>
        <v>0</v>
      </c>
      <c r="E859" s="441"/>
      <c r="F859" s="441"/>
      <c r="G859" s="832">
        <f t="shared" si="40"/>
        <v>1</v>
      </c>
      <c r="H859" s="835"/>
      <c r="I859" s="834">
        <f t="shared" si="41"/>
        <v>0</v>
      </c>
      <c r="J859" s="1295"/>
      <c r="K859" s="1294"/>
    </row>
    <row r="860" spans="1:11" s="440" customFormat="1" ht="21.95" customHeight="1" x14ac:dyDescent="0.2">
      <c r="A860" s="830">
        <v>848</v>
      </c>
      <c r="B860" s="444"/>
      <c r="C860" s="441"/>
      <c r="D860" s="831">
        <f t="shared" si="39"/>
        <v>0</v>
      </c>
      <c r="E860" s="441"/>
      <c r="F860" s="441"/>
      <c r="G860" s="832">
        <f t="shared" si="40"/>
        <v>1</v>
      </c>
      <c r="H860" s="835"/>
      <c r="I860" s="834">
        <f t="shared" si="41"/>
        <v>0</v>
      </c>
      <c r="J860" s="1295"/>
      <c r="K860" s="1294"/>
    </row>
    <row r="861" spans="1:11" s="440" customFormat="1" ht="21.95" customHeight="1" x14ac:dyDescent="0.2">
      <c r="A861" s="830">
        <v>849</v>
      </c>
      <c r="B861" s="444"/>
      <c r="C861" s="441"/>
      <c r="D861" s="831">
        <f t="shared" si="39"/>
        <v>0</v>
      </c>
      <c r="E861" s="441"/>
      <c r="F861" s="441"/>
      <c r="G861" s="832">
        <f t="shared" si="40"/>
        <v>1</v>
      </c>
      <c r="H861" s="835"/>
      <c r="I861" s="834">
        <f t="shared" si="41"/>
        <v>0</v>
      </c>
      <c r="J861" s="1295"/>
      <c r="K861" s="1294"/>
    </row>
    <row r="862" spans="1:11" s="440" customFormat="1" ht="21.95" customHeight="1" x14ac:dyDescent="0.2">
      <c r="A862" s="830">
        <v>850</v>
      </c>
      <c r="B862" s="444"/>
      <c r="C862" s="441"/>
      <c r="D862" s="831">
        <f t="shared" si="39"/>
        <v>0</v>
      </c>
      <c r="E862" s="441"/>
      <c r="F862" s="441"/>
      <c r="G862" s="832">
        <f t="shared" si="40"/>
        <v>1</v>
      </c>
      <c r="H862" s="835"/>
      <c r="I862" s="834">
        <f t="shared" si="41"/>
        <v>0</v>
      </c>
      <c r="J862" s="1295"/>
      <c r="K862" s="1294"/>
    </row>
    <row r="863" spans="1:11" s="440" customFormat="1" ht="21.95" customHeight="1" x14ac:dyDescent="0.2">
      <c r="A863" s="830">
        <v>851</v>
      </c>
      <c r="B863" s="444"/>
      <c r="C863" s="441"/>
      <c r="D863" s="831">
        <f t="shared" si="39"/>
        <v>0</v>
      </c>
      <c r="E863" s="441"/>
      <c r="F863" s="441"/>
      <c r="G863" s="832">
        <f t="shared" si="40"/>
        <v>1</v>
      </c>
      <c r="H863" s="835"/>
      <c r="I863" s="834">
        <f t="shared" si="41"/>
        <v>0</v>
      </c>
      <c r="J863" s="1295"/>
      <c r="K863" s="1294"/>
    </row>
    <row r="864" spans="1:11" s="440" customFormat="1" ht="21.95" customHeight="1" x14ac:dyDescent="0.2">
      <c r="A864" s="830">
        <v>852</v>
      </c>
      <c r="B864" s="444"/>
      <c r="C864" s="441"/>
      <c r="D864" s="831">
        <f t="shared" si="39"/>
        <v>0</v>
      </c>
      <c r="E864" s="441"/>
      <c r="F864" s="441"/>
      <c r="G864" s="832">
        <f t="shared" si="40"/>
        <v>1</v>
      </c>
      <c r="H864" s="835"/>
      <c r="I864" s="834">
        <f t="shared" si="41"/>
        <v>0</v>
      </c>
      <c r="J864" s="1295"/>
      <c r="K864" s="1294"/>
    </row>
    <row r="865" spans="1:11" s="440" customFormat="1" ht="21.95" customHeight="1" x14ac:dyDescent="0.2">
      <c r="A865" s="830">
        <v>853</v>
      </c>
      <c r="B865" s="444"/>
      <c r="C865" s="441"/>
      <c r="D865" s="831">
        <f t="shared" si="39"/>
        <v>0</v>
      </c>
      <c r="E865" s="441"/>
      <c r="F865" s="441"/>
      <c r="G865" s="832">
        <f t="shared" si="40"/>
        <v>1</v>
      </c>
      <c r="H865" s="835"/>
      <c r="I865" s="834">
        <f t="shared" si="41"/>
        <v>0</v>
      </c>
      <c r="J865" s="1295"/>
      <c r="K865" s="1294"/>
    </row>
    <row r="866" spans="1:11" s="440" customFormat="1" ht="21.95" customHeight="1" x14ac:dyDescent="0.2">
      <c r="A866" s="830">
        <v>854</v>
      </c>
      <c r="B866" s="444"/>
      <c r="C866" s="441"/>
      <c r="D866" s="831">
        <f t="shared" si="39"/>
        <v>0</v>
      </c>
      <c r="E866" s="441"/>
      <c r="F866" s="441"/>
      <c r="G866" s="832">
        <f t="shared" si="40"/>
        <v>1</v>
      </c>
      <c r="H866" s="835"/>
      <c r="I866" s="834">
        <f t="shared" si="41"/>
        <v>0</v>
      </c>
      <c r="J866" s="1295"/>
      <c r="K866" s="1294"/>
    </row>
    <row r="867" spans="1:11" s="440" customFormat="1" ht="21.95" customHeight="1" x14ac:dyDescent="0.2">
      <c r="A867" s="830">
        <v>855</v>
      </c>
      <c r="B867" s="444"/>
      <c r="C867" s="441"/>
      <c r="D867" s="831">
        <f t="shared" si="39"/>
        <v>0</v>
      </c>
      <c r="E867" s="441"/>
      <c r="F867" s="441"/>
      <c r="G867" s="832">
        <f t="shared" si="40"/>
        <v>1</v>
      </c>
      <c r="H867" s="835"/>
      <c r="I867" s="834">
        <f t="shared" si="41"/>
        <v>0</v>
      </c>
      <c r="J867" s="1295"/>
      <c r="K867" s="1294"/>
    </row>
    <row r="868" spans="1:11" s="440" customFormat="1" ht="21.95" customHeight="1" x14ac:dyDescent="0.2">
      <c r="A868" s="830">
        <v>856</v>
      </c>
      <c r="B868" s="444"/>
      <c r="C868" s="441"/>
      <c r="D868" s="831">
        <f t="shared" si="39"/>
        <v>0</v>
      </c>
      <c r="E868" s="441"/>
      <c r="F868" s="441"/>
      <c r="G868" s="832">
        <f t="shared" si="40"/>
        <v>1</v>
      </c>
      <c r="H868" s="835"/>
      <c r="I868" s="834">
        <f t="shared" si="41"/>
        <v>0</v>
      </c>
      <c r="J868" s="1295"/>
      <c r="K868" s="1294"/>
    </row>
    <row r="869" spans="1:11" s="440" customFormat="1" ht="21.95" customHeight="1" x14ac:dyDescent="0.2">
      <c r="A869" s="830">
        <v>857</v>
      </c>
      <c r="B869" s="444"/>
      <c r="C869" s="441"/>
      <c r="D869" s="831">
        <f t="shared" si="39"/>
        <v>0</v>
      </c>
      <c r="E869" s="441"/>
      <c r="F869" s="441"/>
      <c r="G869" s="832">
        <f t="shared" si="40"/>
        <v>1</v>
      </c>
      <c r="H869" s="835"/>
      <c r="I869" s="834">
        <f t="shared" si="41"/>
        <v>0</v>
      </c>
      <c r="J869" s="1295"/>
      <c r="K869" s="1294"/>
    </row>
    <row r="870" spans="1:11" s="440" customFormat="1" ht="21.95" customHeight="1" x14ac:dyDescent="0.2">
      <c r="A870" s="830">
        <v>858</v>
      </c>
      <c r="B870" s="444"/>
      <c r="C870" s="441"/>
      <c r="D870" s="831">
        <f t="shared" si="39"/>
        <v>0</v>
      </c>
      <c r="E870" s="441"/>
      <c r="F870" s="441"/>
      <c r="G870" s="832">
        <f t="shared" si="40"/>
        <v>1</v>
      </c>
      <c r="H870" s="835"/>
      <c r="I870" s="834">
        <f t="shared" si="41"/>
        <v>0</v>
      </c>
      <c r="J870" s="1295"/>
      <c r="K870" s="1294"/>
    </row>
    <row r="871" spans="1:11" s="440" customFormat="1" ht="21.95" customHeight="1" x14ac:dyDescent="0.2">
      <c r="A871" s="830">
        <v>859</v>
      </c>
      <c r="B871" s="444"/>
      <c r="C871" s="441"/>
      <c r="D871" s="831">
        <f t="shared" si="39"/>
        <v>0</v>
      </c>
      <c r="E871" s="441"/>
      <c r="F871" s="441"/>
      <c r="G871" s="832">
        <f t="shared" si="40"/>
        <v>1</v>
      </c>
      <c r="H871" s="835"/>
      <c r="I871" s="834">
        <f t="shared" si="41"/>
        <v>0</v>
      </c>
      <c r="J871" s="1295"/>
      <c r="K871" s="1294"/>
    </row>
    <row r="872" spans="1:11" s="440" customFormat="1" ht="21.95" customHeight="1" x14ac:dyDescent="0.2">
      <c r="A872" s="830">
        <v>860</v>
      </c>
      <c r="B872" s="444"/>
      <c r="C872" s="441"/>
      <c r="D872" s="831">
        <f t="shared" si="39"/>
        <v>0</v>
      </c>
      <c r="E872" s="441"/>
      <c r="F872" s="441"/>
      <c r="G872" s="832">
        <f t="shared" si="40"/>
        <v>1</v>
      </c>
      <c r="H872" s="835"/>
      <c r="I872" s="834">
        <f t="shared" si="41"/>
        <v>0</v>
      </c>
      <c r="J872" s="1295"/>
      <c r="K872" s="1294"/>
    </row>
    <row r="873" spans="1:11" s="440" customFormat="1" ht="21.95" customHeight="1" x14ac:dyDescent="0.2">
      <c r="A873" s="830">
        <v>861</v>
      </c>
      <c r="B873" s="444"/>
      <c r="C873" s="441"/>
      <c r="D873" s="831">
        <f t="shared" si="39"/>
        <v>0</v>
      </c>
      <c r="E873" s="441"/>
      <c r="F873" s="441"/>
      <c r="G873" s="832">
        <f t="shared" si="40"/>
        <v>1</v>
      </c>
      <c r="H873" s="835"/>
      <c r="I873" s="834">
        <f t="shared" si="41"/>
        <v>0</v>
      </c>
      <c r="J873" s="1295"/>
      <c r="K873" s="1294"/>
    </row>
    <row r="874" spans="1:11" s="440" customFormat="1" ht="21.95" customHeight="1" x14ac:dyDescent="0.2">
      <c r="A874" s="830">
        <v>862</v>
      </c>
      <c r="B874" s="444"/>
      <c r="C874" s="441"/>
      <c r="D874" s="831">
        <f t="shared" si="39"/>
        <v>0</v>
      </c>
      <c r="E874" s="441"/>
      <c r="F874" s="441"/>
      <c r="G874" s="832">
        <f t="shared" si="40"/>
        <v>1</v>
      </c>
      <c r="H874" s="835"/>
      <c r="I874" s="834">
        <f t="shared" si="41"/>
        <v>0</v>
      </c>
      <c r="J874" s="1295"/>
      <c r="K874" s="1294"/>
    </row>
    <row r="875" spans="1:11" s="440" customFormat="1" ht="21.95" customHeight="1" x14ac:dyDescent="0.2">
      <c r="A875" s="830">
        <v>863</v>
      </c>
      <c r="B875" s="444"/>
      <c r="C875" s="441"/>
      <c r="D875" s="831">
        <f t="shared" si="39"/>
        <v>0</v>
      </c>
      <c r="E875" s="441"/>
      <c r="F875" s="441"/>
      <c r="G875" s="832">
        <f t="shared" si="40"/>
        <v>1</v>
      </c>
      <c r="H875" s="835"/>
      <c r="I875" s="834">
        <f t="shared" si="41"/>
        <v>0</v>
      </c>
      <c r="J875" s="1295"/>
      <c r="K875" s="1294"/>
    </row>
    <row r="876" spans="1:11" s="440" customFormat="1" ht="21.95" customHeight="1" x14ac:dyDescent="0.2">
      <c r="A876" s="830">
        <v>864</v>
      </c>
      <c r="B876" s="444"/>
      <c r="C876" s="441"/>
      <c r="D876" s="831">
        <f t="shared" si="39"/>
        <v>0</v>
      </c>
      <c r="E876" s="441"/>
      <c r="F876" s="441"/>
      <c r="G876" s="832">
        <f t="shared" si="40"/>
        <v>1</v>
      </c>
      <c r="H876" s="835"/>
      <c r="I876" s="834">
        <f t="shared" si="41"/>
        <v>0</v>
      </c>
      <c r="J876" s="1295"/>
      <c r="K876" s="1294"/>
    </row>
    <row r="877" spans="1:11" s="440" customFormat="1" ht="21.95" customHeight="1" x14ac:dyDescent="0.2">
      <c r="A877" s="830">
        <v>865</v>
      </c>
      <c r="B877" s="444"/>
      <c r="C877" s="441"/>
      <c r="D877" s="831">
        <f t="shared" si="39"/>
        <v>0</v>
      </c>
      <c r="E877" s="441"/>
      <c r="F877" s="441"/>
      <c r="G877" s="832">
        <f t="shared" si="40"/>
        <v>1</v>
      </c>
      <c r="H877" s="835"/>
      <c r="I877" s="834">
        <f t="shared" si="41"/>
        <v>0</v>
      </c>
      <c r="J877" s="1295"/>
      <c r="K877" s="1294"/>
    </row>
    <row r="878" spans="1:11" s="440" customFormat="1" ht="21.95" customHeight="1" x14ac:dyDescent="0.2">
      <c r="A878" s="830">
        <v>866</v>
      </c>
      <c r="B878" s="444"/>
      <c r="C878" s="441"/>
      <c r="D878" s="831">
        <f t="shared" si="39"/>
        <v>0</v>
      </c>
      <c r="E878" s="441"/>
      <c r="F878" s="441"/>
      <c r="G878" s="832">
        <f t="shared" si="40"/>
        <v>1</v>
      </c>
      <c r="H878" s="835"/>
      <c r="I878" s="834">
        <f t="shared" si="41"/>
        <v>0</v>
      </c>
      <c r="J878" s="1295"/>
      <c r="K878" s="1294"/>
    </row>
    <row r="879" spans="1:11" s="440" customFormat="1" ht="21.95" customHeight="1" x14ac:dyDescent="0.2">
      <c r="A879" s="830">
        <v>867</v>
      </c>
      <c r="B879" s="444"/>
      <c r="C879" s="441"/>
      <c r="D879" s="831">
        <f t="shared" si="39"/>
        <v>0</v>
      </c>
      <c r="E879" s="441"/>
      <c r="F879" s="441"/>
      <c r="G879" s="832">
        <f t="shared" si="40"/>
        <v>1</v>
      </c>
      <c r="H879" s="835"/>
      <c r="I879" s="834">
        <f t="shared" si="41"/>
        <v>0</v>
      </c>
      <c r="J879" s="1295"/>
      <c r="K879" s="1294"/>
    </row>
    <row r="880" spans="1:11" s="440" customFormat="1" ht="21.95" customHeight="1" x14ac:dyDescent="0.2">
      <c r="A880" s="830">
        <v>868</v>
      </c>
      <c r="B880" s="444"/>
      <c r="C880" s="441"/>
      <c r="D880" s="831">
        <f t="shared" si="39"/>
        <v>0</v>
      </c>
      <c r="E880" s="441"/>
      <c r="F880" s="441"/>
      <c r="G880" s="832">
        <f t="shared" si="40"/>
        <v>1</v>
      </c>
      <c r="H880" s="835"/>
      <c r="I880" s="834">
        <f t="shared" si="41"/>
        <v>0</v>
      </c>
      <c r="J880" s="1295"/>
      <c r="K880" s="1294"/>
    </row>
    <row r="881" spans="1:11" s="440" customFormat="1" ht="21.95" customHeight="1" x14ac:dyDescent="0.2">
      <c r="A881" s="830">
        <v>869</v>
      </c>
      <c r="B881" s="444"/>
      <c r="C881" s="441"/>
      <c r="D881" s="831">
        <f t="shared" si="39"/>
        <v>0</v>
      </c>
      <c r="E881" s="441"/>
      <c r="F881" s="441"/>
      <c r="G881" s="832">
        <f t="shared" si="40"/>
        <v>1</v>
      </c>
      <c r="H881" s="835"/>
      <c r="I881" s="834">
        <f t="shared" si="41"/>
        <v>0</v>
      </c>
      <c r="J881" s="1295"/>
      <c r="K881" s="1294"/>
    </row>
    <row r="882" spans="1:11" s="440" customFormat="1" ht="21.95" customHeight="1" x14ac:dyDescent="0.2">
      <c r="A882" s="830">
        <v>870</v>
      </c>
      <c r="B882" s="444"/>
      <c r="C882" s="441"/>
      <c r="D882" s="831">
        <f t="shared" si="39"/>
        <v>0</v>
      </c>
      <c r="E882" s="441"/>
      <c r="F882" s="441"/>
      <c r="G882" s="832">
        <f t="shared" si="40"/>
        <v>1</v>
      </c>
      <c r="H882" s="835"/>
      <c r="I882" s="834">
        <f t="shared" si="41"/>
        <v>0</v>
      </c>
      <c r="J882" s="1295"/>
      <c r="K882" s="1294"/>
    </row>
    <row r="883" spans="1:11" s="440" customFormat="1" ht="21.95" customHeight="1" x14ac:dyDescent="0.2">
      <c r="A883" s="830">
        <v>871</v>
      </c>
      <c r="B883" s="444"/>
      <c r="C883" s="441"/>
      <c r="D883" s="831">
        <f t="shared" si="39"/>
        <v>0</v>
      </c>
      <c r="E883" s="441"/>
      <c r="F883" s="441"/>
      <c r="G883" s="832">
        <f t="shared" si="40"/>
        <v>1</v>
      </c>
      <c r="H883" s="835"/>
      <c r="I883" s="834">
        <f t="shared" si="41"/>
        <v>0</v>
      </c>
      <c r="J883" s="1295"/>
      <c r="K883" s="1294"/>
    </row>
    <row r="884" spans="1:11" s="440" customFormat="1" ht="21.95" customHeight="1" x14ac:dyDescent="0.2">
      <c r="A884" s="830">
        <v>872</v>
      </c>
      <c r="B884" s="444"/>
      <c r="C884" s="441"/>
      <c r="D884" s="831">
        <f t="shared" si="39"/>
        <v>0</v>
      </c>
      <c r="E884" s="441"/>
      <c r="F884" s="441"/>
      <c r="G884" s="832">
        <f t="shared" si="40"/>
        <v>1</v>
      </c>
      <c r="H884" s="835"/>
      <c r="I884" s="834">
        <f t="shared" si="41"/>
        <v>0</v>
      </c>
      <c r="J884" s="1295"/>
      <c r="K884" s="1294"/>
    </row>
    <row r="885" spans="1:11" s="440" customFormat="1" ht="21.95" customHeight="1" x14ac:dyDescent="0.2">
      <c r="A885" s="830">
        <v>873</v>
      </c>
      <c r="B885" s="444"/>
      <c r="C885" s="441"/>
      <c r="D885" s="831">
        <f t="shared" si="39"/>
        <v>0</v>
      </c>
      <c r="E885" s="441"/>
      <c r="F885" s="441"/>
      <c r="G885" s="832">
        <f t="shared" si="40"/>
        <v>1</v>
      </c>
      <c r="H885" s="835"/>
      <c r="I885" s="834">
        <f t="shared" si="41"/>
        <v>0</v>
      </c>
      <c r="J885" s="1295"/>
      <c r="K885" s="1294"/>
    </row>
    <row r="886" spans="1:11" s="440" customFormat="1" ht="21.95" customHeight="1" x14ac:dyDescent="0.2">
      <c r="A886" s="830">
        <v>874</v>
      </c>
      <c r="B886" s="444"/>
      <c r="C886" s="441"/>
      <c r="D886" s="831">
        <f t="shared" si="39"/>
        <v>0</v>
      </c>
      <c r="E886" s="441"/>
      <c r="F886" s="441"/>
      <c r="G886" s="832">
        <f t="shared" si="40"/>
        <v>1</v>
      </c>
      <c r="H886" s="835"/>
      <c r="I886" s="834">
        <f t="shared" si="41"/>
        <v>0</v>
      </c>
      <c r="J886" s="1295"/>
      <c r="K886" s="1294"/>
    </row>
    <row r="887" spans="1:11" s="440" customFormat="1" ht="21.95" customHeight="1" x14ac:dyDescent="0.2">
      <c r="A887" s="830">
        <v>875</v>
      </c>
      <c r="B887" s="444"/>
      <c r="C887" s="441"/>
      <c r="D887" s="831">
        <f t="shared" si="39"/>
        <v>0</v>
      </c>
      <c r="E887" s="441"/>
      <c r="F887" s="441"/>
      <c r="G887" s="832">
        <f t="shared" si="40"/>
        <v>1</v>
      </c>
      <c r="H887" s="835"/>
      <c r="I887" s="834">
        <f t="shared" si="41"/>
        <v>0</v>
      </c>
      <c r="J887" s="1295"/>
      <c r="K887" s="1294"/>
    </row>
    <row r="888" spans="1:11" s="440" customFormat="1" ht="21.95" customHeight="1" x14ac:dyDescent="0.2">
      <c r="A888" s="830">
        <v>876</v>
      </c>
      <c r="B888" s="444"/>
      <c r="C888" s="441"/>
      <c r="D888" s="831">
        <f t="shared" si="39"/>
        <v>0</v>
      </c>
      <c r="E888" s="441"/>
      <c r="F888" s="441"/>
      <c r="G888" s="832">
        <f t="shared" si="40"/>
        <v>1</v>
      </c>
      <c r="H888" s="835"/>
      <c r="I888" s="834">
        <f t="shared" si="41"/>
        <v>0</v>
      </c>
      <c r="J888" s="1295"/>
      <c r="K888" s="1294"/>
    </row>
    <row r="889" spans="1:11" s="440" customFormat="1" ht="21.95" customHeight="1" x14ac:dyDescent="0.2">
      <c r="A889" s="830">
        <v>877</v>
      </c>
      <c r="B889" s="444"/>
      <c r="C889" s="441"/>
      <c r="D889" s="831">
        <f t="shared" si="39"/>
        <v>0</v>
      </c>
      <c r="E889" s="441"/>
      <c r="F889" s="441"/>
      <c r="G889" s="832">
        <f t="shared" si="40"/>
        <v>1</v>
      </c>
      <c r="H889" s="835"/>
      <c r="I889" s="834">
        <f t="shared" si="41"/>
        <v>0</v>
      </c>
      <c r="J889" s="1295"/>
      <c r="K889" s="1294"/>
    </row>
    <row r="890" spans="1:11" s="440" customFormat="1" ht="21.95" customHeight="1" x14ac:dyDescent="0.2">
      <c r="A890" s="830">
        <v>878</v>
      </c>
      <c r="B890" s="444"/>
      <c r="C890" s="441"/>
      <c r="D890" s="831">
        <f t="shared" si="39"/>
        <v>0</v>
      </c>
      <c r="E890" s="441"/>
      <c r="F890" s="441"/>
      <c r="G890" s="832">
        <f t="shared" si="40"/>
        <v>1</v>
      </c>
      <c r="H890" s="835"/>
      <c r="I890" s="834">
        <f t="shared" si="41"/>
        <v>0</v>
      </c>
      <c r="J890" s="1295"/>
      <c r="K890" s="1294"/>
    </row>
    <row r="891" spans="1:11" s="440" customFormat="1" ht="21.95" customHeight="1" x14ac:dyDescent="0.2">
      <c r="A891" s="830">
        <v>879</v>
      </c>
      <c r="B891" s="444"/>
      <c r="C891" s="441"/>
      <c r="D891" s="831">
        <f t="shared" si="39"/>
        <v>0</v>
      </c>
      <c r="E891" s="441"/>
      <c r="F891" s="441"/>
      <c r="G891" s="832">
        <f t="shared" si="40"/>
        <v>1</v>
      </c>
      <c r="H891" s="835"/>
      <c r="I891" s="834">
        <f t="shared" si="41"/>
        <v>0</v>
      </c>
      <c r="J891" s="1295"/>
      <c r="K891" s="1294"/>
    </row>
    <row r="892" spans="1:11" s="440" customFormat="1" ht="21.95" customHeight="1" x14ac:dyDescent="0.2">
      <c r="A892" s="830">
        <v>880</v>
      </c>
      <c r="B892" s="444"/>
      <c r="C892" s="441"/>
      <c r="D892" s="831">
        <f t="shared" si="39"/>
        <v>0</v>
      </c>
      <c r="E892" s="441"/>
      <c r="F892" s="441"/>
      <c r="G892" s="832">
        <f t="shared" si="40"/>
        <v>1</v>
      </c>
      <c r="H892" s="835"/>
      <c r="I892" s="834">
        <f t="shared" si="41"/>
        <v>0</v>
      </c>
      <c r="J892" s="1295"/>
      <c r="K892" s="1294"/>
    </row>
    <row r="893" spans="1:11" s="440" customFormat="1" ht="21.95" customHeight="1" x14ac:dyDescent="0.2">
      <c r="A893" s="830">
        <v>881</v>
      </c>
      <c r="B893" s="444"/>
      <c r="C893" s="441"/>
      <c r="D893" s="831">
        <f t="shared" si="39"/>
        <v>0</v>
      </c>
      <c r="E893" s="441"/>
      <c r="F893" s="441"/>
      <c r="G893" s="832">
        <f t="shared" si="40"/>
        <v>1</v>
      </c>
      <c r="H893" s="835"/>
      <c r="I893" s="834">
        <f t="shared" si="41"/>
        <v>0</v>
      </c>
      <c r="J893" s="1295"/>
      <c r="K893" s="1294"/>
    </row>
    <row r="894" spans="1:11" s="440" customFormat="1" ht="21.95" customHeight="1" x14ac:dyDescent="0.2">
      <c r="A894" s="830">
        <v>882</v>
      </c>
      <c r="B894" s="444"/>
      <c r="C894" s="441"/>
      <c r="D894" s="831">
        <f t="shared" si="39"/>
        <v>0</v>
      </c>
      <c r="E894" s="441"/>
      <c r="F894" s="441"/>
      <c r="G894" s="832">
        <f t="shared" si="40"/>
        <v>1</v>
      </c>
      <c r="H894" s="835"/>
      <c r="I894" s="834">
        <f t="shared" si="41"/>
        <v>0</v>
      </c>
      <c r="J894" s="1295"/>
      <c r="K894" s="1294"/>
    </row>
    <row r="895" spans="1:11" s="440" customFormat="1" ht="21.95" customHeight="1" x14ac:dyDescent="0.2">
      <c r="A895" s="830">
        <v>883</v>
      </c>
      <c r="B895" s="444"/>
      <c r="C895" s="441"/>
      <c r="D895" s="831">
        <f t="shared" si="39"/>
        <v>0</v>
      </c>
      <c r="E895" s="441"/>
      <c r="F895" s="441"/>
      <c r="G895" s="832">
        <f t="shared" si="40"/>
        <v>1</v>
      </c>
      <c r="H895" s="835"/>
      <c r="I895" s="834">
        <f t="shared" si="41"/>
        <v>0</v>
      </c>
      <c r="J895" s="1295"/>
      <c r="K895" s="1294"/>
    </row>
    <row r="896" spans="1:11" s="440" customFormat="1" ht="21.95" customHeight="1" x14ac:dyDescent="0.2">
      <c r="A896" s="830">
        <v>884</v>
      </c>
      <c r="B896" s="444"/>
      <c r="C896" s="441"/>
      <c r="D896" s="831">
        <f t="shared" si="39"/>
        <v>0</v>
      </c>
      <c r="E896" s="441"/>
      <c r="F896" s="441"/>
      <c r="G896" s="832">
        <f t="shared" si="40"/>
        <v>1</v>
      </c>
      <c r="H896" s="835"/>
      <c r="I896" s="834">
        <f t="shared" si="41"/>
        <v>0</v>
      </c>
      <c r="J896" s="1295"/>
      <c r="K896" s="1294"/>
    </row>
    <row r="897" spans="1:11" s="440" customFormat="1" ht="21.95" customHeight="1" x14ac:dyDescent="0.2">
      <c r="A897" s="830">
        <v>885</v>
      </c>
      <c r="B897" s="444"/>
      <c r="C897" s="441"/>
      <c r="D897" s="831">
        <f t="shared" ref="D897:D960" si="42">DATEDIF(C897,F897,"Y")</f>
        <v>0</v>
      </c>
      <c r="E897" s="441"/>
      <c r="F897" s="441"/>
      <c r="G897" s="832">
        <f t="shared" si="40"/>
        <v>1</v>
      </c>
      <c r="H897" s="835"/>
      <c r="I897" s="834">
        <f t="shared" si="41"/>
        <v>0</v>
      </c>
      <c r="J897" s="1295"/>
      <c r="K897" s="1294"/>
    </row>
    <row r="898" spans="1:11" s="440" customFormat="1" ht="21.95" customHeight="1" x14ac:dyDescent="0.2">
      <c r="A898" s="830">
        <v>886</v>
      </c>
      <c r="B898" s="444"/>
      <c r="C898" s="441"/>
      <c r="D898" s="831">
        <f t="shared" si="42"/>
        <v>0</v>
      </c>
      <c r="E898" s="441"/>
      <c r="F898" s="441"/>
      <c r="G898" s="832">
        <f t="shared" si="40"/>
        <v>1</v>
      </c>
      <c r="H898" s="835"/>
      <c r="I898" s="834">
        <f t="shared" si="41"/>
        <v>0</v>
      </c>
      <c r="J898" s="1295"/>
      <c r="K898" s="1294"/>
    </row>
    <row r="899" spans="1:11" s="440" customFormat="1" ht="21.95" customHeight="1" x14ac:dyDescent="0.2">
      <c r="A899" s="830">
        <v>887</v>
      </c>
      <c r="B899" s="444"/>
      <c r="C899" s="441"/>
      <c r="D899" s="831">
        <f t="shared" si="42"/>
        <v>0</v>
      </c>
      <c r="E899" s="441"/>
      <c r="F899" s="441"/>
      <c r="G899" s="832">
        <f t="shared" si="40"/>
        <v>1</v>
      </c>
      <c r="H899" s="835"/>
      <c r="I899" s="834">
        <f t="shared" si="41"/>
        <v>0</v>
      </c>
      <c r="J899" s="1295"/>
      <c r="K899" s="1294"/>
    </row>
    <row r="900" spans="1:11" s="440" customFormat="1" ht="21.95" customHeight="1" x14ac:dyDescent="0.2">
      <c r="A900" s="830">
        <v>888</v>
      </c>
      <c r="B900" s="444"/>
      <c r="C900" s="441"/>
      <c r="D900" s="831">
        <f t="shared" si="42"/>
        <v>0</v>
      </c>
      <c r="E900" s="441"/>
      <c r="F900" s="441"/>
      <c r="G900" s="832">
        <f t="shared" si="40"/>
        <v>1</v>
      </c>
      <c r="H900" s="835"/>
      <c r="I900" s="834">
        <f t="shared" si="41"/>
        <v>0</v>
      </c>
      <c r="J900" s="1295"/>
      <c r="K900" s="1294"/>
    </row>
    <row r="901" spans="1:11" s="440" customFormat="1" ht="21.95" customHeight="1" x14ac:dyDescent="0.2">
      <c r="A901" s="830">
        <v>889</v>
      </c>
      <c r="B901" s="444"/>
      <c r="C901" s="441"/>
      <c r="D901" s="831">
        <f t="shared" si="42"/>
        <v>0</v>
      </c>
      <c r="E901" s="441"/>
      <c r="F901" s="441"/>
      <c r="G901" s="832">
        <f t="shared" si="40"/>
        <v>1</v>
      </c>
      <c r="H901" s="835"/>
      <c r="I901" s="834">
        <f t="shared" si="41"/>
        <v>0</v>
      </c>
      <c r="J901" s="1295"/>
      <c r="K901" s="1294"/>
    </row>
    <row r="902" spans="1:11" s="440" customFormat="1" ht="21.95" customHeight="1" x14ac:dyDescent="0.2">
      <c r="A902" s="830">
        <v>890</v>
      </c>
      <c r="B902" s="444"/>
      <c r="C902" s="441"/>
      <c r="D902" s="831">
        <f t="shared" si="42"/>
        <v>0</v>
      </c>
      <c r="E902" s="441"/>
      <c r="F902" s="441"/>
      <c r="G902" s="832">
        <f t="shared" si="40"/>
        <v>1</v>
      </c>
      <c r="H902" s="835"/>
      <c r="I902" s="834">
        <f t="shared" si="41"/>
        <v>0</v>
      </c>
      <c r="J902" s="1295"/>
      <c r="K902" s="1294"/>
    </row>
    <row r="903" spans="1:11" s="440" customFormat="1" ht="21.95" customHeight="1" x14ac:dyDescent="0.2">
      <c r="A903" s="830">
        <v>891</v>
      </c>
      <c r="B903" s="444"/>
      <c r="C903" s="441"/>
      <c r="D903" s="831">
        <f t="shared" si="42"/>
        <v>0</v>
      </c>
      <c r="E903" s="441"/>
      <c r="F903" s="441"/>
      <c r="G903" s="832">
        <f t="shared" si="40"/>
        <v>1</v>
      </c>
      <c r="H903" s="835"/>
      <c r="I903" s="834">
        <f t="shared" si="41"/>
        <v>0</v>
      </c>
      <c r="J903" s="1295"/>
      <c r="K903" s="1294"/>
    </row>
    <row r="904" spans="1:11" s="440" customFormat="1" ht="21.95" customHeight="1" x14ac:dyDescent="0.2">
      <c r="A904" s="830">
        <v>892</v>
      </c>
      <c r="B904" s="444"/>
      <c r="C904" s="441"/>
      <c r="D904" s="831">
        <f t="shared" si="42"/>
        <v>0</v>
      </c>
      <c r="E904" s="441"/>
      <c r="F904" s="441"/>
      <c r="G904" s="832">
        <f t="shared" si="40"/>
        <v>1</v>
      </c>
      <c r="H904" s="835"/>
      <c r="I904" s="834">
        <f t="shared" si="41"/>
        <v>0</v>
      </c>
      <c r="J904" s="1295"/>
      <c r="K904" s="1294"/>
    </row>
    <row r="905" spans="1:11" s="440" customFormat="1" ht="21.95" customHeight="1" x14ac:dyDescent="0.2">
      <c r="A905" s="830">
        <v>893</v>
      </c>
      <c r="B905" s="444"/>
      <c r="C905" s="441"/>
      <c r="D905" s="831">
        <f t="shared" si="42"/>
        <v>0</v>
      </c>
      <c r="E905" s="441"/>
      <c r="F905" s="441"/>
      <c r="G905" s="832">
        <f t="shared" si="40"/>
        <v>1</v>
      </c>
      <c r="H905" s="835"/>
      <c r="I905" s="834">
        <f t="shared" si="41"/>
        <v>0</v>
      </c>
      <c r="J905" s="1295"/>
      <c r="K905" s="1294"/>
    </row>
    <row r="906" spans="1:11" s="440" customFormat="1" ht="21.95" customHeight="1" x14ac:dyDescent="0.2">
      <c r="A906" s="830">
        <v>894</v>
      </c>
      <c r="B906" s="444"/>
      <c r="C906" s="441"/>
      <c r="D906" s="831">
        <f t="shared" si="42"/>
        <v>0</v>
      </c>
      <c r="E906" s="441"/>
      <c r="F906" s="441"/>
      <c r="G906" s="832">
        <f t="shared" si="40"/>
        <v>1</v>
      </c>
      <c r="H906" s="835"/>
      <c r="I906" s="834">
        <f t="shared" si="41"/>
        <v>0</v>
      </c>
      <c r="J906" s="1295"/>
      <c r="K906" s="1294"/>
    </row>
    <row r="907" spans="1:11" s="440" customFormat="1" ht="21.95" customHeight="1" x14ac:dyDescent="0.2">
      <c r="A907" s="830">
        <v>895</v>
      </c>
      <c r="B907" s="444"/>
      <c r="C907" s="441"/>
      <c r="D907" s="831">
        <f t="shared" si="42"/>
        <v>0</v>
      </c>
      <c r="E907" s="441"/>
      <c r="F907" s="441"/>
      <c r="G907" s="832">
        <f t="shared" si="40"/>
        <v>1</v>
      </c>
      <c r="H907" s="835"/>
      <c r="I907" s="834">
        <f t="shared" si="41"/>
        <v>0</v>
      </c>
      <c r="J907" s="1295"/>
      <c r="K907" s="1294"/>
    </row>
    <row r="908" spans="1:11" s="440" customFormat="1" ht="21.95" customHeight="1" x14ac:dyDescent="0.2">
      <c r="A908" s="830">
        <v>896</v>
      </c>
      <c r="B908" s="444"/>
      <c r="C908" s="441"/>
      <c r="D908" s="831">
        <f t="shared" si="42"/>
        <v>0</v>
      </c>
      <c r="E908" s="441"/>
      <c r="F908" s="441"/>
      <c r="G908" s="832">
        <f t="shared" si="40"/>
        <v>1</v>
      </c>
      <c r="H908" s="835"/>
      <c r="I908" s="834">
        <f t="shared" si="41"/>
        <v>0</v>
      </c>
      <c r="J908" s="1295"/>
      <c r="K908" s="1294"/>
    </row>
    <row r="909" spans="1:11" s="440" customFormat="1" ht="21.95" customHeight="1" x14ac:dyDescent="0.2">
      <c r="A909" s="830">
        <v>897</v>
      </c>
      <c r="B909" s="444"/>
      <c r="C909" s="441"/>
      <c r="D909" s="831">
        <f t="shared" si="42"/>
        <v>0</v>
      </c>
      <c r="E909" s="441"/>
      <c r="F909" s="441"/>
      <c r="G909" s="832">
        <f t="shared" ref="G909:G972" si="43">(YEAR(F909)-YEAR(E909))*12+MONTH(F909)-MONTH(E909)+1</f>
        <v>1</v>
      </c>
      <c r="H909" s="835"/>
      <c r="I909" s="834">
        <f t="shared" si="41"/>
        <v>0</v>
      </c>
      <c r="J909" s="1295"/>
      <c r="K909" s="1294"/>
    </row>
    <row r="910" spans="1:11" s="440" customFormat="1" ht="21.95" customHeight="1" x14ac:dyDescent="0.2">
      <c r="A910" s="830">
        <v>898</v>
      </c>
      <c r="B910" s="444"/>
      <c r="C910" s="441"/>
      <c r="D910" s="831">
        <f t="shared" si="42"/>
        <v>0</v>
      </c>
      <c r="E910" s="441"/>
      <c r="F910" s="441"/>
      <c r="G910" s="832">
        <f t="shared" si="43"/>
        <v>1</v>
      </c>
      <c r="H910" s="835"/>
      <c r="I910" s="834">
        <f t="shared" ref="I910:I973" si="44">IF(AND(E910&lt;=DATEVALUE(MID($C$7,1,10)),F910&gt;=DATEVALUE(MID($C$7,14,10))), (YEAR(DATEVALUE(MID($C$7,14,10)))-YEAR(DATEVALUE(MID($C$7,1,10))))*12+(MONTH(DATEVALUE(MID($C$7,14,10)))-MONTH(DATEVALUE(MID($C$7,1,10))))+1,IF(AND(E910&lt;=DATEVALUE(MID($C$7,1,10)),F910&lt;DATEVALUE(MID($C$7,14,10)),F910&gt;=DATEVALUE(MID($C$7,1,10))),(YEAR(F910)-YEAR(DATEVALUE(MID($C$7,1,10))))*12+(MONTH(F910)-MONTH(DATEVALUE(MID($C$7,1,10))))+1,IF(AND(E910&gt;DATEVALUE(MID($C$7,1,10)),F910&gt;=DATEVALUE(MID($C$7,14,10)),E910&lt;=DATEVALUE(MID($C$7,14,10))),(YEAR(DATEVALUE(MID($C$7,14,10)))-YEAR(E910))*12+(MONTH(DATEVALUE(MID($C$7,14,10)))-MONTH(E910))+1,IF(AND(E910&gt;DATEVALUE(MID($C$7,1,10)),F910&lt;DATEVALUE(MID($C$7,14,10))),(YEAR(F910)-YEAR(E910))*12+(MONTH(F910)-MONTH(E910))+1,0))))</f>
        <v>0</v>
      </c>
      <c r="J910" s="1295"/>
      <c r="K910" s="1294"/>
    </row>
    <row r="911" spans="1:11" s="440" customFormat="1" ht="21.95" customHeight="1" x14ac:dyDescent="0.2">
      <c r="A911" s="830">
        <v>899</v>
      </c>
      <c r="B911" s="444"/>
      <c r="C911" s="441"/>
      <c r="D911" s="831">
        <f t="shared" si="42"/>
        <v>0</v>
      </c>
      <c r="E911" s="441"/>
      <c r="F911" s="441"/>
      <c r="G911" s="832">
        <f t="shared" si="43"/>
        <v>1</v>
      </c>
      <c r="H911" s="835"/>
      <c r="I911" s="834">
        <f t="shared" si="44"/>
        <v>0</v>
      </c>
      <c r="J911" s="1295"/>
      <c r="K911" s="1294"/>
    </row>
    <row r="912" spans="1:11" s="440" customFormat="1" ht="21.95" customHeight="1" x14ac:dyDescent="0.2">
      <c r="A912" s="830">
        <v>900</v>
      </c>
      <c r="B912" s="444"/>
      <c r="C912" s="441"/>
      <c r="D912" s="831">
        <f t="shared" si="42"/>
        <v>0</v>
      </c>
      <c r="E912" s="441"/>
      <c r="F912" s="441"/>
      <c r="G912" s="832">
        <f t="shared" si="43"/>
        <v>1</v>
      </c>
      <c r="H912" s="835"/>
      <c r="I912" s="834">
        <f t="shared" si="44"/>
        <v>0</v>
      </c>
      <c r="J912" s="1295"/>
      <c r="K912" s="1294"/>
    </row>
    <row r="913" spans="1:11" s="440" customFormat="1" ht="21.95" customHeight="1" x14ac:dyDescent="0.2">
      <c r="A913" s="830">
        <v>901</v>
      </c>
      <c r="B913" s="444"/>
      <c r="C913" s="441"/>
      <c r="D913" s="831">
        <f t="shared" si="42"/>
        <v>0</v>
      </c>
      <c r="E913" s="441"/>
      <c r="F913" s="441"/>
      <c r="G913" s="832">
        <f t="shared" si="43"/>
        <v>1</v>
      </c>
      <c r="H913" s="835"/>
      <c r="I913" s="834">
        <f t="shared" si="44"/>
        <v>0</v>
      </c>
      <c r="J913" s="1295"/>
      <c r="K913" s="1294"/>
    </row>
    <row r="914" spans="1:11" s="440" customFormat="1" ht="21.95" customHeight="1" x14ac:dyDescent="0.2">
      <c r="A914" s="830">
        <v>902</v>
      </c>
      <c r="B914" s="444"/>
      <c r="C914" s="441"/>
      <c r="D914" s="831">
        <f t="shared" si="42"/>
        <v>0</v>
      </c>
      <c r="E914" s="441"/>
      <c r="F914" s="441"/>
      <c r="G914" s="832">
        <f t="shared" si="43"/>
        <v>1</v>
      </c>
      <c r="H914" s="835"/>
      <c r="I914" s="834">
        <f t="shared" si="44"/>
        <v>0</v>
      </c>
      <c r="J914" s="1295"/>
      <c r="K914" s="1294"/>
    </row>
    <row r="915" spans="1:11" s="440" customFormat="1" ht="21.95" customHeight="1" x14ac:dyDescent="0.2">
      <c r="A915" s="830">
        <v>903</v>
      </c>
      <c r="B915" s="444"/>
      <c r="C915" s="441"/>
      <c r="D915" s="831">
        <f t="shared" si="42"/>
        <v>0</v>
      </c>
      <c r="E915" s="441"/>
      <c r="F915" s="441"/>
      <c r="G915" s="832">
        <f t="shared" si="43"/>
        <v>1</v>
      </c>
      <c r="H915" s="835"/>
      <c r="I915" s="834">
        <f t="shared" si="44"/>
        <v>0</v>
      </c>
      <c r="J915" s="1295"/>
      <c r="K915" s="1294"/>
    </row>
    <row r="916" spans="1:11" s="440" customFormat="1" ht="21.95" customHeight="1" x14ac:dyDescent="0.2">
      <c r="A916" s="830">
        <v>904</v>
      </c>
      <c r="B916" s="444"/>
      <c r="C916" s="441"/>
      <c r="D916" s="831">
        <f t="shared" si="42"/>
        <v>0</v>
      </c>
      <c r="E916" s="441"/>
      <c r="F916" s="441"/>
      <c r="G916" s="832">
        <f t="shared" si="43"/>
        <v>1</v>
      </c>
      <c r="H916" s="835"/>
      <c r="I916" s="834">
        <f t="shared" si="44"/>
        <v>0</v>
      </c>
      <c r="J916" s="1295"/>
      <c r="K916" s="1294"/>
    </row>
    <row r="917" spans="1:11" s="440" customFormat="1" ht="21.95" customHeight="1" x14ac:dyDescent="0.2">
      <c r="A917" s="830">
        <v>905</v>
      </c>
      <c r="B917" s="444"/>
      <c r="C917" s="441"/>
      <c r="D917" s="831">
        <f t="shared" si="42"/>
        <v>0</v>
      </c>
      <c r="E917" s="441"/>
      <c r="F917" s="441"/>
      <c r="G917" s="832">
        <f t="shared" si="43"/>
        <v>1</v>
      </c>
      <c r="H917" s="835"/>
      <c r="I917" s="834">
        <f t="shared" si="44"/>
        <v>0</v>
      </c>
      <c r="J917" s="1295"/>
      <c r="K917" s="1294"/>
    </row>
    <row r="918" spans="1:11" s="440" customFormat="1" ht="21.95" customHeight="1" x14ac:dyDescent="0.2">
      <c r="A918" s="830">
        <v>906</v>
      </c>
      <c r="B918" s="444"/>
      <c r="C918" s="441"/>
      <c r="D918" s="831">
        <f t="shared" si="42"/>
        <v>0</v>
      </c>
      <c r="E918" s="441"/>
      <c r="F918" s="441"/>
      <c r="G918" s="832">
        <f t="shared" si="43"/>
        <v>1</v>
      </c>
      <c r="H918" s="835"/>
      <c r="I918" s="834">
        <f t="shared" si="44"/>
        <v>0</v>
      </c>
      <c r="J918" s="1295"/>
      <c r="K918" s="1294"/>
    </row>
    <row r="919" spans="1:11" s="440" customFormat="1" ht="21.95" customHeight="1" x14ac:dyDescent="0.2">
      <c r="A919" s="830">
        <v>907</v>
      </c>
      <c r="B919" s="444"/>
      <c r="C919" s="441"/>
      <c r="D919" s="831">
        <f t="shared" si="42"/>
        <v>0</v>
      </c>
      <c r="E919" s="441"/>
      <c r="F919" s="441"/>
      <c r="G919" s="832">
        <f t="shared" si="43"/>
        <v>1</v>
      </c>
      <c r="H919" s="835"/>
      <c r="I919" s="834">
        <f t="shared" si="44"/>
        <v>0</v>
      </c>
      <c r="J919" s="1295"/>
      <c r="K919" s="1294"/>
    </row>
    <row r="920" spans="1:11" s="440" customFormat="1" ht="21.95" customHeight="1" x14ac:dyDescent="0.2">
      <c r="A920" s="830">
        <v>908</v>
      </c>
      <c r="B920" s="444"/>
      <c r="C920" s="441"/>
      <c r="D920" s="831">
        <f t="shared" si="42"/>
        <v>0</v>
      </c>
      <c r="E920" s="441"/>
      <c r="F920" s="441"/>
      <c r="G920" s="832">
        <f t="shared" si="43"/>
        <v>1</v>
      </c>
      <c r="H920" s="835"/>
      <c r="I920" s="834">
        <f t="shared" si="44"/>
        <v>0</v>
      </c>
      <c r="J920" s="1295"/>
      <c r="K920" s="1294"/>
    </row>
    <row r="921" spans="1:11" s="440" customFormat="1" ht="21.95" customHeight="1" x14ac:dyDescent="0.2">
      <c r="A921" s="830">
        <v>909</v>
      </c>
      <c r="B921" s="444"/>
      <c r="C921" s="441"/>
      <c r="D921" s="831">
        <f t="shared" si="42"/>
        <v>0</v>
      </c>
      <c r="E921" s="441"/>
      <c r="F921" s="441"/>
      <c r="G921" s="832">
        <f t="shared" si="43"/>
        <v>1</v>
      </c>
      <c r="H921" s="835"/>
      <c r="I921" s="834">
        <f t="shared" si="44"/>
        <v>0</v>
      </c>
      <c r="J921" s="1295"/>
      <c r="K921" s="1294"/>
    </row>
    <row r="922" spans="1:11" s="440" customFormat="1" ht="21.95" customHeight="1" x14ac:dyDescent="0.2">
      <c r="A922" s="830">
        <v>910</v>
      </c>
      <c r="B922" s="444"/>
      <c r="C922" s="441"/>
      <c r="D922" s="831">
        <f t="shared" si="42"/>
        <v>0</v>
      </c>
      <c r="E922" s="441"/>
      <c r="F922" s="441"/>
      <c r="G922" s="832">
        <f t="shared" si="43"/>
        <v>1</v>
      </c>
      <c r="H922" s="835"/>
      <c r="I922" s="834">
        <f t="shared" si="44"/>
        <v>0</v>
      </c>
      <c r="J922" s="1295"/>
      <c r="K922" s="1294"/>
    </row>
    <row r="923" spans="1:11" s="440" customFormat="1" ht="21.95" customHeight="1" x14ac:dyDescent="0.2">
      <c r="A923" s="830">
        <v>911</v>
      </c>
      <c r="B923" s="444"/>
      <c r="C923" s="441"/>
      <c r="D923" s="831">
        <f t="shared" si="42"/>
        <v>0</v>
      </c>
      <c r="E923" s="441"/>
      <c r="F923" s="441"/>
      <c r="G923" s="832">
        <f t="shared" si="43"/>
        <v>1</v>
      </c>
      <c r="H923" s="835"/>
      <c r="I923" s="834">
        <f t="shared" si="44"/>
        <v>0</v>
      </c>
      <c r="J923" s="1295"/>
      <c r="K923" s="1294"/>
    </row>
    <row r="924" spans="1:11" s="440" customFormat="1" ht="21.95" customHeight="1" x14ac:dyDescent="0.2">
      <c r="A924" s="830">
        <v>912</v>
      </c>
      <c r="B924" s="444"/>
      <c r="C924" s="441"/>
      <c r="D924" s="831">
        <f t="shared" si="42"/>
        <v>0</v>
      </c>
      <c r="E924" s="441"/>
      <c r="F924" s="441"/>
      <c r="G924" s="832">
        <f t="shared" si="43"/>
        <v>1</v>
      </c>
      <c r="H924" s="835"/>
      <c r="I924" s="834">
        <f t="shared" si="44"/>
        <v>0</v>
      </c>
      <c r="J924" s="1295"/>
      <c r="K924" s="1294"/>
    </row>
    <row r="925" spans="1:11" s="440" customFormat="1" ht="21.95" customHeight="1" x14ac:dyDescent="0.2">
      <c r="A925" s="830">
        <v>913</v>
      </c>
      <c r="B925" s="444"/>
      <c r="C925" s="441"/>
      <c r="D925" s="831">
        <f t="shared" si="42"/>
        <v>0</v>
      </c>
      <c r="E925" s="441"/>
      <c r="F925" s="441"/>
      <c r="G925" s="832">
        <f t="shared" si="43"/>
        <v>1</v>
      </c>
      <c r="H925" s="835"/>
      <c r="I925" s="834">
        <f t="shared" si="44"/>
        <v>0</v>
      </c>
      <c r="J925" s="1295"/>
      <c r="K925" s="1294"/>
    </row>
    <row r="926" spans="1:11" s="440" customFormat="1" ht="21.95" customHeight="1" x14ac:dyDescent="0.2">
      <c r="A926" s="830">
        <v>914</v>
      </c>
      <c r="B926" s="444"/>
      <c r="C926" s="441"/>
      <c r="D926" s="831">
        <f t="shared" si="42"/>
        <v>0</v>
      </c>
      <c r="E926" s="441"/>
      <c r="F926" s="441"/>
      <c r="G926" s="832">
        <f t="shared" si="43"/>
        <v>1</v>
      </c>
      <c r="H926" s="835"/>
      <c r="I926" s="834">
        <f t="shared" si="44"/>
        <v>0</v>
      </c>
      <c r="J926" s="1295"/>
      <c r="K926" s="1294"/>
    </row>
    <row r="927" spans="1:11" s="440" customFormat="1" ht="21.95" customHeight="1" x14ac:dyDescent="0.2">
      <c r="A927" s="830">
        <v>915</v>
      </c>
      <c r="B927" s="444"/>
      <c r="C927" s="441"/>
      <c r="D927" s="831">
        <f t="shared" si="42"/>
        <v>0</v>
      </c>
      <c r="E927" s="441"/>
      <c r="F927" s="441"/>
      <c r="G927" s="832">
        <f t="shared" si="43"/>
        <v>1</v>
      </c>
      <c r="H927" s="835"/>
      <c r="I927" s="834">
        <f t="shared" si="44"/>
        <v>0</v>
      </c>
      <c r="J927" s="1295"/>
      <c r="K927" s="1294"/>
    </row>
    <row r="928" spans="1:11" s="440" customFormat="1" ht="21.95" customHeight="1" x14ac:dyDescent="0.2">
      <c r="A928" s="830">
        <v>916</v>
      </c>
      <c r="B928" s="444"/>
      <c r="C928" s="441"/>
      <c r="D928" s="831">
        <f t="shared" si="42"/>
        <v>0</v>
      </c>
      <c r="E928" s="441"/>
      <c r="F928" s="441"/>
      <c r="G928" s="832">
        <f t="shared" si="43"/>
        <v>1</v>
      </c>
      <c r="H928" s="835"/>
      <c r="I928" s="834">
        <f t="shared" si="44"/>
        <v>0</v>
      </c>
      <c r="J928" s="1295"/>
      <c r="K928" s="1294"/>
    </row>
    <row r="929" spans="1:11" s="440" customFormat="1" ht="21.95" customHeight="1" x14ac:dyDescent="0.2">
      <c r="A929" s="830">
        <v>917</v>
      </c>
      <c r="B929" s="444"/>
      <c r="C929" s="441"/>
      <c r="D929" s="831">
        <f t="shared" si="42"/>
        <v>0</v>
      </c>
      <c r="E929" s="441"/>
      <c r="F929" s="441"/>
      <c r="G929" s="832">
        <f t="shared" si="43"/>
        <v>1</v>
      </c>
      <c r="H929" s="835"/>
      <c r="I929" s="834">
        <f t="shared" si="44"/>
        <v>0</v>
      </c>
      <c r="J929" s="1295"/>
      <c r="K929" s="1294"/>
    </row>
    <row r="930" spans="1:11" s="440" customFormat="1" ht="21.95" customHeight="1" x14ac:dyDescent="0.2">
      <c r="A930" s="830">
        <v>918</v>
      </c>
      <c r="B930" s="444"/>
      <c r="C930" s="441"/>
      <c r="D930" s="831">
        <f t="shared" si="42"/>
        <v>0</v>
      </c>
      <c r="E930" s="441"/>
      <c r="F930" s="441"/>
      <c r="G930" s="832">
        <f t="shared" si="43"/>
        <v>1</v>
      </c>
      <c r="H930" s="835"/>
      <c r="I930" s="834">
        <f t="shared" si="44"/>
        <v>0</v>
      </c>
      <c r="J930" s="1295"/>
      <c r="K930" s="1294"/>
    </row>
    <row r="931" spans="1:11" s="440" customFormat="1" ht="21.95" customHeight="1" x14ac:dyDescent="0.2">
      <c r="A931" s="830">
        <v>919</v>
      </c>
      <c r="B931" s="444"/>
      <c r="C931" s="441"/>
      <c r="D931" s="831">
        <f t="shared" si="42"/>
        <v>0</v>
      </c>
      <c r="E931" s="441"/>
      <c r="F931" s="441"/>
      <c r="G931" s="832">
        <f t="shared" si="43"/>
        <v>1</v>
      </c>
      <c r="H931" s="835"/>
      <c r="I931" s="834">
        <f t="shared" si="44"/>
        <v>0</v>
      </c>
      <c r="J931" s="1295"/>
      <c r="K931" s="1294"/>
    </row>
    <row r="932" spans="1:11" s="440" customFormat="1" ht="21.95" customHeight="1" x14ac:dyDescent="0.2">
      <c r="A932" s="830">
        <v>920</v>
      </c>
      <c r="B932" s="444"/>
      <c r="C932" s="441"/>
      <c r="D932" s="831">
        <f t="shared" si="42"/>
        <v>0</v>
      </c>
      <c r="E932" s="441"/>
      <c r="F932" s="441"/>
      <c r="G932" s="832">
        <f t="shared" si="43"/>
        <v>1</v>
      </c>
      <c r="H932" s="835"/>
      <c r="I932" s="834">
        <f t="shared" si="44"/>
        <v>0</v>
      </c>
      <c r="J932" s="1295"/>
      <c r="K932" s="1294"/>
    </row>
    <row r="933" spans="1:11" s="440" customFormat="1" ht="21.95" customHeight="1" x14ac:dyDescent="0.2">
      <c r="A933" s="830">
        <v>921</v>
      </c>
      <c r="B933" s="444"/>
      <c r="C933" s="441"/>
      <c r="D933" s="831">
        <f t="shared" si="42"/>
        <v>0</v>
      </c>
      <c r="E933" s="441"/>
      <c r="F933" s="441"/>
      <c r="G933" s="832">
        <f t="shared" si="43"/>
        <v>1</v>
      </c>
      <c r="H933" s="835"/>
      <c r="I933" s="834">
        <f t="shared" si="44"/>
        <v>0</v>
      </c>
      <c r="J933" s="1295"/>
      <c r="K933" s="1294"/>
    </row>
    <row r="934" spans="1:11" s="440" customFormat="1" ht="21.95" customHeight="1" x14ac:dyDescent="0.2">
      <c r="A934" s="830">
        <v>922</v>
      </c>
      <c r="B934" s="444"/>
      <c r="C934" s="441"/>
      <c r="D934" s="831">
        <f t="shared" si="42"/>
        <v>0</v>
      </c>
      <c r="E934" s="441"/>
      <c r="F934" s="441"/>
      <c r="G934" s="832">
        <f t="shared" si="43"/>
        <v>1</v>
      </c>
      <c r="H934" s="835"/>
      <c r="I934" s="834">
        <f t="shared" si="44"/>
        <v>0</v>
      </c>
      <c r="J934" s="1295"/>
      <c r="K934" s="1294"/>
    </row>
    <row r="935" spans="1:11" s="440" customFormat="1" ht="21.95" customHeight="1" x14ac:dyDescent="0.2">
      <c r="A935" s="830">
        <v>923</v>
      </c>
      <c r="B935" s="444"/>
      <c r="C935" s="441"/>
      <c r="D935" s="831">
        <f t="shared" si="42"/>
        <v>0</v>
      </c>
      <c r="E935" s="441"/>
      <c r="F935" s="441"/>
      <c r="G935" s="832">
        <f t="shared" si="43"/>
        <v>1</v>
      </c>
      <c r="H935" s="835"/>
      <c r="I935" s="834">
        <f t="shared" si="44"/>
        <v>0</v>
      </c>
      <c r="J935" s="1295"/>
      <c r="K935" s="1294"/>
    </row>
    <row r="936" spans="1:11" s="440" customFormat="1" ht="21.95" customHeight="1" x14ac:dyDescent="0.2">
      <c r="A936" s="830">
        <v>924</v>
      </c>
      <c r="B936" s="444"/>
      <c r="C936" s="441"/>
      <c r="D936" s="831">
        <f t="shared" si="42"/>
        <v>0</v>
      </c>
      <c r="E936" s="441"/>
      <c r="F936" s="441"/>
      <c r="G936" s="832">
        <f t="shared" si="43"/>
        <v>1</v>
      </c>
      <c r="H936" s="835"/>
      <c r="I936" s="834">
        <f t="shared" si="44"/>
        <v>0</v>
      </c>
      <c r="J936" s="1295"/>
      <c r="K936" s="1294"/>
    </row>
    <row r="937" spans="1:11" s="440" customFormat="1" ht="21.95" customHeight="1" x14ac:dyDescent="0.2">
      <c r="A937" s="830">
        <v>925</v>
      </c>
      <c r="B937" s="444"/>
      <c r="C937" s="441"/>
      <c r="D937" s="831">
        <f t="shared" si="42"/>
        <v>0</v>
      </c>
      <c r="E937" s="441"/>
      <c r="F937" s="441"/>
      <c r="G937" s="832">
        <f t="shared" si="43"/>
        <v>1</v>
      </c>
      <c r="H937" s="835"/>
      <c r="I937" s="834">
        <f t="shared" si="44"/>
        <v>0</v>
      </c>
      <c r="J937" s="1295"/>
      <c r="K937" s="1294"/>
    </row>
    <row r="938" spans="1:11" s="440" customFormat="1" ht="21.95" customHeight="1" x14ac:dyDescent="0.2">
      <c r="A938" s="830">
        <v>926</v>
      </c>
      <c r="B938" s="444"/>
      <c r="C938" s="441"/>
      <c r="D938" s="831">
        <f t="shared" si="42"/>
        <v>0</v>
      </c>
      <c r="E938" s="441"/>
      <c r="F938" s="441"/>
      <c r="G938" s="832">
        <f t="shared" si="43"/>
        <v>1</v>
      </c>
      <c r="H938" s="835"/>
      <c r="I938" s="834">
        <f t="shared" si="44"/>
        <v>0</v>
      </c>
      <c r="J938" s="1295"/>
      <c r="K938" s="1294"/>
    </row>
    <row r="939" spans="1:11" s="440" customFormat="1" ht="21.95" customHeight="1" x14ac:dyDescent="0.2">
      <c r="A939" s="830">
        <v>927</v>
      </c>
      <c r="B939" s="444"/>
      <c r="C939" s="441"/>
      <c r="D939" s="831">
        <f t="shared" si="42"/>
        <v>0</v>
      </c>
      <c r="E939" s="441"/>
      <c r="F939" s="441"/>
      <c r="G939" s="832">
        <f t="shared" si="43"/>
        <v>1</v>
      </c>
      <c r="H939" s="835"/>
      <c r="I939" s="834">
        <f t="shared" si="44"/>
        <v>0</v>
      </c>
      <c r="J939" s="1295"/>
      <c r="K939" s="1294"/>
    </row>
    <row r="940" spans="1:11" s="440" customFormat="1" ht="21.95" customHeight="1" x14ac:dyDescent="0.2">
      <c r="A940" s="830">
        <v>928</v>
      </c>
      <c r="B940" s="444"/>
      <c r="C940" s="441"/>
      <c r="D940" s="831">
        <f t="shared" si="42"/>
        <v>0</v>
      </c>
      <c r="E940" s="441"/>
      <c r="F940" s="441"/>
      <c r="G940" s="832">
        <f t="shared" si="43"/>
        <v>1</v>
      </c>
      <c r="H940" s="835"/>
      <c r="I940" s="834">
        <f t="shared" si="44"/>
        <v>0</v>
      </c>
      <c r="J940" s="1295"/>
      <c r="K940" s="1294"/>
    </row>
    <row r="941" spans="1:11" s="440" customFormat="1" ht="21.95" customHeight="1" x14ac:dyDescent="0.2">
      <c r="A941" s="830">
        <v>929</v>
      </c>
      <c r="B941" s="444"/>
      <c r="C941" s="441"/>
      <c r="D941" s="831">
        <f t="shared" si="42"/>
        <v>0</v>
      </c>
      <c r="E941" s="441"/>
      <c r="F941" s="441"/>
      <c r="G941" s="832">
        <f t="shared" si="43"/>
        <v>1</v>
      </c>
      <c r="H941" s="835"/>
      <c r="I941" s="834">
        <f t="shared" si="44"/>
        <v>0</v>
      </c>
      <c r="J941" s="1295"/>
      <c r="K941" s="1294"/>
    </row>
    <row r="942" spans="1:11" s="440" customFormat="1" ht="21.95" customHeight="1" x14ac:dyDescent="0.2">
      <c r="A942" s="830">
        <v>930</v>
      </c>
      <c r="B942" s="444"/>
      <c r="C942" s="441"/>
      <c r="D942" s="831">
        <f t="shared" si="42"/>
        <v>0</v>
      </c>
      <c r="E942" s="441"/>
      <c r="F942" s="441"/>
      <c r="G942" s="832">
        <f t="shared" si="43"/>
        <v>1</v>
      </c>
      <c r="H942" s="835"/>
      <c r="I942" s="834">
        <f t="shared" si="44"/>
        <v>0</v>
      </c>
      <c r="J942" s="1295"/>
      <c r="K942" s="1294"/>
    </row>
    <row r="943" spans="1:11" s="440" customFormat="1" ht="21.95" customHeight="1" x14ac:dyDescent="0.2">
      <c r="A943" s="830">
        <v>931</v>
      </c>
      <c r="B943" s="444"/>
      <c r="C943" s="441"/>
      <c r="D943" s="831">
        <f t="shared" si="42"/>
        <v>0</v>
      </c>
      <c r="E943" s="441"/>
      <c r="F943" s="441"/>
      <c r="G943" s="832">
        <f t="shared" si="43"/>
        <v>1</v>
      </c>
      <c r="H943" s="835"/>
      <c r="I943" s="834">
        <f t="shared" si="44"/>
        <v>0</v>
      </c>
      <c r="J943" s="1295"/>
      <c r="K943" s="1294"/>
    </row>
    <row r="944" spans="1:11" s="440" customFormat="1" ht="21.95" customHeight="1" x14ac:dyDescent="0.2">
      <c r="A944" s="830">
        <v>932</v>
      </c>
      <c r="B944" s="444"/>
      <c r="C944" s="441"/>
      <c r="D944" s="831">
        <f t="shared" si="42"/>
        <v>0</v>
      </c>
      <c r="E944" s="441"/>
      <c r="F944" s="441"/>
      <c r="G944" s="832">
        <f t="shared" si="43"/>
        <v>1</v>
      </c>
      <c r="H944" s="835"/>
      <c r="I944" s="834">
        <f t="shared" si="44"/>
        <v>0</v>
      </c>
      <c r="J944" s="1295"/>
      <c r="K944" s="1294"/>
    </row>
    <row r="945" spans="1:11" s="440" customFormat="1" ht="21.95" customHeight="1" x14ac:dyDescent="0.2">
      <c r="A945" s="830">
        <v>933</v>
      </c>
      <c r="B945" s="444"/>
      <c r="C945" s="441"/>
      <c r="D945" s="831">
        <f t="shared" si="42"/>
        <v>0</v>
      </c>
      <c r="E945" s="441"/>
      <c r="F945" s="441"/>
      <c r="G945" s="832">
        <f t="shared" si="43"/>
        <v>1</v>
      </c>
      <c r="H945" s="835"/>
      <c r="I945" s="834">
        <f t="shared" si="44"/>
        <v>0</v>
      </c>
      <c r="J945" s="1295"/>
      <c r="K945" s="1294"/>
    </row>
    <row r="946" spans="1:11" s="440" customFormat="1" ht="21.95" customHeight="1" x14ac:dyDescent="0.2">
      <c r="A946" s="830">
        <v>934</v>
      </c>
      <c r="B946" s="444"/>
      <c r="C946" s="441"/>
      <c r="D946" s="831">
        <f t="shared" si="42"/>
        <v>0</v>
      </c>
      <c r="E946" s="441"/>
      <c r="F946" s="441"/>
      <c r="G946" s="832">
        <f t="shared" si="43"/>
        <v>1</v>
      </c>
      <c r="H946" s="835"/>
      <c r="I946" s="834">
        <f t="shared" si="44"/>
        <v>0</v>
      </c>
      <c r="J946" s="1295"/>
      <c r="K946" s="1294"/>
    </row>
    <row r="947" spans="1:11" s="440" customFormat="1" ht="21.95" customHeight="1" x14ac:dyDescent="0.2">
      <c r="A947" s="830">
        <v>935</v>
      </c>
      <c r="B947" s="444"/>
      <c r="C947" s="441"/>
      <c r="D947" s="831">
        <f t="shared" si="42"/>
        <v>0</v>
      </c>
      <c r="E947" s="441"/>
      <c r="F947" s="441"/>
      <c r="G947" s="832">
        <f t="shared" si="43"/>
        <v>1</v>
      </c>
      <c r="H947" s="835"/>
      <c r="I947" s="834">
        <f t="shared" si="44"/>
        <v>0</v>
      </c>
      <c r="J947" s="1295"/>
      <c r="K947" s="1294"/>
    </row>
    <row r="948" spans="1:11" s="440" customFormat="1" ht="21.95" customHeight="1" x14ac:dyDescent="0.2">
      <c r="A948" s="830">
        <v>936</v>
      </c>
      <c r="B948" s="444"/>
      <c r="C948" s="441"/>
      <c r="D948" s="831">
        <f t="shared" si="42"/>
        <v>0</v>
      </c>
      <c r="E948" s="441"/>
      <c r="F948" s="441"/>
      <c r="G948" s="832">
        <f t="shared" si="43"/>
        <v>1</v>
      </c>
      <c r="H948" s="835"/>
      <c r="I948" s="834">
        <f t="shared" si="44"/>
        <v>0</v>
      </c>
      <c r="J948" s="1295"/>
      <c r="K948" s="1294"/>
    </row>
    <row r="949" spans="1:11" s="440" customFormat="1" ht="21.95" customHeight="1" x14ac:dyDescent="0.2">
      <c r="A949" s="830">
        <v>937</v>
      </c>
      <c r="B949" s="444"/>
      <c r="C949" s="441"/>
      <c r="D949" s="831">
        <f t="shared" si="42"/>
        <v>0</v>
      </c>
      <c r="E949" s="441"/>
      <c r="F949" s="441"/>
      <c r="G949" s="832">
        <f t="shared" si="43"/>
        <v>1</v>
      </c>
      <c r="H949" s="835"/>
      <c r="I949" s="834">
        <f t="shared" si="44"/>
        <v>0</v>
      </c>
      <c r="J949" s="1295"/>
      <c r="K949" s="1294"/>
    </row>
    <row r="950" spans="1:11" s="440" customFormat="1" ht="21.95" customHeight="1" x14ac:dyDescent="0.2">
      <c r="A950" s="830">
        <v>938</v>
      </c>
      <c r="B950" s="444"/>
      <c r="C950" s="441"/>
      <c r="D950" s="831">
        <f t="shared" si="42"/>
        <v>0</v>
      </c>
      <c r="E950" s="441"/>
      <c r="F950" s="441"/>
      <c r="G950" s="832">
        <f t="shared" si="43"/>
        <v>1</v>
      </c>
      <c r="H950" s="835"/>
      <c r="I950" s="834">
        <f t="shared" si="44"/>
        <v>0</v>
      </c>
      <c r="J950" s="1295"/>
      <c r="K950" s="1294"/>
    </row>
    <row r="951" spans="1:11" s="440" customFormat="1" ht="21.95" customHeight="1" x14ac:dyDescent="0.2">
      <c r="A951" s="830">
        <v>939</v>
      </c>
      <c r="B951" s="444"/>
      <c r="C951" s="441"/>
      <c r="D951" s="831">
        <f t="shared" si="42"/>
        <v>0</v>
      </c>
      <c r="E951" s="441"/>
      <c r="F951" s="441"/>
      <c r="G951" s="832">
        <f t="shared" si="43"/>
        <v>1</v>
      </c>
      <c r="H951" s="835"/>
      <c r="I951" s="834">
        <f t="shared" si="44"/>
        <v>0</v>
      </c>
      <c r="J951" s="1295"/>
      <c r="K951" s="1294"/>
    </row>
    <row r="952" spans="1:11" s="440" customFormat="1" ht="21.95" customHeight="1" x14ac:dyDescent="0.2">
      <c r="A952" s="830">
        <v>940</v>
      </c>
      <c r="B952" s="444"/>
      <c r="C952" s="441"/>
      <c r="D952" s="831">
        <f t="shared" si="42"/>
        <v>0</v>
      </c>
      <c r="E952" s="441"/>
      <c r="F952" s="441"/>
      <c r="G952" s="832">
        <f t="shared" si="43"/>
        <v>1</v>
      </c>
      <c r="H952" s="835"/>
      <c r="I952" s="834">
        <f t="shared" si="44"/>
        <v>0</v>
      </c>
      <c r="J952" s="1295"/>
      <c r="K952" s="1294"/>
    </row>
    <row r="953" spans="1:11" s="440" customFormat="1" ht="21.95" customHeight="1" x14ac:dyDescent="0.2">
      <c r="A953" s="830">
        <v>941</v>
      </c>
      <c r="B953" s="444"/>
      <c r="C953" s="441"/>
      <c r="D953" s="831">
        <f t="shared" si="42"/>
        <v>0</v>
      </c>
      <c r="E953" s="441"/>
      <c r="F953" s="441"/>
      <c r="G953" s="832">
        <f t="shared" si="43"/>
        <v>1</v>
      </c>
      <c r="H953" s="835"/>
      <c r="I953" s="834">
        <f t="shared" si="44"/>
        <v>0</v>
      </c>
      <c r="J953" s="1295"/>
      <c r="K953" s="1294"/>
    </row>
    <row r="954" spans="1:11" s="440" customFormat="1" ht="21.95" customHeight="1" x14ac:dyDescent="0.2">
      <c r="A954" s="830">
        <v>942</v>
      </c>
      <c r="B954" s="444"/>
      <c r="C954" s="441"/>
      <c r="D954" s="831">
        <f t="shared" si="42"/>
        <v>0</v>
      </c>
      <c r="E954" s="441"/>
      <c r="F954" s="441"/>
      <c r="G954" s="832">
        <f t="shared" si="43"/>
        <v>1</v>
      </c>
      <c r="H954" s="835"/>
      <c r="I954" s="834">
        <f t="shared" si="44"/>
        <v>0</v>
      </c>
      <c r="J954" s="1295"/>
      <c r="K954" s="1294"/>
    </row>
    <row r="955" spans="1:11" s="440" customFormat="1" ht="21.95" customHeight="1" x14ac:dyDescent="0.2">
      <c r="A955" s="830">
        <v>943</v>
      </c>
      <c r="B955" s="444"/>
      <c r="C955" s="441"/>
      <c r="D955" s="831">
        <f t="shared" si="42"/>
        <v>0</v>
      </c>
      <c r="E955" s="441"/>
      <c r="F955" s="441"/>
      <c r="G955" s="832">
        <f t="shared" si="43"/>
        <v>1</v>
      </c>
      <c r="H955" s="835"/>
      <c r="I955" s="834">
        <f t="shared" si="44"/>
        <v>0</v>
      </c>
      <c r="J955" s="1295"/>
      <c r="K955" s="1294"/>
    </row>
    <row r="956" spans="1:11" s="440" customFormat="1" ht="21.95" customHeight="1" x14ac:dyDescent="0.2">
      <c r="A956" s="830">
        <v>944</v>
      </c>
      <c r="B956" s="444"/>
      <c r="C956" s="441"/>
      <c r="D956" s="831">
        <f t="shared" si="42"/>
        <v>0</v>
      </c>
      <c r="E956" s="441"/>
      <c r="F956" s="441"/>
      <c r="G956" s="832">
        <f t="shared" si="43"/>
        <v>1</v>
      </c>
      <c r="H956" s="835"/>
      <c r="I956" s="834">
        <f t="shared" si="44"/>
        <v>0</v>
      </c>
      <c r="J956" s="1295"/>
      <c r="K956" s="1294"/>
    </row>
    <row r="957" spans="1:11" s="440" customFormat="1" ht="21.95" customHeight="1" x14ac:dyDescent="0.2">
      <c r="A957" s="830">
        <v>945</v>
      </c>
      <c r="B957" s="444"/>
      <c r="C957" s="441"/>
      <c r="D957" s="831">
        <f t="shared" si="42"/>
        <v>0</v>
      </c>
      <c r="E957" s="441"/>
      <c r="F957" s="441"/>
      <c r="G957" s="832">
        <f t="shared" si="43"/>
        <v>1</v>
      </c>
      <c r="H957" s="835"/>
      <c r="I957" s="834">
        <f t="shared" si="44"/>
        <v>0</v>
      </c>
      <c r="J957" s="1295"/>
      <c r="K957" s="1294"/>
    </row>
    <row r="958" spans="1:11" s="440" customFormat="1" ht="21.95" customHeight="1" x14ac:dyDescent="0.2">
      <c r="A958" s="830">
        <v>946</v>
      </c>
      <c r="B958" s="444"/>
      <c r="C958" s="441"/>
      <c r="D958" s="831">
        <f t="shared" si="42"/>
        <v>0</v>
      </c>
      <c r="E958" s="441"/>
      <c r="F958" s="441"/>
      <c r="G958" s="832">
        <f t="shared" si="43"/>
        <v>1</v>
      </c>
      <c r="H958" s="835"/>
      <c r="I958" s="834">
        <f t="shared" si="44"/>
        <v>0</v>
      </c>
      <c r="J958" s="1295"/>
      <c r="K958" s="1294"/>
    </row>
    <row r="959" spans="1:11" s="440" customFormat="1" ht="21.95" customHeight="1" x14ac:dyDescent="0.2">
      <c r="A959" s="830">
        <v>947</v>
      </c>
      <c r="B959" s="444"/>
      <c r="C959" s="441"/>
      <c r="D959" s="831">
        <f t="shared" si="42"/>
        <v>0</v>
      </c>
      <c r="E959" s="441"/>
      <c r="F959" s="441"/>
      <c r="G959" s="832">
        <f t="shared" si="43"/>
        <v>1</v>
      </c>
      <c r="H959" s="835"/>
      <c r="I959" s="834">
        <f t="shared" si="44"/>
        <v>0</v>
      </c>
      <c r="J959" s="1295"/>
      <c r="K959" s="1294"/>
    </row>
    <row r="960" spans="1:11" s="440" customFormat="1" ht="21.95" customHeight="1" x14ac:dyDescent="0.2">
      <c r="A960" s="830">
        <v>948</v>
      </c>
      <c r="B960" s="444"/>
      <c r="C960" s="441"/>
      <c r="D960" s="831">
        <f t="shared" si="42"/>
        <v>0</v>
      </c>
      <c r="E960" s="441"/>
      <c r="F960" s="441"/>
      <c r="G960" s="832">
        <f t="shared" si="43"/>
        <v>1</v>
      </c>
      <c r="H960" s="835"/>
      <c r="I960" s="834">
        <f t="shared" si="44"/>
        <v>0</v>
      </c>
      <c r="J960" s="1295"/>
      <c r="K960" s="1294"/>
    </row>
    <row r="961" spans="1:11" s="440" customFormat="1" ht="21.95" customHeight="1" x14ac:dyDescent="0.2">
      <c r="A961" s="830">
        <v>949</v>
      </c>
      <c r="B961" s="444"/>
      <c r="C961" s="441"/>
      <c r="D961" s="831">
        <f t="shared" ref="D961:D1024" si="45">DATEDIF(C961,F961,"Y")</f>
        <v>0</v>
      </c>
      <c r="E961" s="441"/>
      <c r="F961" s="441"/>
      <c r="G961" s="832">
        <f t="shared" si="43"/>
        <v>1</v>
      </c>
      <c r="H961" s="835"/>
      <c r="I961" s="834">
        <f t="shared" si="44"/>
        <v>0</v>
      </c>
      <c r="J961" s="1295"/>
      <c r="K961" s="1294"/>
    </row>
    <row r="962" spans="1:11" s="440" customFormat="1" ht="21.95" customHeight="1" x14ac:dyDescent="0.2">
      <c r="A962" s="830">
        <v>950</v>
      </c>
      <c r="B962" s="444"/>
      <c r="C962" s="441"/>
      <c r="D962" s="831">
        <f t="shared" si="45"/>
        <v>0</v>
      </c>
      <c r="E962" s="441"/>
      <c r="F962" s="441"/>
      <c r="G962" s="832">
        <f t="shared" si="43"/>
        <v>1</v>
      </c>
      <c r="H962" s="835"/>
      <c r="I962" s="834">
        <f t="shared" si="44"/>
        <v>0</v>
      </c>
      <c r="J962" s="1295"/>
      <c r="K962" s="1294"/>
    </row>
    <row r="963" spans="1:11" s="440" customFormat="1" ht="21.95" customHeight="1" x14ac:dyDescent="0.2">
      <c r="A963" s="830">
        <v>951</v>
      </c>
      <c r="B963" s="444"/>
      <c r="C963" s="441"/>
      <c r="D963" s="831">
        <f t="shared" si="45"/>
        <v>0</v>
      </c>
      <c r="E963" s="441"/>
      <c r="F963" s="441"/>
      <c r="G963" s="832">
        <f t="shared" si="43"/>
        <v>1</v>
      </c>
      <c r="H963" s="835"/>
      <c r="I963" s="834">
        <f t="shared" si="44"/>
        <v>0</v>
      </c>
      <c r="J963" s="1295"/>
      <c r="K963" s="1294"/>
    </row>
    <row r="964" spans="1:11" s="440" customFormat="1" ht="21.95" customHeight="1" x14ac:dyDescent="0.2">
      <c r="A964" s="830">
        <v>952</v>
      </c>
      <c r="B964" s="444"/>
      <c r="C964" s="441"/>
      <c r="D964" s="831">
        <f t="shared" si="45"/>
        <v>0</v>
      </c>
      <c r="E964" s="441"/>
      <c r="F964" s="441"/>
      <c r="G964" s="832">
        <f t="shared" si="43"/>
        <v>1</v>
      </c>
      <c r="H964" s="835"/>
      <c r="I964" s="834">
        <f t="shared" si="44"/>
        <v>0</v>
      </c>
      <c r="J964" s="1295"/>
      <c r="K964" s="1294"/>
    </row>
    <row r="965" spans="1:11" s="440" customFormat="1" ht="21.95" customHeight="1" x14ac:dyDescent="0.2">
      <c r="A965" s="830">
        <v>953</v>
      </c>
      <c r="B965" s="444"/>
      <c r="C965" s="441"/>
      <c r="D965" s="831">
        <f t="shared" si="45"/>
        <v>0</v>
      </c>
      <c r="E965" s="441"/>
      <c r="F965" s="441"/>
      <c r="G965" s="832">
        <f t="shared" si="43"/>
        <v>1</v>
      </c>
      <c r="H965" s="835"/>
      <c r="I965" s="834">
        <f t="shared" si="44"/>
        <v>0</v>
      </c>
      <c r="J965" s="1295"/>
      <c r="K965" s="1294"/>
    </row>
    <row r="966" spans="1:11" s="440" customFormat="1" ht="21.95" customHeight="1" x14ac:dyDescent="0.2">
      <c r="A966" s="830">
        <v>954</v>
      </c>
      <c r="B966" s="444"/>
      <c r="C966" s="441"/>
      <c r="D966" s="831">
        <f t="shared" si="45"/>
        <v>0</v>
      </c>
      <c r="E966" s="441"/>
      <c r="F966" s="441"/>
      <c r="G966" s="832">
        <f t="shared" si="43"/>
        <v>1</v>
      </c>
      <c r="H966" s="835"/>
      <c r="I966" s="834">
        <f t="shared" si="44"/>
        <v>0</v>
      </c>
      <c r="J966" s="1295"/>
      <c r="K966" s="1294"/>
    </row>
    <row r="967" spans="1:11" s="440" customFormat="1" ht="21.95" customHeight="1" x14ac:dyDescent="0.2">
      <c r="A967" s="830">
        <v>955</v>
      </c>
      <c r="B967" s="444"/>
      <c r="C967" s="441"/>
      <c r="D967" s="831">
        <f t="shared" si="45"/>
        <v>0</v>
      </c>
      <c r="E967" s="441"/>
      <c r="F967" s="441"/>
      <c r="G967" s="832">
        <f t="shared" si="43"/>
        <v>1</v>
      </c>
      <c r="H967" s="835"/>
      <c r="I967" s="834">
        <f t="shared" si="44"/>
        <v>0</v>
      </c>
      <c r="J967" s="1295"/>
      <c r="K967" s="1294"/>
    </row>
    <row r="968" spans="1:11" s="440" customFormat="1" ht="21.95" customHeight="1" x14ac:dyDescent="0.2">
      <c r="A968" s="830">
        <v>956</v>
      </c>
      <c r="B968" s="444"/>
      <c r="C968" s="441"/>
      <c r="D968" s="831">
        <f t="shared" si="45"/>
        <v>0</v>
      </c>
      <c r="E968" s="441"/>
      <c r="F968" s="441"/>
      <c r="G968" s="832">
        <f t="shared" si="43"/>
        <v>1</v>
      </c>
      <c r="H968" s="835"/>
      <c r="I968" s="834">
        <f t="shared" si="44"/>
        <v>0</v>
      </c>
      <c r="J968" s="1295"/>
      <c r="K968" s="1294"/>
    </row>
    <row r="969" spans="1:11" s="440" customFormat="1" ht="21.95" customHeight="1" x14ac:dyDescent="0.2">
      <c r="A969" s="830">
        <v>957</v>
      </c>
      <c r="B969" s="444"/>
      <c r="C969" s="441"/>
      <c r="D969" s="831">
        <f t="shared" si="45"/>
        <v>0</v>
      </c>
      <c r="E969" s="441"/>
      <c r="F969" s="441"/>
      <c r="G969" s="832">
        <f t="shared" si="43"/>
        <v>1</v>
      </c>
      <c r="H969" s="835"/>
      <c r="I969" s="834">
        <f t="shared" si="44"/>
        <v>0</v>
      </c>
      <c r="J969" s="1295"/>
      <c r="K969" s="1294"/>
    </row>
    <row r="970" spans="1:11" s="440" customFormat="1" ht="21.95" customHeight="1" x14ac:dyDescent="0.2">
      <c r="A970" s="830">
        <v>958</v>
      </c>
      <c r="B970" s="444"/>
      <c r="C970" s="441"/>
      <c r="D970" s="831">
        <f t="shared" si="45"/>
        <v>0</v>
      </c>
      <c r="E970" s="441"/>
      <c r="F970" s="441"/>
      <c r="G970" s="832">
        <f t="shared" si="43"/>
        <v>1</v>
      </c>
      <c r="H970" s="835"/>
      <c r="I970" s="834">
        <f t="shared" si="44"/>
        <v>0</v>
      </c>
      <c r="J970" s="1295"/>
      <c r="K970" s="1294"/>
    </row>
    <row r="971" spans="1:11" s="440" customFormat="1" ht="21.95" customHeight="1" x14ac:dyDescent="0.2">
      <c r="A971" s="830">
        <v>959</v>
      </c>
      <c r="B971" s="444"/>
      <c r="C971" s="441"/>
      <c r="D971" s="831">
        <f t="shared" si="45"/>
        <v>0</v>
      </c>
      <c r="E971" s="441"/>
      <c r="F971" s="441"/>
      <c r="G971" s="832">
        <f t="shared" si="43"/>
        <v>1</v>
      </c>
      <c r="H971" s="835"/>
      <c r="I971" s="834">
        <f t="shared" si="44"/>
        <v>0</v>
      </c>
      <c r="J971" s="1295"/>
      <c r="K971" s="1294"/>
    </row>
    <row r="972" spans="1:11" s="440" customFormat="1" ht="21.95" customHeight="1" x14ac:dyDescent="0.2">
      <c r="A972" s="830">
        <v>960</v>
      </c>
      <c r="B972" s="444"/>
      <c r="C972" s="441"/>
      <c r="D972" s="831">
        <f t="shared" si="45"/>
        <v>0</v>
      </c>
      <c r="E972" s="441"/>
      <c r="F972" s="441"/>
      <c r="G972" s="832">
        <f t="shared" si="43"/>
        <v>1</v>
      </c>
      <c r="H972" s="835"/>
      <c r="I972" s="834">
        <f t="shared" si="44"/>
        <v>0</v>
      </c>
      <c r="J972" s="1295"/>
      <c r="K972" s="1294"/>
    </row>
    <row r="973" spans="1:11" s="440" customFormat="1" ht="21.95" customHeight="1" x14ac:dyDescent="0.2">
      <c r="A973" s="830">
        <v>961</v>
      </c>
      <c r="B973" s="444"/>
      <c r="C973" s="441"/>
      <c r="D973" s="831">
        <f t="shared" si="45"/>
        <v>0</v>
      </c>
      <c r="E973" s="441"/>
      <c r="F973" s="441"/>
      <c r="G973" s="832">
        <f t="shared" ref="G973:G1036" si="46">(YEAR(F973)-YEAR(E973))*12+MONTH(F973)-MONTH(E973)+1</f>
        <v>1</v>
      </c>
      <c r="H973" s="835"/>
      <c r="I973" s="834">
        <f t="shared" si="44"/>
        <v>0</v>
      </c>
      <c r="J973" s="1295"/>
      <c r="K973" s="1294"/>
    </row>
    <row r="974" spans="1:11" s="440" customFormat="1" ht="21.95" customHeight="1" x14ac:dyDescent="0.2">
      <c r="A974" s="830">
        <v>962</v>
      </c>
      <c r="B974" s="444"/>
      <c r="C974" s="441"/>
      <c r="D974" s="831">
        <f t="shared" si="45"/>
        <v>0</v>
      </c>
      <c r="E974" s="441"/>
      <c r="F974" s="441"/>
      <c r="G974" s="832">
        <f t="shared" si="46"/>
        <v>1</v>
      </c>
      <c r="H974" s="835"/>
      <c r="I974" s="834">
        <f t="shared" ref="I974:I1037" si="47">IF(AND(E974&lt;=DATEVALUE(MID($C$7,1,10)),F974&gt;=DATEVALUE(MID($C$7,14,10))), (YEAR(DATEVALUE(MID($C$7,14,10)))-YEAR(DATEVALUE(MID($C$7,1,10))))*12+(MONTH(DATEVALUE(MID($C$7,14,10)))-MONTH(DATEVALUE(MID($C$7,1,10))))+1,IF(AND(E974&lt;=DATEVALUE(MID($C$7,1,10)),F974&lt;DATEVALUE(MID($C$7,14,10)),F974&gt;=DATEVALUE(MID($C$7,1,10))),(YEAR(F974)-YEAR(DATEVALUE(MID($C$7,1,10))))*12+(MONTH(F974)-MONTH(DATEVALUE(MID($C$7,1,10))))+1,IF(AND(E974&gt;DATEVALUE(MID($C$7,1,10)),F974&gt;=DATEVALUE(MID($C$7,14,10)),E974&lt;=DATEVALUE(MID($C$7,14,10))),(YEAR(DATEVALUE(MID($C$7,14,10)))-YEAR(E974))*12+(MONTH(DATEVALUE(MID($C$7,14,10)))-MONTH(E974))+1,IF(AND(E974&gt;DATEVALUE(MID($C$7,1,10)),F974&lt;DATEVALUE(MID($C$7,14,10))),(YEAR(F974)-YEAR(E974))*12+(MONTH(F974)-MONTH(E974))+1,0))))</f>
        <v>0</v>
      </c>
      <c r="J974" s="1295"/>
      <c r="K974" s="1294"/>
    </row>
    <row r="975" spans="1:11" s="440" customFormat="1" ht="21.95" customHeight="1" x14ac:dyDescent="0.2">
      <c r="A975" s="830">
        <v>963</v>
      </c>
      <c r="B975" s="444"/>
      <c r="C975" s="441"/>
      <c r="D975" s="831">
        <f t="shared" si="45"/>
        <v>0</v>
      </c>
      <c r="E975" s="441"/>
      <c r="F975" s="441"/>
      <c r="G975" s="832">
        <f t="shared" si="46"/>
        <v>1</v>
      </c>
      <c r="H975" s="835"/>
      <c r="I975" s="834">
        <f t="shared" si="47"/>
        <v>0</v>
      </c>
      <c r="J975" s="1295"/>
      <c r="K975" s="1294"/>
    </row>
    <row r="976" spans="1:11" s="440" customFormat="1" ht="21.95" customHeight="1" x14ac:dyDescent="0.2">
      <c r="A976" s="830">
        <v>964</v>
      </c>
      <c r="B976" s="444"/>
      <c r="C976" s="441"/>
      <c r="D976" s="831">
        <f t="shared" si="45"/>
        <v>0</v>
      </c>
      <c r="E976" s="441"/>
      <c r="F976" s="441"/>
      <c r="G976" s="832">
        <f t="shared" si="46"/>
        <v>1</v>
      </c>
      <c r="H976" s="835"/>
      <c r="I976" s="834">
        <f t="shared" si="47"/>
        <v>0</v>
      </c>
      <c r="J976" s="1295"/>
      <c r="K976" s="1294"/>
    </row>
    <row r="977" spans="1:11" s="440" customFormat="1" ht="21.95" customHeight="1" x14ac:dyDescent="0.2">
      <c r="A977" s="830">
        <v>965</v>
      </c>
      <c r="B977" s="444"/>
      <c r="C977" s="441"/>
      <c r="D977" s="831">
        <f t="shared" si="45"/>
        <v>0</v>
      </c>
      <c r="E977" s="441"/>
      <c r="F977" s="441"/>
      <c r="G977" s="832">
        <f t="shared" si="46"/>
        <v>1</v>
      </c>
      <c r="H977" s="835"/>
      <c r="I977" s="834">
        <f t="shared" si="47"/>
        <v>0</v>
      </c>
      <c r="J977" s="1295"/>
      <c r="K977" s="1294"/>
    </row>
    <row r="978" spans="1:11" s="440" customFormat="1" ht="21.95" customHeight="1" x14ac:dyDescent="0.2">
      <c r="A978" s="830">
        <v>966</v>
      </c>
      <c r="B978" s="444"/>
      <c r="C978" s="441"/>
      <c r="D978" s="831">
        <f t="shared" si="45"/>
        <v>0</v>
      </c>
      <c r="E978" s="441"/>
      <c r="F978" s="441"/>
      <c r="G978" s="832">
        <f t="shared" si="46"/>
        <v>1</v>
      </c>
      <c r="H978" s="835"/>
      <c r="I978" s="834">
        <f t="shared" si="47"/>
        <v>0</v>
      </c>
      <c r="J978" s="1295"/>
      <c r="K978" s="1294"/>
    </row>
    <row r="979" spans="1:11" s="440" customFormat="1" ht="21.95" customHeight="1" x14ac:dyDescent="0.2">
      <c r="A979" s="830">
        <v>967</v>
      </c>
      <c r="B979" s="444"/>
      <c r="C979" s="441"/>
      <c r="D979" s="831">
        <f t="shared" si="45"/>
        <v>0</v>
      </c>
      <c r="E979" s="441"/>
      <c r="F979" s="441"/>
      <c r="G979" s="832">
        <f t="shared" si="46"/>
        <v>1</v>
      </c>
      <c r="H979" s="835"/>
      <c r="I979" s="834">
        <f t="shared" si="47"/>
        <v>0</v>
      </c>
      <c r="J979" s="1295"/>
      <c r="K979" s="1294"/>
    </row>
    <row r="980" spans="1:11" s="440" customFormat="1" ht="21.95" customHeight="1" x14ac:dyDescent="0.2">
      <c r="A980" s="830">
        <v>968</v>
      </c>
      <c r="B980" s="444"/>
      <c r="C980" s="441"/>
      <c r="D980" s="831">
        <f t="shared" si="45"/>
        <v>0</v>
      </c>
      <c r="E980" s="441"/>
      <c r="F980" s="441"/>
      <c r="G980" s="832">
        <f t="shared" si="46"/>
        <v>1</v>
      </c>
      <c r="H980" s="835"/>
      <c r="I980" s="834">
        <f t="shared" si="47"/>
        <v>0</v>
      </c>
      <c r="J980" s="1295"/>
      <c r="K980" s="1294"/>
    </row>
    <row r="981" spans="1:11" s="440" customFormat="1" ht="21.95" customHeight="1" x14ac:dyDescent="0.2">
      <c r="A981" s="830">
        <v>969</v>
      </c>
      <c r="B981" s="444"/>
      <c r="C981" s="441"/>
      <c r="D981" s="831">
        <f t="shared" si="45"/>
        <v>0</v>
      </c>
      <c r="E981" s="441"/>
      <c r="F981" s="441"/>
      <c r="G981" s="832">
        <f t="shared" si="46"/>
        <v>1</v>
      </c>
      <c r="H981" s="835"/>
      <c r="I981" s="834">
        <f t="shared" si="47"/>
        <v>0</v>
      </c>
      <c r="J981" s="1295"/>
      <c r="K981" s="1294"/>
    </row>
    <row r="982" spans="1:11" s="440" customFormat="1" ht="21.95" customHeight="1" x14ac:dyDescent="0.2">
      <c r="A982" s="830">
        <v>970</v>
      </c>
      <c r="B982" s="444"/>
      <c r="C982" s="441"/>
      <c r="D982" s="831">
        <f t="shared" si="45"/>
        <v>0</v>
      </c>
      <c r="E982" s="441"/>
      <c r="F982" s="441"/>
      <c r="G982" s="832">
        <f t="shared" si="46"/>
        <v>1</v>
      </c>
      <c r="H982" s="835"/>
      <c r="I982" s="834">
        <f t="shared" si="47"/>
        <v>0</v>
      </c>
      <c r="J982" s="1295"/>
      <c r="K982" s="1294"/>
    </row>
    <row r="983" spans="1:11" s="440" customFormat="1" ht="21.95" customHeight="1" x14ac:dyDescent="0.2">
      <c r="A983" s="830">
        <v>971</v>
      </c>
      <c r="B983" s="444"/>
      <c r="C983" s="441"/>
      <c r="D983" s="831">
        <f t="shared" si="45"/>
        <v>0</v>
      </c>
      <c r="E983" s="441"/>
      <c r="F983" s="441"/>
      <c r="G983" s="832">
        <f t="shared" si="46"/>
        <v>1</v>
      </c>
      <c r="H983" s="835"/>
      <c r="I983" s="834">
        <f t="shared" si="47"/>
        <v>0</v>
      </c>
      <c r="J983" s="1295"/>
      <c r="K983" s="1294"/>
    </row>
    <row r="984" spans="1:11" s="440" customFormat="1" ht="21.95" customHeight="1" x14ac:dyDescent="0.2">
      <c r="A984" s="830">
        <v>972</v>
      </c>
      <c r="B984" s="444"/>
      <c r="C984" s="441"/>
      <c r="D984" s="831">
        <f t="shared" si="45"/>
        <v>0</v>
      </c>
      <c r="E984" s="441"/>
      <c r="F984" s="441"/>
      <c r="G984" s="832">
        <f t="shared" si="46"/>
        <v>1</v>
      </c>
      <c r="H984" s="835"/>
      <c r="I984" s="834">
        <f t="shared" si="47"/>
        <v>0</v>
      </c>
      <c r="J984" s="1295"/>
      <c r="K984" s="1294"/>
    </row>
    <row r="985" spans="1:11" s="440" customFormat="1" ht="21.95" customHeight="1" x14ac:dyDescent="0.2">
      <c r="A985" s="830">
        <v>973</v>
      </c>
      <c r="B985" s="444"/>
      <c r="C985" s="441"/>
      <c r="D985" s="831">
        <f t="shared" si="45"/>
        <v>0</v>
      </c>
      <c r="E985" s="441"/>
      <c r="F985" s="441"/>
      <c r="G985" s="832">
        <f t="shared" si="46"/>
        <v>1</v>
      </c>
      <c r="H985" s="835"/>
      <c r="I985" s="834">
        <f t="shared" si="47"/>
        <v>0</v>
      </c>
      <c r="J985" s="1295"/>
      <c r="K985" s="1294"/>
    </row>
    <row r="986" spans="1:11" s="440" customFormat="1" ht="21.95" customHeight="1" x14ac:dyDescent="0.2">
      <c r="A986" s="830">
        <v>974</v>
      </c>
      <c r="B986" s="444"/>
      <c r="C986" s="441"/>
      <c r="D986" s="831">
        <f t="shared" si="45"/>
        <v>0</v>
      </c>
      <c r="E986" s="441"/>
      <c r="F986" s="441"/>
      <c r="G986" s="832">
        <f t="shared" si="46"/>
        <v>1</v>
      </c>
      <c r="H986" s="835"/>
      <c r="I986" s="834">
        <f t="shared" si="47"/>
        <v>0</v>
      </c>
      <c r="J986" s="1295"/>
      <c r="K986" s="1294"/>
    </row>
    <row r="987" spans="1:11" s="440" customFormat="1" ht="21.95" customHeight="1" x14ac:dyDescent="0.2">
      <c r="A987" s="830">
        <v>975</v>
      </c>
      <c r="B987" s="444"/>
      <c r="C987" s="441"/>
      <c r="D987" s="831">
        <f t="shared" si="45"/>
        <v>0</v>
      </c>
      <c r="E987" s="441"/>
      <c r="F987" s="441"/>
      <c r="G987" s="832">
        <f t="shared" si="46"/>
        <v>1</v>
      </c>
      <c r="H987" s="835"/>
      <c r="I987" s="834">
        <f t="shared" si="47"/>
        <v>0</v>
      </c>
      <c r="J987" s="1295"/>
      <c r="K987" s="1294"/>
    </row>
    <row r="988" spans="1:11" s="440" customFormat="1" ht="21.95" customHeight="1" x14ac:dyDescent="0.2">
      <c r="A988" s="830">
        <v>976</v>
      </c>
      <c r="B988" s="444"/>
      <c r="C988" s="441"/>
      <c r="D988" s="831">
        <f t="shared" si="45"/>
        <v>0</v>
      </c>
      <c r="E988" s="441"/>
      <c r="F988" s="441"/>
      <c r="G988" s="832">
        <f t="shared" si="46"/>
        <v>1</v>
      </c>
      <c r="H988" s="835"/>
      <c r="I988" s="834">
        <f t="shared" si="47"/>
        <v>0</v>
      </c>
      <c r="J988" s="1295"/>
      <c r="K988" s="1294"/>
    </row>
    <row r="989" spans="1:11" s="440" customFormat="1" ht="21.95" customHeight="1" x14ac:dyDescent="0.2">
      <c r="A989" s="830">
        <v>977</v>
      </c>
      <c r="B989" s="444"/>
      <c r="C989" s="441"/>
      <c r="D989" s="831">
        <f t="shared" si="45"/>
        <v>0</v>
      </c>
      <c r="E989" s="441"/>
      <c r="F989" s="441"/>
      <c r="G989" s="832">
        <f t="shared" si="46"/>
        <v>1</v>
      </c>
      <c r="H989" s="835"/>
      <c r="I989" s="834">
        <f t="shared" si="47"/>
        <v>0</v>
      </c>
      <c r="J989" s="1295"/>
      <c r="K989" s="1294"/>
    </row>
    <row r="990" spans="1:11" s="440" customFormat="1" ht="21.95" customHeight="1" x14ac:dyDescent="0.2">
      <c r="A990" s="830">
        <v>978</v>
      </c>
      <c r="B990" s="444"/>
      <c r="C990" s="441"/>
      <c r="D990" s="831">
        <f t="shared" si="45"/>
        <v>0</v>
      </c>
      <c r="E990" s="441"/>
      <c r="F990" s="441"/>
      <c r="G990" s="832">
        <f t="shared" si="46"/>
        <v>1</v>
      </c>
      <c r="H990" s="835"/>
      <c r="I990" s="834">
        <f t="shared" si="47"/>
        <v>0</v>
      </c>
      <c r="J990" s="1295"/>
      <c r="K990" s="1294"/>
    </row>
    <row r="991" spans="1:11" s="440" customFormat="1" ht="21.95" customHeight="1" x14ac:dyDescent="0.2">
      <c r="A991" s="830">
        <v>979</v>
      </c>
      <c r="B991" s="444"/>
      <c r="C991" s="441"/>
      <c r="D991" s="831">
        <f t="shared" si="45"/>
        <v>0</v>
      </c>
      <c r="E991" s="441"/>
      <c r="F991" s="441"/>
      <c r="G991" s="832">
        <f t="shared" si="46"/>
        <v>1</v>
      </c>
      <c r="H991" s="835"/>
      <c r="I991" s="834">
        <f t="shared" si="47"/>
        <v>0</v>
      </c>
      <c r="J991" s="1295"/>
      <c r="K991" s="1294"/>
    </row>
    <row r="992" spans="1:11" s="440" customFormat="1" ht="21.95" customHeight="1" x14ac:dyDescent="0.2">
      <c r="A992" s="830">
        <v>980</v>
      </c>
      <c r="B992" s="444"/>
      <c r="C992" s="441"/>
      <c r="D992" s="831">
        <f t="shared" si="45"/>
        <v>0</v>
      </c>
      <c r="E992" s="441"/>
      <c r="F992" s="441"/>
      <c r="G992" s="832">
        <f t="shared" si="46"/>
        <v>1</v>
      </c>
      <c r="H992" s="835"/>
      <c r="I992" s="834">
        <f t="shared" si="47"/>
        <v>0</v>
      </c>
      <c r="J992" s="1295"/>
      <c r="K992" s="1294"/>
    </row>
    <row r="993" spans="1:11" s="440" customFormat="1" ht="21.95" customHeight="1" x14ac:dyDescent="0.2">
      <c r="A993" s="830">
        <v>981</v>
      </c>
      <c r="B993" s="444"/>
      <c r="C993" s="441"/>
      <c r="D993" s="831">
        <f t="shared" si="45"/>
        <v>0</v>
      </c>
      <c r="E993" s="441"/>
      <c r="F993" s="441"/>
      <c r="G993" s="832">
        <f t="shared" si="46"/>
        <v>1</v>
      </c>
      <c r="H993" s="835"/>
      <c r="I993" s="834">
        <f t="shared" si="47"/>
        <v>0</v>
      </c>
      <c r="J993" s="1295"/>
      <c r="K993" s="1294"/>
    </row>
    <row r="994" spans="1:11" s="440" customFormat="1" ht="21.95" customHeight="1" x14ac:dyDescent="0.2">
      <c r="A994" s="830">
        <v>982</v>
      </c>
      <c r="B994" s="444"/>
      <c r="C994" s="441"/>
      <c r="D994" s="831">
        <f t="shared" si="45"/>
        <v>0</v>
      </c>
      <c r="E994" s="441"/>
      <c r="F994" s="441"/>
      <c r="G994" s="832">
        <f t="shared" si="46"/>
        <v>1</v>
      </c>
      <c r="H994" s="835"/>
      <c r="I994" s="834">
        <f t="shared" si="47"/>
        <v>0</v>
      </c>
      <c r="J994" s="1295"/>
      <c r="K994" s="1294"/>
    </row>
    <row r="995" spans="1:11" s="440" customFormat="1" ht="21.95" customHeight="1" x14ac:dyDescent="0.2">
      <c r="A995" s="830">
        <v>983</v>
      </c>
      <c r="B995" s="444"/>
      <c r="C995" s="441"/>
      <c r="D995" s="831">
        <f t="shared" si="45"/>
        <v>0</v>
      </c>
      <c r="E995" s="441"/>
      <c r="F995" s="441"/>
      <c r="G995" s="832">
        <f t="shared" si="46"/>
        <v>1</v>
      </c>
      <c r="H995" s="835"/>
      <c r="I995" s="834">
        <f t="shared" si="47"/>
        <v>0</v>
      </c>
      <c r="J995" s="1295"/>
      <c r="K995" s="1294"/>
    </row>
    <row r="996" spans="1:11" s="440" customFormat="1" ht="21.95" customHeight="1" x14ac:dyDescent="0.2">
      <c r="A996" s="830">
        <v>984</v>
      </c>
      <c r="B996" s="444"/>
      <c r="C996" s="441"/>
      <c r="D996" s="831">
        <f t="shared" si="45"/>
        <v>0</v>
      </c>
      <c r="E996" s="441"/>
      <c r="F996" s="441"/>
      <c r="G996" s="832">
        <f t="shared" si="46"/>
        <v>1</v>
      </c>
      <c r="H996" s="835"/>
      <c r="I996" s="834">
        <f t="shared" si="47"/>
        <v>0</v>
      </c>
      <c r="J996" s="1295"/>
      <c r="K996" s="1294"/>
    </row>
    <row r="997" spans="1:11" s="440" customFormat="1" ht="21.95" customHeight="1" x14ac:dyDescent="0.2">
      <c r="A997" s="830">
        <v>985</v>
      </c>
      <c r="B997" s="444"/>
      <c r="C997" s="441"/>
      <c r="D997" s="831">
        <f t="shared" si="45"/>
        <v>0</v>
      </c>
      <c r="E997" s="441"/>
      <c r="F997" s="441"/>
      <c r="G997" s="832">
        <f t="shared" si="46"/>
        <v>1</v>
      </c>
      <c r="H997" s="835"/>
      <c r="I997" s="834">
        <f t="shared" si="47"/>
        <v>0</v>
      </c>
      <c r="J997" s="1295"/>
      <c r="K997" s="1294"/>
    </row>
    <row r="998" spans="1:11" s="440" customFormat="1" ht="21.95" customHeight="1" x14ac:dyDescent="0.2">
      <c r="A998" s="830">
        <v>986</v>
      </c>
      <c r="B998" s="444"/>
      <c r="C998" s="441"/>
      <c r="D998" s="831">
        <f t="shared" si="45"/>
        <v>0</v>
      </c>
      <c r="E998" s="441"/>
      <c r="F998" s="441"/>
      <c r="G998" s="832">
        <f t="shared" si="46"/>
        <v>1</v>
      </c>
      <c r="H998" s="835"/>
      <c r="I998" s="834">
        <f t="shared" si="47"/>
        <v>0</v>
      </c>
      <c r="J998" s="1295"/>
      <c r="K998" s="1294"/>
    </row>
    <row r="999" spans="1:11" s="440" customFormat="1" ht="21.95" customHeight="1" x14ac:dyDescent="0.2">
      <c r="A999" s="830">
        <v>987</v>
      </c>
      <c r="B999" s="444"/>
      <c r="C999" s="441"/>
      <c r="D999" s="831">
        <f t="shared" si="45"/>
        <v>0</v>
      </c>
      <c r="E999" s="441"/>
      <c r="F999" s="441"/>
      <c r="G999" s="832">
        <f t="shared" si="46"/>
        <v>1</v>
      </c>
      <c r="H999" s="835"/>
      <c r="I999" s="834">
        <f t="shared" si="47"/>
        <v>0</v>
      </c>
      <c r="J999" s="1295"/>
      <c r="K999" s="1294"/>
    </row>
    <row r="1000" spans="1:11" s="440" customFormat="1" ht="21.95" customHeight="1" x14ac:dyDescent="0.2">
      <c r="A1000" s="830">
        <v>988</v>
      </c>
      <c r="B1000" s="444"/>
      <c r="C1000" s="441"/>
      <c r="D1000" s="831">
        <f t="shared" si="45"/>
        <v>0</v>
      </c>
      <c r="E1000" s="441"/>
      <c r="F1000" s="441"/>
      <c r="G1000" s="832">
        <f t="shared" si="46"/>
        <v>1</v>
      </c>
      <c r="H1000" s="835"/>
      <c r="I1000" s="834">
        <f t="shared" si="47"/>
        <v>0</v>
      </c>
      <c r="J1000" s="1295"/>
      <c r="K1000" s="1294"/>
    </row>
    <row r="1001" spans="1:11" s="440" customFormat="1" ht="21.95" customHeight="1" x14ac:dyDescent="0.2">
      <c r="A1001" s="830">
        <v>989</v>
      </c>
      <c r="B1001" s="444"/>
      <c r="C1001" s="441"/>
      <c r="D1001" s="831">
        <f t="shared" si="45"/>
        <v>0</v>
      </c>
      <c r="E1001" s="441"/>
      <c r="F1001" s="441"/>
      <c r="G1001" s="832">
        <f t="shared" si="46"/>
        <v>1</v>
      </c>
      <c r="H1001" s="835"/>
      <c r="I1001" s="834">
        <f t="shared" si="47"/>
        <v>0</v>
      </c>
      <c r="J1001" s="1295"/>
      <c r="K1001" s="1294"/>
    </row>
    <row r="1002" spans="1:11" s="440" customFormat="1" ht="21.95" customHeight="1" x14ac:dyDescent="0.2">
      <c r="A1002" s="830">
        <v>990</v>
      </c>
      <c r="B1002" s="444"/>
      <c r="C1002" s="441"/>
      <c r="D1002" s="831">
        <f t="shared" si="45"/>
        <v>0</v>
      </c>
      <c r="E1002" s="441"/>
      <c r="F1002" s="441"/>
      <c r="G1002" s="832">
        <f t="shared" si="46"/>
        <v>1</v>
      </c>
      <c r="H1002" s="835"/>
      <c r="I1002" s="834">
        <f t="shared" si="47"/>
        <v>0</v>
      </c>
      <c r="J1002" s="1295"/>
      <c r="K1002" s="1294"/>
    </row>
    <row r="1003" spans="1:11" s="440" customFormat="1" ht="21.95" customHeight="1" x14ac:dyDescent="0.2">
      <c r="A1003" s="830">
        <v>991</v>
      </c>
      <c r="B1003" s="444"/>
      <c r="C1003" s="441"/>
      <c r="D1003" s="831">
        <f t="shared" si="45"/>
        <v>0</v>
      </c>
      <c r="E1003" s="441"/>
      <c r="F1003" s="441"/>
      <c r="G1003" s="832">
        <f t="shared" si="46"/>
        <v>1</v>
      </c>
      <c r="H1003" s="835"/>
      <c r="I1003" s="834">
        <f t="shared" si="47"/>
        <v>0</v>
      </c>
      <c r="J1003" s="1295"/>
      <c r="K1003" s="1294"/>
    </row>
    <row r="1004" spans="1:11" s="440" customFormat="1" ht="21.95" customHeight="1" x14ac:dyDescent="0.2">
      <c r="A1004" s="830">
        <v>992</v>
      </c>
      <c r="B1004" s="444"/>
      <c r="C1004" s="441"/>
      <c r="D1004" s="831">
        <f t="shared" si="45"/>
        <v>0</v>
      </c>
      <c r="E1004" s="441"/>
      <c r="F1004" s="441"/>
      <c r="G1004" s="832">
        <f t="shared" si="46"/>
        <v>1</v>
      </c>
      <c r="H1004" s="835"/>
      <c r="I1004" s="834">
        <f t="shared" si="47"/>
        <v>0</v>
      </c>
      <c r="J1004" s="1295"/>
      <c r="K1004" s="1294"/>
    </row>
    <row r="1005" spans="1:11" s="440" customFormat="1" ht="21.95" customHeight="1" x14ac:dyDescent="0.2">
      <c r="A1005" s="830">
        <v>993</v>
      </c>
      <c r="B1005" s="444"/>
      <c r="C1005" s="441"/>
      <c r="D1005" s="831">
        <f t="shared" si="45"/>
        <v>0</v>
      </c>
      <c r="E1005" s="441"/>
      <c r="F1005" s="441"/>
      <c r="G1005" s="832">
        <f t="shared" si="46"/>
        <v>1</v>
      </c>
      <c r="H1005" s="835"/>
      <c r="I1005" s="834">
        <f t="shared" si="47"/>
        <v>0</v>
      </c>
      <c r="J1005" s="1295"/>
      <c r="K1005" s="1294"/>
    </row>
    <row r="1006" spans="1:11" s="440" customFormat="1" ht="21.95" customHeight="1" x14ac:dyDescent="0.2">
      <c r="A1006" s="830">
        <v>994</v>
      </c>
      <c r="B1006" s="444"/>
      <c r="C1006" s="441"/>
      <c r="D1006" s="831">
        <f t="shared" si="45"/>
        <v>0</v>
      </c>
      <c r="E1006" s="441"/>
      <c r="F1006" s="441"/>
      <c r="G1006" s="832">
        <f t="shared" si="46"/>
        <v>1</v>
      </c>
      <c r="H1006" s="835"/>
      <c r="I1006" s="834">
        <f t="shared" si="47"/>
        <v>0</v>
      </c>
      <c r="J1006" s="1295"/>
      <c r="K1006" s="1294"/>
    </row>
    <row r="1007" spans="1:11" s="440" customFormat="1" ht="21.95" customHeight="1" x14ac:dyDescent="0.2">
      <c r="A1007" s="830">
        <v>995</v>
      </c>
      <c r="B1007" s="444"/>
      <c r="C1007" s="441"/>
      <c r="D1007" s="831">
        <f t="shared" si="45"/>
        <v>0</v>
      </c>
      <c r="E1007" s="441"/>
      <c r="F1007" s="441"/>
      <c r="G1007" s="832">
        <f t="shared" si="46"/>
        <v>1</v>
      </c>
      <c r="H1007" s="835"/>
      <c r="I1007" s="834">
        <f t="shared" si="47"/>
        <v>0</v>
      </c>
      <c r="J1007" s="1295"/>
      <c r="K1007" s="1294"/>
    </row>
    <row r="1008" spans="1:11" s="440" customFormat="1" ht="21.95" customHeight="1" x14ac:dyDescent="0.2">
      <c r="A1008" s="830">
        <v>996</v>
      </c>
      <c r="B1008" s="444"/>
      <c r="C1008" s="441"/>
      <c r="D1008" s="831">
        <f t="shared" si="45"/>
        <v>0</v>
      </c>
      <c r="E1008" s="441"/>
      <c r="F1008" s="441"/>
      <c r="G1008" s="832">
        <f t="shared" si="46"/>
        <v>1</v>
      </c>
      <c r="H1008" s="835"/>
      <c r="I1008" s="834">
        <f t="shared" si="47"/>
        <v>0</v>
      </c>
      <c r="J1008" s="1295"/>
      <c r="K1008" s="1294"/>
    </row>
    <row r="1009" spans="1:11" s="440" customFormat="1" ht="21.95" customHeight="1" x14ac:dyDescent="0.2">
      <c r="A1009" s="830">
        <v>997</v>
      </c>
      <c r="B1009" s="444"/>
      <c r="C1009" s="441"/>
      <c r="D1009" s="831">
        <f t="shared" si="45"/>
        <v>0</v>
      </c>
      <c r="E1009" s="441"/>
      <c r="F1009" s="441"/>
      <c r="G1009" s="832">
        <f t="shared" si="46"/>
        <v>1</v>
      </c>
      <c r="H1009" s="835"/>
      <c r="I1009" s="834">
        <f t="shared" si="47"/>
        <v>0</v>
      </c>
      <c r="J1009" s="1295"/>
      <c r="K1009" s="1294"/>
    </row>
    <row r="1010" spans="1:11" s="440" customFormat="1" ht="21.95" customHeight="1" x14ac:dyDescent="0.2">
      <c r="A1010" s="830">
        <v>998</v>
      </c>
      <c r="B1010" s="444"/>
      <c r="C1010" s="441"/>
      <c r="D1010" s="831">
        <f t="shared" si="45"/>
        <v>0</v>
      </c>
      <c r="E1010" s="441"/>
      <c r="F1010" s="441"/>
      <c r="G1010" s="832">
        <f t="shared" si="46"/>
        <v>1</v>
      </c>
      <c r="H1010" s="835"/>
      <c r="I1010" s="834">
        <f t="shared" si="47"/>
        <v>0</v>
      </c>
      <c r="J1010" s="1295"/>
      <c r="K1010" s="1294"/>
    </row>
    <row r="1011" spans="1:11" s="440" customFormat="1" ht="21.95" customHeight="1" x14ac:dyDescent="0.2">
      <c r="A1011" s="830">
        <v>999</v>
      </c>
      <c r="B1011" s="444"/>
      <c r="C1011" s="441"/>
      <c r="D1011" s="831">
        <f t="shared" si="45"/>
        <v>0</v>
      </c>
      <c r="E1011" s="441"/>
      <c r="F1011" s="441"/>
      <c r="G1011" s="832">
        <f t="shared" si="46"/>
        <v>1</v>
      </c>
      <c r="H1011" s="835"/>
      <c r="I1011" s="834">
        <f t="shared" si="47"/>
        <v>0</v>
      </c>
      <c r="J1011" s="1295"/>
      <c r="K1011" s="1294"/>
    </row>
    <row r="1012" spans="1:11" s="440" customFormat="1" ht="21.95" customHeight="1" x14ac:dyDescent="0.2">
      <c r="A1012" s="830">
        <v>1000</v>
      </c>
      <c r="B1012" s="444"/>
      <c r="C1012" s="441"/>
      <c r="D1012" s="831">
        <f t="shared" si="45"/>
        <v>0</v>
      </c>
      <c r="E1012" s="441"/>
      <c r="F1012" s="441"/>
      <c r="G1012" s="832">
        <f t="shared" si="46"/>
        <v>1</v>
      </c>
      <c r="H1012" s="835"/>
      <c r="I1012" s="834">
        <f t="shared" si="47"/>
        <v>0</v>
      </c>
      <c r="J1012" s="1295"/>
      <c r="K1012" s="1294"/>
    </row>
    <row r="1013" spans="1:11" s="440" customFormat="1" ht="21.95" customHeight="1" x14ac:dyDescent="0.2">
      <c r="A1013" s="830">
        <v>1001</v>
      </c>
      <c r="B1013" s="444"/>
      <c r="C1013" s="441"/>
      <c r="D1013" s="831">
        <f t="shared" si="45"/>
        <v>0</v>
      </c>
      <c r="E1013" s="441"/>
      <c r="F1013" s="441"/>
      <c r="G1013" s="832">
        <f t="shared" si="46"/>
        <v>1</v>
      </c>
      <c r="H1013" s="835"/>
      <c r="I1013" s="834">
        <f t="shared" si="47"/>
        <v>0</v>
      </c>
      <c r="J1013" s="1295"/>
      <c r="K1013" s="1294"/>
    </row>
    <row r="1014" spans="1:11" s="440" customFormat="1" ht="21.95" customHeight="1" x14ac:dyDescent="0.2">
      <c r="A1014" s="830">
        <v>1002</v>
      </c>
      <c r="B1014" s="444"/>
      <c r="C1014" s="441"/>
      <c r="D1014" s="831">
        <f t="shared" si="45"/>
        <v>0</v>
      </c>
      <c r="E1014" s="441"/>
      <c r="F1014" s="441"/>
      <c r="G1014" s="832">
        <f t="shared" si="46"/>
        <v>1</v>
      </c>
      <c r="H1014" s="835"/>
      <c r="I1014" s="834">
        <f t="shared" si="47"/>
        <v>0</v>
      </c>
      <c r="J1014" s="1295"/>
      <c r="K1014" s="1294"/>
    </row>
    <row r="1015" spans="1:11" s="440" customFormat="1" ht="21.95" customHeight="1" x14ac:dyDescent="0.2">
      <c r="A1015" s="830">
        <v>1003</v>
      </c>
      <c r="B1015" s="444"/>
      <c r="C1015" s="441"/>
      <c r="D1015" s="831">
        <f t="shared" si="45"/>
        <v>0</v>
      </c>
      <c r="E1015" s="441"/>
      <c r="F1015" s="441"/>
      <c r="G1015" s="832">
        <f t="shared" si="46"/>
        <v>1</v>
      </c>
      <c r="H1015" s="835"/>
      <c r="I1015" s="834">
        <f t="shared" si="47"/>
        <v>0</v>
      </c>
      <c r="J1015" s="1295"/>
      <c r="K1015" s="1294"/>
    </row>
    <row r="1016" spans="1:11" s="440" customFormat="1" ht="21.95" customHeight="1" x14ac:dyDescent="0.2">
      <c r="A1016" s="830">
        <v>1004</v>
      </c>
      <c r="B1016" s="444"/>
      <c r="C1016" s="441"/>
      <c r="D1016" s="831">
        <f t="shared" si="45"/>
        <v>0</v>
      </c>
      <c r="E1016" s="441"/>
      <c r="F1016" s="441"/>
      <c r="G1016" s="832">
        <f t="shared" si="46"/>
        <v>1</v>
      </c>
      <c r="H1016" s="835"/>
      <c r="I1016" s="834">
        <f t="shared" si="47"/>
        <v>0</v>
      </c>
      <c r="J1016" s="1295"/>
      <c r="K1016" s="1294"/>
    </row>
    <row r="1017" spans="1:11" s="440" customFormat="1" ht="21.95" customHeight="1" x14ac:dyDescent="0.2">
      <c r="A1017" s="830">
        <v>1005</v>
      </c>
      <c r="B1017" s="444"/>
      <c r="C1017" s="441"/>
      <c r="D1017" s="831">
        <f t="shared" si="45"/>
        <v>0</v>
      </c>
      <c r="E1017" s="441"/>
      <c r="F1017" s="441"/>
      <c r="G1017" s="832">
        <f t="shared" si="46"/>
        <v>1</v>
      </c>
      <c r="H1017" s="835"/>
      <c r="I1017" s="834">
        <f t="shared" si="47"/>
        <v>0</v>
      </c>
      <c r="J1017" s="1295"/>
      <c r="K1017" s="1294"/>
    </row>
    <row r="1018" spans="1:11" s="440" customFormat="1" ht="21.95" customHeight="1" x14ac:dyDescent="0.2">
      <c r="A1018" s="830">
        <v>1006</v>
      </c>
      <c r="B1018" s="444"/>
      <c r="C1018" s="441"/>
      <c r="D1018" s="831">
        <f t="shared" si="45"/>
        <v>0</v>
      </c>
      <c r="E1018" s="441"/>
      <c r="F1018" s="441"/>
      <c r="G1018" s="832">
        <f t="shared" si="46"/>
        <v>1</v>
      </c>
      <c r="H1018" s="835"/>
      <c r="I1018" s="834">
        <f t="shared" si="47"/>
        <v>0</v>
      </c>
      <c r="J1018" s="1295"/>
      <c r="K1018" s="1294"/>
    </row>
    <row r="1019" spans="1:11" s="440" customFormat="1" ht="21.95" customHeight="1" x14ac:dyDescent="0.2">
      <c r="A1019" s="830">
        <v>1007</v>
      </c>
      <c r="B1019" s="444"/>
      <c r="C1019" s="441"/>
      <c r="D1019" s="831">
        <f t="shared" si="45"/>
        <v>0</v>
      </c>
      <c r="E1019" s="441"/>
      <c r="F1019" s="441"/>
      <c r="G1019" s="832">
        <f t="shared" si="46"/>
        <v>1</v>
      </c>
      <c r="H1019" s="835"/>
      <c r="I1019" s="834">
        <f t="shared" si="47"/>
        <v>0</v>
      </c>
      <c r="J1019" s="1295"/>
      <c r="K1019" s="1294"/>
    </row>
    <row r="1020" spans="1:11" s="440" customFormat="1" ht="21.95" customHeight="1" x14ac:dyDescent="0.2">
      <c r="A1020" s="830">
        <v>1008</v>
      </c>
      <c r="B1020" s="444"/>
      <c r="C1020" s="441"/>
      <c r="D1020" s="831">
        <f t="shared" si="45"/>
        <v>0</v>
      </c>
      <c r="E1020" s="441"/>
      <c r="F1020" s="441"/>
      <c r="G1020" s="832">
        <f t="shared" si="46"/>
        <v>1</v>
      </c>
      <c r="H1020" s="835"/>
      <c r="I1020" s="834">
        <f t="shared" si="47"/>
        <v>0</v>
      </c>
      <c r="J1020" s="1295"/>
      <c r="K1020" s="1294"/>
    </row>
    <row r="1021" spans="1:11" s="440" customFormat="1" ht="21.95" customHeight="1" x14ac:dyDescent="0.2">
      <c r="A1021" s="830">
        <v>1009</v>
      </c>
      <c r="B1021" s="444"/>
      <c r="C1021" s="441"/>
      <c r="D1021" s="831">
        <f t="shared" si="45"/>
        <v>0</v>
      </c>
      <c r="E1021" s="441"/>
      <c r="F1021" s="441"/>
      <c r="G1021" s="832">
        <f t="shared" si="46"/>
        <v>1</v>
      </c>
      <c r="H1021" s="835"/>
      <c r="I1021" s="834">
        <f t="shared" si="47"/>
        <v>0</v>
      </c>
      <c r="J1021" s="1295"/>
      <c r="K1021" s="1294"/>
    </row>
    <row r="1022" spans="1:11" s="440" customFormat="1" ht="21.95" customHeight="1" x14ac:dyDescent="0.2">
      <c r="A1022" s="830">
        <v>1010</v>
      </c>
      <c r="B1022" s="444"/>
      <c r="C1022" s="441"/>
      <c r="D1022" s="831">
        <f t="shared" si="45"/>
        <v>0</v>
      </c>
      <c r="E1022" s="441"/>
      <c r="F1022" s="441"/>
      <c r="G1022" s="832">
        <f t="shared" si="46"/>
        <v>1</v>
      </c>
      <c r="H1022" s="835"/>
      <c r="I1022" s="834">
        <f t="shared" si="47"/>
        <v>0</v>
      </c>
      <c r="J1022" s="1295"/>
      <c r="K1022" s="1294"/>
    </row>
    <row r="1023" spans="1:11" s="440" customFormat="1" ht="21.95" customHeight="1" x14ac:dyDescent="0.2">
      <c r="A1023" s="830">
        <v>1011</v>
      </c>
      <c r="B1023" s="444"/>
      <c r="C1023" s="441"/>
      <c r="D1023" s="831">
        <f t="shared" si="45"/>
        <v>0</v>
      </c>
      <c r="E1023" s="441"/>
      <c r="F1023" s="441"/>
      <c r="G1023" s="832">
        <f t="shared" si="46"/>
        <v>1</v>
      </c>
      <c r="H1023" s="835"/>
      <c r="I1023" s="834">
        <f t="shared" si="47"/>
        <v>0</v>
      </c>
      <c r="J1023" s="1295"/>
      <c r="K1023" s="1294"/>
    </row>
    <row r="1024" spans="1:11" s="440" customFormat="1" ht="21.95" customHeight="1" x14ac:dyDescent="0.2">
      <c r="A1024" s="830">
        <v>1012</v>
      </c>
      <c r="B1024" s="444"/>
      <c r="C1024" s="441"/>
      <c r="D1024" s="831">
        <f t="shared" si="45"/>
        <v>0</v>
      </c>
      <c r="E1024" s="441"/>
      <c r="F1024" s="441"/>
      <c r="G1024" s="832">
        <f t="shared" si="46"/>
        <v>1</v>
      </c>
      <c r="H1024" s="835"/>
      <c r="I1024" s="834">
        <f t="shared" si="47"/>
        <v>0</v>
      </c>
      <c r="J1024" s="1295"/>
      <c r="K1024" s="1294"/>
    </row>
    <row r="1025" spans="1:11" s="440" customFormat="1" ht="21.95" customHeight="1" x14ac:dyDescent="0.2">
      <c r="A1025" s="830">
        <v>1013</v>
      </c>
      <c r="B1025" s="444"/>
      <c r="C1025" s="441"/>
      <c r="D1025" s="831">
        <f t="shared" ref="D1025:D1088" si="48">DATEDIF(C1025,F1025,"Y")</f>
        <v>0</v>
      </c>
      <c r="E1025" s="441"/>
      <c r="F1025" s="441"/>
      <c r="G1025" s="832">
        <f t="shared" si="46"/>
        <v>1</v>
      </c>
      <c r="H1025" s="835"/>
      <c r="I1025" s="834">
        <f t="shared" si="47"/>
        <v>0</v>
      </c>
      <c r="J1025" s="1295"/>
      <c r="K1025" s="1294"/>
    </row>
    <row r="1026" spans="1:11" s="440" customFormat="1" ht="21.95" customHeight="1" x14ac:dyDescent="0.2">
      <c r="A1026" s="830">
        <v>1014</v>
      </c>
      <c r="B1026" s="444"/>
      <c r="C1026" s="441"/>
      <c r="D1026" s="831">
        <f t="shared" si="48"/>
        <v>0</v>
      </c>
      <c r="E1026" s="441"/>
      <c r="F1026" s="441"/>
      <c r="G1026" s="832">
        <f t="shared" si="46"/>
        <v>1</v>
      </c>
      <c r="H1026" s="835"/>
      <c r="I1026" s="834">
        <f t="shared" si="47"/>
        <v>0</v>
      </c>
      <c r="J1026" s="1295"/>
      <c r="K1026" s="1294"/>
    </row>
    <row r="1027" spans="1:11" s="440" customFormat="1" ht="21.95" customHeight="1" x14ac:dyDescent="0.2">
      <c r="A1027" s="830">
        <v>1015</v>
      </c>
      <c r="B1027" s="444"/>
      <c r="C1027" s="441"/>
      <c r="D1027" s="831">
        <f t="shared" si="48"/>
        <v>0</v>
      </c>
      <c r="E1027" s="441"/>
      <c r="F1027" s="441"/>
      <c r="G1027" s="832">
        <f t="shared" si="46"/>
        <v>1</v>
      </c>
      <c r="H1027" s="835"/>
      <c r="I1027" s="834">
        <f t="shared" si="47"/>
        <v>0</v>
      </c>
      <c r="J1027" s="1295"/>
      <c r="K1027" s="1294"/>
    </row>
    <row r="1028" spans="1:11" s="440" customFormat="1" ht="21.95" customHeight="1" x14ac:dyDescent="0.2">
      <c r="A1028" s="830">
        <v>1016</v>
      </c>
      <c r="B1028" s="444"/>
      <c r="C1028" s="441"/>
      <c r="D1028" s="831">
        <f t="shared" si="48"/>
        <v>0</v>
      </c>
      <c r="E1028" s="441"/>
      <c r="F1028" s="441"/>
      <c r="G1028" s="832">
        <f t="shared" si="46"/>
        <v>1</v>
      </c>
      <c r="H1028" s="835"/>
      <c r="I1028" s="834">
        <f t="shared" si="47"/>
        <v>0</v>
      </c>
      <c r="J1028" s="1295"/>
      <c r="K1028" s="1294"/>
    </row>
    <row r="1029" spans="1:11" s="440" customFormat="1" ht="21.95" customHeight="1" x14ac:dyDescent="0.2">
      <c r="A1029" s="830">
        <v>1017</v>
      </c>
      <c r="B1029" s="444"/>
      <c r="C1029" s="441"/>
      <c r="D1029" s="831">
        <f t="shared" si="48"/>
        <v>0</v>
      </c>
      <c r="E1029" s="441"/>
      <c r="F1029" s="441"/>
      <c r="G1029" s="832">
        <f t="shared" si="46"/>
        <v>1</v>
      </c>
      <c r="H1029" s="835"/>
      <c r="I1029" s="834">
        <f t="shared" si="47"/>
        <v>0</v>
      </c>
      <c r="J1029" s="1295"/>
      <c r="K1029" s="1294"/>
    </row>
    <row r="1030" spans="1:11" s="440" customFormat="1" ht="21.95" customHeight="1" x14ac:dyDescent="0.2">
      <c r="A1030" s="830">
        <v>1018</v>
      </c>
      <c r="B1030" s="444"/>
      <c r="C1030" s="441"/>
      <c r="D1030" s="831">
        <f t="shared" si="48"/>
        <v>0</v>
      </c>
      <c r="E1030" s="441"/>
      <c r="F1030" s="441"/>
      <c r="G1030" s="832">
        <f t="shared" si="46"/>
        <v>1</v>
      </c>
      <c r="H1030" s="835"/>
      <c r="I1030" s="834">
        <f t="shared" si="47"/>
        <v>0</v>
      </c>
      <c r="J1030" s="1295"/>
      <c r="K1030" s="1294"/>
    </row>
    <row r="1031" spans="1:11" s="440" customFormat="1" ht="21.95" customHeight="1" x14ac:dyDescent="0.2">
      <c r="A1031" s="830">
        <v>1019</v>
      </c>
      <c r="B1031" s="444"/>
      <c r="C1031" s="441"/>
      <c r="D1031" s="831">
        <f t="shared" si="48"/>
        <v>0</v>
      </c>
      <c r="E1031" s="441"/>
      <c r="F1031" s="441"/>
      <c r="G1031" s="832">
        <f t="shared" si="46"/>
        <v>1</v>
      </c>
      <c r="H1031" s="835"/>
      <c r="I1031" s="834">
        <f t="shared" si="47"/>
        <v>0</v>
      </c>
      <c r="J1031" s="1295"/>
      <c r="K1031" s="1294"/>
    </row>
    <row r="1032" spans="1:11" s="440" customFormat="1" ht="21.95" customHeight="1" x14ac:dyDescent="0.2">
      <c r="A1032" s="830">
        <v>1020</v>
      </c>
      <c r="B1032" s="444"/>
      <c r="C1032" s="441"/>
      <c r="D1032" s="831">
        <f t="shared" si="48"/>
        <v>0</v>
      </c>
      <c r="E1032" s="441"/>
      <c r="F1032" s="441"/>
      <c r="G1032" s="832">
        <f t="shared" si="46"/>
        <v>1</v>
      </c>
      <c r="H1032" s="835"/>
      <c r="I1032" s="834">
        <f t="shared" si="47"/>
        <v>0</v>
      </c>
      <c r="J1032" s="1295"/>
      <c r="K1032" s="1294"/>
    </row>
    <row r="1033" spans="1:11" s="440" customFormat="1" ht="21.95" customHeight="1" x14ac:dyDescent="0.2">
      <c r="A1033" s="830">
        <v>1021</v>
      </c>
      <c r="B1033" s="444"/>
      <c r="C1033" s="441"/>
      <c r="D1033" s="831">
        <f t="shared" si="48"/>
        <v>0</v>
      </c>
      <c r="E1033" s="441"/>
      <c r="F1033" s="441"/>
      <c r="G1033" s="832">
        <f t="shared" si="46"/>
        <v>1</v>
      </c>
      <c r="H1033" s="835"/>
      <c r="I1033" s="834">
        <f t="shared" si="47"/>
        <v>0</v>
      </c>
      <c r="J1033" s="1295"/>
      <c r="K1033" s="1294"/>
    </row>
    <row r="1034" spans="1:11" s="440" customFormat="1" ht="21.95" customHeight="1" x14ac:dyDescent="0.2">
      <c r="A1034" s="830">
        <v>1022</v>
      </c>
      <c r="B1034" s="444"/>
      <c r="C1034" s="441"/>
      <c r="D1034" s="831">
        <f t="shared" si="48"/>
        <v>0</v>
      </c>
      <c r="E1034" s="441"/>
      <c r="F1034" s="441"/>
      <c r="G1034" s="832">
        <f t="shared" si="46"/>
        <v>1</v>
      </c>
      <c r="H1034" s="835"/>
      <c r="I1034" s="834">
        <f t="shared" si="47"/>
        <v>0</v>
      </c>
      <c r="J1034" s="1295"/>
      <c r="K1034" s="1294"/>
    </row>
    <row r="1035" spans="1:11" s="440" customFormat="1" ht="21.95" customHeight="1" x14ac:dyDescent="0.2">
      <c r="A1035" s="830">
        <v>1023</v>
      </c>
      <c r="B1035" s="444"/>
      <c r="C1035" s="441"/>
      <c r="D1035" s="831">
        <f t="shared" si="48"/>
        <v>0</v>
      </c>
      <c r="E1035" s="441"/>
      <c r="F1035" s="441"/>
      <c r="G1035" s="832">
        <f t="shared" si="46"/>
        <v>1</v>
      </c>
      <c r="H1035" s="835"/>
      <c r="I1035" s="834">
        <f t="shared" si="47"/>
        <v>0</v>
      </c>
      <c r="J1035" s="1295"/>
      <c r="K1035" s="1294"/>
    </row>
    <row r="1036" spans="1:11" s="440" customFormat="1" ht="21.95" customHeight="1" x14ac:dyDescent="0.2">
      <c r="A1036" s="830">
        <v>1024</v>
      </c>
      <c r="B1036" s="444"/>
      <c r="C1036" s="441"/>
      <c r="D1036" s="831">
        <f t="shared" si="48"/>
        <v>0</v>
      </c>
      <c r="E1036" s="441"/>
      <c r="F1036" s="441"/>
      <c r="G1036" s="832">
        <f t="shared" si="46"/>
        <v>1</v>
      </c>
      <c r="H1036" s="835"/>
      <c r="I1036" s="834">
        <f t="shared" si="47"/>
        <v>0</v>
      </c>
      <c r="J1036" s="1295"/>
      <c r="K1036" s="1294"/>
    </row>
    <row r="1037" spans="1:11" s="440" customFormat="1" ht="21.95" customHeight="1" x14ac:dyDescent="0.2">
      <c r="A1037" s="830">
        <v>1025</v>
      </c>
      <c r="B1037" s="444"/>
      <c r="C1037" s="441"/>
      <c r="D1037" s="831">
        <f t="shared" si="48"/>
        <v>0</v>
      </c>
      <c r="E1037" s="441"/>
      <c r="F1037" s="441"/>
      <c r="G1037" s="832">
        <f t="shared" ref="G1037:G1100" si="49">(YEAR(F1037)-YEAR(E1037))*12+MONTH(F1037)-MONTH(E1037)+1</f>
        <v>1</v>
      </c>
      <c r="H1037" s="835"/>
      <c r="I1037" s="834">
        <f t="shared" si="47"/>
        <v>0</v>
      </c>
      <c r="J1037" s="1295"/>
      <c r="K1037" s="1294"/>
    </row>
    <row r="1038" spans="1:11" s="440" customFormat="1" ht="21.95" customHeight="1" x14ac:dyDescent="0.2">
      <c r="A1038" s="830">
        <v>1026</v>
      </c>
      <c r="B1038" s="444"/>
      <c r="C1038" s="441"/>
      <c r="D1038" s="831">
        <f t="shared" si="48"/>
        <v>0</v>
      </c>
      <c r="E1038" s="441"/>
      <c r="F1038" s="441"/>
      <c r="G1038" s="832">
        <f t="shared" si="49"/>
        <v>1</v>
      </c>
      <c r="H1038" s="835"/>
      <c r="I1038" s="834">
        <f t="shared" ref="I1038:I1101" si="50">IF(AND(E1038&lt;=DATEVALUE(MID($C$7,1,10)),F1038&gt;=DATEVALUE(MID($C$7,14,10))), (YEAR(DATEVALUE(MID($C$7,14,10)))-YEAR(DATEVALUE(MID($C$7,1,10))))*12+(MONTH(DATEVALUE(MID($C$7,14,10)))-MONTH(DATEVALUE(MID($C$7,1,10))))+1,IF(AND(E1038&lt;=DATEVALUE(MID($C$7,1,10)),F1038&lt;DATEVALUE(MID($C$7,14,10)),F1038&gt;=DATEVALUE(MID($C$7,1,10))),(YEAR(F1038)-YEAR(DATEVALUE(MID($C$7,1,10))))*12+(MONTH(F1038)-MONTH(DATEVALUE(MID($C$7,1,10))))+1,IF(AND(E1038&gt;DATEVALUE(MID($C$7,1,10)),F1038&gt;=DATEVALUE(MID($C$7,14,10)),E1038&lt;=DATEVALUE(MID($C$7,14,10))),(YEAR(DATEVALUE(MID($C$7,14,10)))-YEAR(E1038))*12+(MONTH(DATEVALUE(MID($C$7,14,10)))-MONTH(E1038))+1,IF(AND(E1038&gt;DATEVALUE(MID($C$7,1,10)),F1038&lt;DATEVALUE(MID($C$7,14,10))),(YEAR(F1038)-YEAR(E1038))*12+(MONTH(F1038)-MONTH(E1038))+1,0))))</f>
        <v>0</v>
      </c>
      <c r="J1038" s="1295"/>
      <c r="K1038" s="1294"/>
    </row>
    <row r="1039" spans="1:11" s="440" customFormat="1" ht="21.95" customHeight="1" x14ac:dyDescent="0.2">
      <c r="A1039" s="830">
        <v>1027</v>
      </c>
      <c r="B1039" s="444"/>
      <c r="C1039" s="441"/>
      <c r="D1039" s="831">
        <f t="shared" si="48"/>
        <v>0</v>
      </c>
      <c r="E1039" s="441"/>
      <c r="F1039" s="441"/>
      <c r="G1039" s="832">
        <f t="shared" si="49"/>
        <v>1</v>
      </c>
      <c r="H1039" s="835"/>
      <c r="I1039" s="834">
        <f t="shared" si="50"/>
        <v>0</v>
      </c>
      <c r="J1039" s="1295"/>
      <c r="K1039" s="1294"/>
    </row>
    <row r="1040" spans="1:11" s="440" customFormat="1" ht="21.95" customHeight="1" x14ac:dyDescent="0.2">
      <c r="A1040" s="830">
        <v>1028</v>
      </c>
      <c r="B1040" s="444"/>
      <c r="C1040" s="441"/>
      <c r="D1040" s="831">
        <f t="shared" si="48"/>
        <v>0</v>
      </c>
      <c r="E1040" s="441"/>
      <c r="F1040" s="441"/>
      <c r="G1040" s="832">
        <f t="shared" si="49"/>
        <v>1</v>
      </c>
      <c r="H1040" s="835"/>
      <c r="I1040" s="834">
        <f t="shared" si="50"/>
        <v>0</v>
      </c>
      <c r="J1040" s="1295"/>
      <c r="K1040" s="1294"/>
    </row>
    <row r="1041" spans="1:11" s="440" customFormat="1" ht="21.95" customHeight="1" x14ac:dyDescent="0.2">
      <c r="A1041" s="830">
        <v>1029</v>
      </c>
      <c r="B1041" s="444"/>
      <c r="C1041" s="441"/>
      <c r="D1041" s="831">
        <f t="shared" si="48"/>
        <v>0</v>
      </c>
      <c r="E1041" s="441"/>
      <c r="F1041" s="441"/>
      <c r="G1041" s="832">
        <f t="shared" si="49"/>
        <v>1</v>
      </c>
      <c r="H1041" s="835"/>
      <c r="I1041" s="834">
        <f t="shared" si="50"/>
        <v>0</v>
      </c>
      <c r="J1041" s="1295"/>
      <c r="K1041" s="1294"/>
    </row>
    <row r="1042" spans="1:11" s="440" customFormat="1" ht="21.95" customHeight="1" x14ac:dyDescent="0.2">
      <c r="A1042" s="830">
        <v>1030</v>
      </c>
      <c r="B1042" s="444"/>
      <c r="C1042" s="441"/>
      <c r="D1042" s="831">
        <f t="shared" si="48"/>
        <v>0</v>
      </c>
      <c r="E1042" s="441"/>
      <c r="F1042" s="441"/>
      <c r="G1042" s="832">
        <f t="shared" si="49"/>
        <v>1</v>
      </c>
      <c r="H1042" s="835"/>
      <c r="I1042" s="834">
        <f t="shared" si="50"/>
        <v>0</v>
      </c>
      <c r="J1042" s="1295"/>
      <c r="K1042" s="1294"/>
    </row>
    <row r="1043" spans="1:11" s="440" customFormat="1" ht="21.95" customHeight="1" x14ac:dyDescent="0.2">
      <c r="A1043" s="830">
        <v>1031</v>
      </c>
      <c r="B1043" s="444"/>
      <c r="C1043" s="441"/>
      <c r="D1043" s="831">
        <f t="shared" si="48"/>
        <v>0</v>
      </c>
      <c r="E1043" s="441"/>
      <c r="F1043" s="441"/>
      <c r="G1043" s="832">
        <f t="shared" si="49"/>
        <v>1</v>
      </c>
      <c r="H1043" s="835"/>
      <c r="I1043" s="834">
        <f t="shared" si="50"/>
        <v>0</v>
      </c>
      <c r="J1043" s="1295"/>
      <c r="K1043" s="1294"/>
    </row>
    <row r="1044" spans="1:11" s="440" customFormat="1" ht="21.95" customHeight="1" x14ac:dyDescent="0.2">
      <c r="A1044" s="830">
        <v>1032</v>
      </c>
      <c r="B1044" s="444"/>
      <c r="C1044" s="441"/>
      <c r="D1044" s="831">
        <f t="shared" si="48"/>
        <v>0</v>
      </c>
      <c r="E1044" s="441"/>
      <c r="F1044" s="441"/>
      <c r="G1044" s="832">
        <f t="shared" si="49"/>
        <v>1</v>
      </c>
      <c r="H1044" s="835"/>
      <c r="I1044" s="834">
        <f t="shared" si="50"/>
        <v>0</v>
      </c>
      <c r="J1044" s="1295"/>
      <c r="K1044" s="1294"/>
    </row>
    <row r="1045" spans="1:11" s="440" customFormat="1" ht="21.95" customHeight="1" x14ac:dyDescent="0.2">
      <c r="A1045" s="830">
        <v>1033</v>
      </c>
      <c r="B1045" s="444"/>
      <c r="C1045" s="441"/>
      <c r="D1045" s="831">
        <f t="shared" si="48"/>
        <v>0</v>
      </c>
      <c r="E1045" s="441"/>
      <c r="F1045" s="441"/>
      <c r="G1045" s="832">
        <f t="shared" si="49"/>
        <v>1</v>
      </c>
      <c r="H1045" s="835"/>
      <c r="I1045" s="834">
        <f t="shared" si="50"/>
        <v>0</v>
      </c>
      <c r="J1045" s="1295"/>
      <c r="K1045" s="1294"/>
    </row>
    <row r="1046" spans="1:11" s="440" customFormat="1" ht="21.95" customHeight="1" x14ac:dyDescent="0.2">
      <c r="A1046" s="830">
        <v>1034</v>
      </c>
      <c r="B1046" s="444"/>
      <c r="C1046" s="441"/>
      <c r="D1046" s="831">
        <f t="shared" si="48"/>
        <v>0</v>
      </c>
      <c r="E1046" s="441"/>
      <c r="F1046" s="441"/>
      <c r="G1046" s="832">
        <f t="shared" si="49"/>
        <v>1</v>
      </c>
      <c r="H1046" s="835"/>
      <c r="I1046" s="834">
        <f t="shared" si="50"/>
        <v>0</v>
      </c>
      <c r="J1046" s="1295"/>
      <c r="K1046" s="1294"/>
    </row>
    <row r="1047" spans="1:11" s="440" customFormat="1" ht="21.95" customHeight="1" x14ac:dyDescent="0.2">
      <c r="A1047" s="830">
        <v>1035</v>
      </c>
      <c r="B1047" s="444"/>
      <c r="C1047" s="441"/>
      <c r="D1047" s="831">
        <f t="shared" si="48"/>
        <v>0</v>
      </c>
      <c r="E1047" s="441"/>
      <c r="F1047" s="441"/>
      <c r="G1047" s="832">
        <f t="shared" si="49"/>
        <v>1</v>
      </c>
      <c r="H1047" s="835"/>
      <c r="I1047" s="834">
        <f t="shared" si="50"/>
        <v>0</v>
      </c>
      <c r="J1047" s="1295"/>
      <c r="K1047" s="1294"/>
    </row>
    <row r="1048" spans="1:11" s="440" customFormat="1" ht="21.95" customHeight="1" x14ac:dyDescent="0.2">
      <c r="A1048" s="830">
        <v>1036</v>
      </c>
      <c r="B1048" s="444"/>
      <c r="C1048" s="441"/>
      <c r="D1048" s="831">
        <f t="shared" si="48"/>
        <v>0</v>
      </c>
      <c r="E1048" s="441"/>
      <c r="F1048" s="441"/>
      <c r="G1048" s="832">
        <f t="shared" si="49"/>
        <v>1</v>
      </c>
      <c r="H1048" s="835"/>
      <c r="I1048" s="834">
        <f t="shared" si="50"/>
        <v>0</v>
      </c>
      <c r="J1048" s="1295"/>
      <c r="K1048" s="1294"/>
    </row>
    <row r="1049" spans="1:11" s="440" customFormat="1" ht="21.95" customHeight="1" x14ac:dyDescent="0.2">
      <c r="A1049" s="830">
        <v>1037</v>
      </c>
      <c r="B1049" s="444"/>
      <c r="C1049" s="441"/>
      <c r="D1049" s="831">
        <f t="shared" si="48"/>
        <v>0</v>
      </c>
      <c r="E1049" s="441"/>
      <c r="F1049" s="441"/>
      <c r="G1049" s="832">
        <f t="shared" si="49"/>
        <v>1</v>
      </c>
      <c r="H1049" s="835"/>
      <c r="I1049" s="834">
        <f t="shared" si="50"/>
        <v>0</v>
      </c>
      <c r="J1049" s="1295"/>
      <c r="K1049" s="1294"/>
    </row>
    <row r="1050" spans="1:11" s="440" customFormat="1" ht="21.95" customHeight="1" x14ac:dyDescent="0.2">
      <c r="A1050" s="830">
        <v>1038</v>
      </c>
      <c r="B1050" s="444"/>
      <c r="C1050" s="441"/>
      <c r="D1050" s="831">
        <f t="shared" si="48"/>
        <v>0</v>
      </c>
      <c r="E1050" s="441"/>
      <c r="F1050" s="441"/>
      <c r="G1050" s="832">
        <f t="shared" si="49"/>
        <v>1</v>
      </c>
      <c r="H1050" s="835"/>
      <c r="I1050" s="834">
        <f t="shared" si="50"/>
        <v>0</v>
      </c>
      <c r="J1050" s="1295"/>
      <c r="K1050" s="1294"/>
    </row>
    <row r="1051" spans="1:11" s="440" customFormat="1" ht="21.95" customHeight="1" x14ac:dyDescent="0.2">
      <c r="A1051" s="830">
        <v>1039</v>
      </c>
      <c r="B1051" s="444"/>
      <c r="C1051" s="441"/>
      <c r="D1051" s="831">
        <f t="shared" si="48"/>
        <v>0</v>
      </c>
      <c r="E1051" s="441"/>
      <c r="F1051" s="441"/>
      <c r="G1051" s="832">
        <f t="shared" si="49"/>
        <v>1</v>
      </c>
      <c r="H1051" s="835"/>
      <c r="I1051" s="834">
        <f t="shared" si="50"/>
        <v>0</v>
      </c>
      <c r="J1051" s="1295"/>
      <c r="K1051" s="1294"/>
    </row>
    <row r="1052" spans="1:11" s="440" customFormat="1" ht="21.95" customHeight="1" x14ac:dyDescent="0.2">
      <c r="A1052" s="830">
        <v>1040</v>
      </c>
      <c r="B1052" s="444"/>
      <c r="C1052" s="441"/>
      <c r="D1052" s="831">
        <f t="shared" si="48"/>
        <v>0</v>
      </c>
      <c r="E1052" s="441"/>
      <c r="F1052" s="441"/>
      <c r="G1052" s="832">
        <f t="shared" si="49"/>
        <v>1</v>
      </c>
      <c r="H1052" s="835"/>
      <c r="I1052" s="834">
        <f t="shared" si="50"/>
        <v>0</v>
      </c>
      <c r="J1052" s="1295"/>
      <c r="K1052" s="1294"/>
    </row>
    <row r="1053" spans="1:11" s="440" customFormat="1" ht="21.95" customHeight="1" x14ac:dyDescent="0.2">
      <c r="A1053" s="830">
        <v>1041</v>
      </c>
      <c r="B1053" s="444"/>
      <c r="C1053" s="441"/>
      <c r="D1053" s="831">
        <f t="shared" si="48"/>
        <v>0</v>
      </c>
      <c r="E1053" s="441"/>
      <c r="F1053" s="441"/>
      <c r="G1053" s="832">
        <f t="shared" si="49"/>
        <v>1</v>
      </c>
      <c r="H1053" s="835"/>
      <c r="I1053" s="834">
        <f t="shared" si="50"/>
        <v>0</v>
      </c>
      <c r="J1053" s="1295"/>
      <c r="K1053" s="1294"/>
    </row>
    <row r="1054" spans="1:11" s="440" customFormat="1" ht="21.95" customHeight="1" x14ac:dyDescent="0.2">
      <c r="A1054" s="830">
        <v>1042</v>
      </c>
      <c r="B1054" s="444"/>
      <c r="C1054" s="441"/>
      <c r="D1054" s="831">
        <f t="shared" si="48"/>
        <v>0</v>
      </c>
      <c r="E1054" s="441"/>
      <c r="F1054" s="441"/>
      <c r="G1054" s="832">
        <f t="shared" si="49"/>
        <v>1</v>
      </c>
      <c r="H1054" s="835"/>
      <c r="I1054" s="834">
        <f t="shared" si="50"/>
        <v>0</v>
      </c>
      <c r="J1054" s="1295"/>
      <c r="K1054" s="1294"/>
    </row>
    <row r="1055" spans="1:11" s="440" customFormat="1" ht="21.95" customHeight="1" x14ac:dyDescent="0.2">
      <c r="A1055" s="830">
        <v>1043</v>
      </c>
      <c r="B1055" s="444"/>
      <c r="C1055" s="441"/>
      <c r="D1055" s="831">
        <f t="shared" si="48"/>
        <v>0</v>
      </c>
      <c r="E1055" s="441"/>
      <c r="F1055" s="441"/>
      <c r="G1055" s="832">
        <f t="shared" si="49"/>
        <v>1</v>
      </c>
      <c r="H1055" s="835"/>
      <c r="I1055" s="834">
        <f t="shared" si="50"/>
        <v>0</v>
      </c>
      <c r="J1055" s="1295"/>
      <c r="K1055" s="1294"/>
    </row>
    <row r="1056" spans="1:11" s="440" customFormat="1" ht="21.95" customHeight="1" x14ac:dyDescent="0.2">
      <c r="A1056" s="830">
        <v>1044</v>
      </c>
      <c r="B1056" s="444"/>
      <c r="C1056" s="441"/>
      <c r="D1056" s="831">
        <f t="shared" si="48"/>
        <v>0</v>
      </c>
      <c r="E1056" s="441"/>
      <c r="F1056" s="441"/>
      <c r="G1056" s="832">
        <f t="shared" si="49"/>
        <v>1</v>
      </c>
      <c r="H1056" s="835"/>
      <c r="I1056" s="834">
        <f t="shared" si="50"/>
        <v>0</v>
      </c>
      <c r="J1056" s="1295"/>
      <c r="K1056" s="1294"/>
    </row>
    <row r="1057" spans="1:11" s="440" customFormat="1" ht="21.95" customHeight="1" x14ac:dyDescent="0.2">
      <c r="A1057" s="830">
        <v>1045</v>
      </c>
      <c r="B1057" s="444"/>
      <c r="C1057" s="441"/>
      <c r="D1057" s="831">
        <f t="shared" si="48"/>
        <v>0</v>
      </c>
      <c r="E1057" s="441"/>
      <c r="F1057" s="441"/>
      <c r="G1057" s="832">
        <f t="shared" si="49"/>
        <v>1</v>
      </c>
      <c r="H1057" s="835"/>
      <c r="I1057" s="834">
        <f t="shared" si="50"/>
        <v>0</v>
      </c>
      <c r="J1057" s="1295"/>
      <c r="K1057" s="1294"/>
    </row>
    <row r="1058" spans="1:11" s="440" customFormat="1" ht="21.95" customHeight="1" x14ac:dyDescent="0.2">
      <c r="A1058" s="830">
        <v>1046</v>
      </c>
      <c r="B1058" s="444"/>
      <c r="C1058" s="441"/>
      <c r="D1058" s="831">
        <f t="shared" si="48"/>
        <v>0</v>
      </c>
      <c r="E1058" s="441"/>
      <c r="F1058" s="441"/>
      <c r="G1058" s="832">
        <f t="shared" si="49"/>
        <v>1</v>
      </c>
      <c r="H1058" s="835"/>
      <c r="I1058" s="834">
        <f t="shared" si="50"/>
        <v>0</v>
      </c>
      <c r="J1058" s="1295"/>
      <c r="K1058" s="1294"/>
    </row>
    <row r="1059" spans="1:11" s="440" customFormat="1" ht="21.95" customHeight="1" x14ac:dyDescent="0.2">
      <c r="A1059" s="830">
        <v>1047</v>
      </c>
      <c r="B1059" s="444"/>
      <c r="C1059" s="441"/>
      <c r="D1059" s="831">
        <f t="shared" si="48"/>
        <v>0</v>
      </c>
      <c r="E1059" s="441"/>
      <c r="F1059" s="441"/>
      <c r="G1059" s="832">
        <f t="shared" si="49"/>
        <v>1</v>
      </c>
      <c r="H1059" s="835"/>
      <c r="I1059" s="834">
        <f t="shared" si="50"/>
        <v>0</v>
      </c>
      <c r="J1059" s="1295"/>
      <c r="K1059" s="1294"/>
    </row>
    <row r="1060" spans="1:11" s="440" customFormat="1" ht="21.95" customHeight="1" x14ac:dyDescent="0.2">
      <c r="A1060" s="830">
        <v>1048</v>
      </c>
      <c r="B1060" s="444"/>
      <c r="C1060" s="441"/>
      <c r="D1060" s="831">
        <f t="shared" si="48"/>
        <v>0</v>
      </c>
      <c r="E1060" s="441"/>
      <c r="F1060" s="441"/>
      <c r="G1060" s="832">
        <f t="shared" si="49"/>
        <v>1</v>
      </c>
      <c r="H1060" s="835"/>
      <c r="I1060" s="834">
        <f t="shared" si="50"/>
        <v>0</v>
      </c>
      <c r="J1060" s="1295"/>
      <c r="K1060" s="1294"/>
    </row>
    <row r="1061" spans="1:11" s="440" customFormat="1" ht="21.95" customHeight="1" x14ac:dyDescent="0.2">
      <c r="A1061" s="830">
        <v>1049</v>
      </c>
      <c r="B1061" s="444"/>
      <c r="C1061" s="441"/>
      <c r="D1061" s="831">
        <f t="shared" si="48"/>
        <v>0</v>
      </c>
      <c r="E1061" s="441"/>
      <c r="F1061" s="441"/>
      <c r="G1061" s="832">
        <f t="shared" si="49"/>
        <v>1</v>
      </c>
      <c r="H1061" s="835"/>
      <c r="I1061" s="834">
        <f t="shared" si="50"/>
        <v>0</v>
      </c>
      <c r="J1061" s="1295"/>
      <c r="K1061" s="1294"/>
    </row>
    <row r="1062" spans="1:11" s="440" customFormat="1" ht="21.95" customHeight="1" x14ac:dyDescent="0.2">
      <c r="A1062" s="830">
        <v>1050</v>
      </c>
      <c r="B1062" s="444"/>
      <c r="C1062" s="441"/>
      <c r="D1062" s="831">
        <f t="shared" si="48"/>
        <v>0</v>
      </c>
      <c r="E1062" s="441"/>
      <c r="F1062" s="441"/>
      <c r="G1062" s="832">
        <f t="shared" si="49"/>
        <v>1</v>
      </c>
      <c r="H1062" s="835"/>
      <c r="I1062" s="834">
        <f t="shared" si="50"/>
        <v>0</v>
      </c>
      <c r="J1062" s="1295"/>
      <c r="K1062" s="1294"/>
    </row>
    <row r="1063" spans="1:11" s="440" customFormat="1" ht="21.95" customHeight="1" x14ac:dyDescent="0.2">
      <c r="A1063" s="830">
        <v>1051</v>
      </c>
      <c r="B1063" s="444"/>
      <c r="C1063" s="441"/>
      <c r="D1063" s="831">
        <f t="shared" si="48"/>
        <v>0</v>
      </c>
      <c r="E1063" s="441"/>
      <c r="F1063" s="441"/>
      <c r="G1063" s="832">
        <f t="shared" si="49"/>
        <v>1</v>
      </c>
      <c r="H1063" s="835"/>
      <c r="I1063" s="834">
        <f t="shared" si="50"/>
        <v>0</v>
      </c>
      <c r="J1063" s="1295"/>
      <c r="K1063" s="1294"/>
    </row>
    <row r="1064" spans="1:11" s="440" customFormat="1" ht="21.95" customHeight="1" x14ac:dyDescent="0.2">
      <c r="A1064" s="830">
        <v>1052</v>
      </c>
      <c r="B1064" s="444"/>
      <c r="C1064" s="441"/>
      <c r="D1064" s="831">
        <f t="shared" si="48"/>
        <v>0</v>
      </c>
      <c r="E1064" s="441"/>
      <c r="F1064" s="441"/>
      <c r="G1064" s="832">
        <f t="shared" si="49"/>
        <v>1</v>
      </c>
      <c r="H1064" s="835"/>
      <c r="I1064" s="834">
        <f t="shared" si="50"/>
        <v>0</v>
      </c>
      <c r="J1064" s="1295"/>
      <c r="K1064" s="1294"/>
    </row>
    <row r="1065" spans="1:11" s="440" customFormat="1" ht="21.95" customHeight="1" x14ac:dyDescent="0.2">
      <c r="A1065" s="830">
        <v>1053</v>
      </c>
      <c r="B1065" s="444"/>
      <c r="C1065" s="441"/>
      <c r="D1065" s="831">
        <f t="shared" si="48"/>
        <v>0</v>
      </c>
      <c r="E1065" s="441"/>
      <c r="F1065" s="441"/>
      <c r="G1065" s="832">
        <f t="shared" si="49"/>
        <v>1</v>
      </c>
      <c r="H1065" s="835"/>
      <c r="I1065" s="834">
        <f t="shared" si="50"/>
        <v>0</v>
      </c>
      <c r="J1065" s="1295"/>
      <c r="K1065" s="1294"/>
    </row>
    <row r="1066" spans="1:11" s="440" customFormat="1" ht="21.95" customHeight="1" x14ac:dyDescent="0.2">
      <c r="A1066" s="830">
        <v>1054</v>
      </c>
      <c r="B1066" s="444"/>
      <c r="C1066" s="441"/>
      <c r="D1066" s="831">
        <f t="shared" si="48"/>
        <v>0</v>
      </c>
      <c r="E1066" s="441"/>
      <c r="F1066" s="441"/>
      <c r="G1066" s="832">
        <f t="shared" si="49"/>
        <v>1</v>
      </c>
      <c r="H1066" s="835"/>
      <c r="I1066" s="834">
        <f t="shared" si="50"/>
        <v>0</v>
      </c>
      <c r="J1066" s="1295"/>
      <c r="K1066" s="1294"/>
    </row>
    <row r="1067" spans="1:11" s="440" customFormat="1" ht="21.95" customHeight="1" x14ac:dyDescent="0.2">
      <c r="A1067" s="830">
        <v>1055</v>
      </c>
      <c r="B1067" s="444"/>
      <c r="C1067" s="441"/>
      <c r="D1067" s="831">
        <f t="shared" si="48"/>
        <v>0</v>
      </c>
      <c r="E1067" s="441"/>
      <c r="F1067" s="441"/>
      <c r="G1067" s="832">
        <f t="shared" si="49"/>
        <v>1</v>
      </c>
      <c r="H1067" s="835"/>
      <c r="I1067" s="834">
        <f t="shared" si="50"/>
        <v>0</v>
      </c>
      <c r="J1067" s="1295"/>
      <c r="K1067" s="1294"/>
    </row>
    <row r="1068" spans="1:11" s="440" customFormat="1" ht="21.95" customHeight="1" x14ac:dyDescent="0.2">
      <c r="A1068" s="830">
        <v>1056</v>
      </c>
      <c r="B1068" s="444"/>
      <c r="C1068" s="441"/>
      <c r="D1068" s="831">
        <f t="shared" si="48"/>
        <v>0</v>
      </c>
      <c r="E1068" s="441"/>
      <c r="F1068" s="441"/>
      <c r="G1068" s="832">
        <f t="shared" si="49"/>
        <v>1</v>
      </c>
      <c r="H1068" s="835"/>
      <c r="I1068" s="834">
        <f t="shared" si="50"/>
        <v>0</v>
      </c>
      <c r="J1068" s="1295"/>
      <c r="K1068" s="1294"/>
    </row>
    <row r="1069" spans="1:11" s="440" customFormat="1" ht="21.95" customHeight="1" x14ac:dyDescent="0.2">
      <c r="A1069" s="830">
        <v>1057</v>
      </c>
      <c r="B1069" s="444"/>
      <c r="C1069" s="441"/>
      <c r="D1069" s="831">
        <f t="shared" si="48"/>
        <v>0</v>
      </c>
      <c r="E1069" s="441"/>
      <c r="F1069" s="441"/>
      <c r="G1069" s="832">
        <f t="shared" si="49"/>
        <v>1</v>
      </c>
      <c r="H1069" s="835"/>
      <c r="I1069" s="834">
        <f t="shared" si="50"/>
        <v>0</v>
      </c>
      <c r="J1069" s="1295"/>
      <c r="K1069" s="1294"/>
    </row>
    <row r="1070" spans="1:11" s="440" customFormat="1" ht="21.95" customHeight="1" x14ac:dyDescent="0.2">
      <c r="A1070" s="830">
        <v>1058</v>
      </c>
      <c r="B1070" s="444"/>
      <c r="C1070" s="441"/>
      <c r="D1070" s="831">
        <f t="shared" si="48"/>
        <v>0</v>
      </c>
      <c r="E1070" s="441"/>
      <c r="F1070" s="441"/>
      <c r="G1070" s="832">
        <f t="shared" si="49"/>
        <v>1</v>
      </c>
      <c r="H1070" s="835"/>
      <c r="I1070" s="834">
        <f t="shared" si="50"/>
        <v>0</v>
      </c>
      <c r="J1070" s="1295"/>
      <c r="K1070" s="1294"/>
    </row>
    <row r="1071" spans="1:11" s="440" customFormat="1" ht="21.95" customHeight="1" x14ac:dyDescent="0.2">
      <c r="A1071" s="830">
        <v>1059</v>
      </c>
      <c r="B1071" s="444"/>
      <c r="C1071" s="441"/>
      <c r="D1071" s="831">
        <f t="shared" si="48"/>
        <v>0</v>
      </c>
      <c r="E1071" s="441"/>
      <c r="F1071" s="441"/>
      <c r="G1071" s="832">
        <f t="shared" si="49"/>
        <v>1</v>
      </c>
      <c r="H1071" s="835"/>
      <c r="I1071" s="834">
        <f t="shared" si="50"/>
        <v>0</v>
      </c>
      <c r="J1071" s="1295"/>
      <c r="K1071" s="1294"/>
    </row>
    <row r="1072" spans="1:11" s="440" customFormat="1" ht="21.95" customHeight="1" x14ac:dyDescent="0.2">
      <c r="A1072" s="830">
        <v>1060</v>
      </c>
      <c r="B1072" s="444"/>
      <c r="C1072" s="441"/>
      <c r="D1072" s="831">
        <f t="shared" si="48"/>
        <v>0</v>
      </c>
      <c r="E1072" s="441"/>
      <c r="F1072" s="441"/>
      <c r="G1072" s="832">
        <f t="shared" si="49"/>
        <v>1</v>
      </c>
      <c r="H1072" s="835"/>
      <c r="I1072" s="834">
        <f t="shared" si="50"/>
        <v>0</v>
      </c>
      <c r="J1072" s="1295"/>
      <c r="K1072" s="1294"/>
    </row>
    <row r="1073" spans="1:11" s="440" customFormat="1" ht="21.95" customHeight="1" x14ac:dyDescent="0.2">
      <c r="A1073" s="830">
        <v>1061</v>
      </c>
      <c r="B1073" s="444"/>
      <c r="C1073" s="441"/>
      <c r="D1073" s="831">
        <f t="shared" si="48"/>
        <v>0</v>
      </c>
      <c r="E1073" s="441"/>
      <c r="F1073" s="441"/>
      <c r="G1073" s="832">
        <f t="shared" si="49"/>
        <v>1</v>
      </c>
      <c r="H1073" s="835"/>
      <c r="I1073" s="834">
        <f t="shared" si="50"/>
        <v>0</v>
      </c>
      <c r="J1073" s="1295"/>
      <c r="K1073" s="1294"/>
    </row>
    <row r="1074" spans="1:11" s="440" customFormat="1" ht="21.95" customHeight="1" x14ac:dyDescent="0.2">
      <c r="A1074" s="830">
        <v>1062</v>
      </c>
      <c r="B1074" s="444"/>
      <c r="C1074" s="441"/>
      <c r="D1074" s="831">
        <f t="shared" si="48"/>
        <v>0</v>
      </c>
      <c r="E1074" s="441"/>
      <c r="F1074" s="441"/>
      <c r="G1074" s="832">
        <f t="shared" si="49"/>
        <v>1</v>
      </c>
      <c r="H1074" s="835"/>
      <c r="I1074" s="834">
        <f t="shared" si="50"/>
        <v>0</v>
      </c>
      <c r="J1074" s="1295"/>
      <c r="K1074" s="1294"/>
    </row>
    <row r="1075" spans="1:11" s="440" customFormat="1" ht="21.95" customHeight="1" x14ac:dyDescent="0.2">
      <c r="A1075" s="830">
        <v>1063</v>
      </c>
      <c r="B1075" s="444"/>
      <c r="C1075" s="441"/>
      <c r="D1075" s="831">
        <f t="shared" si="48"/>
        <v>0</v>
      </c>
      <c r="E1075" s="441"/>
      <c r="F1075" s="441"/>
      <c r="G1075" s="832">
        <f t="shared" si="49"/>
        <v>1</v>
      </c>
      <c r="H1075" s="835"/>
      <c r="I1075" s="834">
        <f t="shared" si="50"/>
        <v>0</v>
      </c>
      <c r="J1075" s="1295"/>
      <c r="K1075" s="1294"/>
    </row>
    <row r="1076" spans="1:11" s="440" customFormat="1" ht="21.95" customHeight="1" x14ac:dyDescent="0.2">
      <c r="A1076" s="830">
        <v>1064</v>
      </c>
      <c r="B1076" s="444"/>
      <c r="C1076" s="441"/>
      <c r="D1076" s="831">
        <f t="shared" si="48"/>
        <v>0</v>
      </c>
      <c r="E1076" s="441"/>
      <c r="F1076" s="441"/>
      <c r="G1076" s="832">
        <f t="shared" si="49"/>
        <v>1</v>
      </c>
      <c r="H1076" s="835"/>
      <c r="I1076" s="834">
        <f t="shared" si="50"/>
        <v>0</v>
      </c>
      <c r="J1076" s="1295"/>
      <c r="K1076" s="1294"/>
    </row>
    <row r="1077" spans="1:11" s="440" customFormat="1" ht="21.95" customHeight="1" x14ac:dyDescent="0.2">
      <c r="A1077" s="830">
        <v>1065</v>
      </c>
      <c r="B1077" s="444"/>
      <c r="C1077" s="441"/>
      <c r="D1077" s="831">
        <f t="shared" si="48"/>
        <v>0</v>
      </c>
      <c r="E1077" s="441"/>
      <c r="F1077" s="441"/>
      <c r="G1077" s="832">
        <f t="shared" si="49"/>
        <v>1</v>
      </c>
      <c r="H1077" s="835"/>
      <c r="I1077" s="834">
        <f t="shared" si="50"/>
        <v>0</v>
      </c>
      <c r="J1077" s="1295"/>
      <c r="K1077" s="1294"/>
    </row>
    <row r="1078" spans="1:11" s="440" customFormat="1" ht="21.95" customHeight="1" x14ac:dyDescent="0.2">
      <c r="A1078" s="830">
        <v>1066</v>
      </c>
      <c r="B1078" s="444"/>
      <c r="C1078" s="441"/>
      <c r="D1078" s="831">
        <f t="shared" si="48"/>
        <v>0</v>
      </c>
      <c r="E1078" s="441"/>
      <c r="F1078" s="441"/>
      <c r="G1078" s="832">
        <f t="shared" si="49"/>
        <v>1</v>
      </c>
      <c r="H1078" s="835"/>
      <c r="I1078" s="834">
        <f t="shared" si="50"/>
        <v>0</v>
      </c>
      <c r="J1078" s="1295"/>
      <c r="K1078" s="1294"/>
    </row>
    <row r="1079" spans="1:11" s="440" customFormat="1" ht="21.95" customHeight="1" x14ac:dyDescent="0.2">
      <c r="A1079" s="830">
        <v>1067</v>
      </c>
      <c r="B1079" s="444"/>
      <c r="C1079" s="441"/>
      <c r="D1079" s="831">
        <f t="shared" si="48"/>
        <v>0</v>
      </c>
      <c r="E1079" s="441"/>
      <c r="F1079" s="441"/>
      <c r="G1079" s="832">
        <f t="shared" si="49"/>
        <v>1</v>
      </c>
      <c r="H1079" s="835"/>
      <c r="I1079" s="834">
        <f t="shared" si="50"/>
        <v>0</v>
      </c>
      <c r="J1079" s="1295"/>
      <c r="K1079" s="1294"/>
    </row>
    <row r="1080" spans="1:11" s="440" customFormat="1" ht="21.95" customHeight="1" x14ac:dyDescent="0.2">
      <c r="A1080" s="830">
        <v>1068</v>
      </c>
      <c r="B1080" s="444"/>
      <c r="C1080" s="441"/>
      <c r="D1080" s="831">
        <f t="shared" si="48"/>
        <v>0</v>
      </c>
      <c r="E1080" s="441"/>
      <c r="F1080" s="441"/>
      <c r="G1080" s="832">
        <f t="shared" si="49"/>
        <v>1</v>
      </c>
      <c r="H1080" s="835"/>
      <c r="I1080" s="834">
        <f t="shared" si="50"/>
        <v>0</v>
      </c>
      <c r="J1080" s="1295"/>
      <c r="K1080" s="1294"/>
    </row>
    <row r="1081" spans="1:11" s="440" customFormat="1" ht="21.95" customHeight="1" x14ac:dyDescent="0.2">
      <c r="A1081" s="830">
        <v>1069</v>
      </c>
      <c r="B1081" s="444"/>
      <c r="C1081" s="441"/>
      <c r="D1081" s="831">
        <f t="shared" si="48"/>
        <v>0</v>
      </c>
      <c r="E1081" s="441"/>
      <c r="F1081" s="441"/>
      <c r="G1081" s="832">
        <f t="shared" si="49"/>
        <v>1</v>
      </c>
      <c r="H1081" s="835"/>
      <c r="I1081" s="834">
        <f t="shared" si="50"/>
        <v>0</v>
      </c>
      <c r="J1081" s="1295"/>
      <c r="K1081" s="1294"/>
    </row>
    <row r="1082" spans="1:11" s="440" customFormat="1" ht="21.95" customHeight="1" x14ac:dyDescent="0.2">
      <c r="A1082" s="830">
        <v>1070</v>
      </c>
      <c r="B1082" s="444"/>
      <c r="C1082" s="441"/>
      <c r="D1082" s="831">
        <f t="shared" si="48"/>
        <v>0</v>
      </c>
      <c r="E1082" s="441"/>
      <c r="F1082" s="441"/>
      <c r="G1082" s="832">
        <f t="shared" si="49"/>
        <v>1</v>
      </c>
      <c r="H1082" s="835"/>
      <c r="I1082" s="834">
        <f t="shared" si="50"/>
        <v>0</v>
      </c>
      <c r="J1082" s="1295"/>
      <c r="K1082" s="1294"/>
    </row>
    <row r="1083" spans="1:11" s="440" customFormat="1" ht="21.95" customHeight="1" x14ac:dyDescent="0.2">
      <c r="A1083" s="830">
        <v>1071</v>
      </c>
      <c r="B1083" s="444"/>
      <c r="C1083" s="441"/>
      <c r="D1083" s="831">
        <f t="shared" si="48"/>
        <v>0</v>
      </c>
      <c r="E1083" s="441"/>
      <c r="F1083" s="441"/>
      <c r="G1083" s="832">
        <f t="shared" si="49"/>
        <v>1</v>
      </c>
      <c r="H1083" s="835"/>
      <c r="I1083" s="834">
        <f t="shared" si="50"/>
        <v>0</v>
      </c>
      <c r="J1083" s="1295"/>
      <c r="K1083" s="1294"/>
    </row>
    <row r="1084" spans="1:11" s="440" customFormat="1" ht="21.95" customHeight="1" x14ac:dyDescent="0.2">
      <c r="A1084" s="830">
        <v>1072</v>
      </c>
      <c r="B1084" s="444"/>
      <c r="C1084" s="441"/>
      <c r="D1084" s="831">
        <f t="shared" si="48"/>
        <v>0</v>
      </c>
      <c r="E1084" s="441"/>
      <c r="F1084" s="441"/>
      <c r="G1084" s="832">
        <f t="shared" si="49"/>
        <v>1</v>
      </c>
      <c r="H1084" s="835"/>
      <c r="I1084" s="834">
        <f t="shared" si="50"/>
        <v>0</v>
      </c>
      <c r="J1084" s="1295"/>
      <c r="K1084" s="1294"/>
    </row>
    <row r="1085" spans="1:11" s="440" customFormat="1" ht="21.95" customHeight="1" x14ac:dyDescent="0.2">
      <c r="A1085" s="830">
        <v>1073</v>
      </c>
      <c r="B1085" s="444"/>
      <c r="C1085" s="441"/>
      <c r="D1085" s="831">
        <f t="shared" si="48"/>
        <v>0</v>
      </c>
      <c r="E1085" s="441"/>
      <c r="F1085" s="441"/>
      <c r="G1085" s="832">
        <f t="shared" si="49"/>
        <v>1</v>
      </c>
      <c r="H1085" s="835"/>
      <c r="I1085" s="834">
        <f t="shared" si="50"/>
        <v>0</v>
      </c>
      <c r="J1085" s="1295"/>
      <c r="K1085" s="1294"/>
    </row>
    <row r="1086" spans="1:11" s="440" customFormat="1" ht="21.95" customHeight="1" x14ac:dyDescent="0.2">
      <c r="A1086" s="830">
        <v>1074</v>
      </c>
      <c r="B1086" s="444"/>
      <c r="C1086" s="441"/>
      <c r="D1086" s="831">
        <f t="shared" si="48"/>
        <v>0</v>
      </c>
      <c r="E1086" s="441"/>
      <c r="F1086" s="441"/>
      <c r="G1086" s="832">
        <f t="shared" si="49"/>
        <v>1</v>
      </c>
      <c r="H1086" s="835"/>
      <c r="I1086" s="834">
        <f t="shared" si="50"/>
        <v>0</v>
      </c>
      <c r="J1086" s="1295"/>
      <c r="K1086" s="1294"/>
    </row>
    <row r="1087" spans="1:11" s="440" customFormat="1" ht="21.95" customHeight="1" x14ac:dyDescent="0.2">
      <c r="A1087" s="830">
        <v>1075</v>
      </c>
      <c r="B1087" s="444"/>
      <c r="C1087" s="441"/>
      <c r="D1087" s="831">
        <f t="shared" si="48"/>
        <v>0</v>
      </c>
      <c r="E1087" s="441"/>
      <c r="F1087" s="441"/>
      <c r="G1087" s="832">
        <f t="shared" si="49"/>
        <v>1</v>
      </c>
      <c r="H1087" s="835"/>
      <c r="I1087" s="834">
        <f t="shared" si="50"/>
        <v>0</v>
      </c>
      <c r="J1087" s="1295"/>
      <c r="K1087" s="1294"/>
    </row>
    <row r="1088" spans="1:11" s="440" customFormat="1" ht="21.95" customHeight="1" x14ac:dyDescent="0.2">
      <c r="A1088" s="830">
        <v>1076</v>
      </c>
      <c r="B1088" s="444"/>
      <c r="C1088" s="441"/>
      <c r="D1088" s="831">
        <f t="shared" si="48"/>
        <v>0</v>
      </c>
      <c r="E1088" s="441"/>
      <c r="F1088" s="441"/>
      <c r="G1088" s="832">
        <f t="shared" si="49"/>
        <v>1</v>
      </c>
      <c r="H1088" s="835"/>
      <c r="I1088" s="834">
        <f t="shared" si="50"/>
        <v>0</v>
      </c>
      <c r="J1088" s="1295"/>
      <c r="K1088" s="1294"/>
    </row>
    <row r="1089" spans="1:11" s="440" customFormat="1" ht="21.95" customHeight="1" x14ac:dyDescent="0.2">
      <c r="A1089" s="830">
        <v>1077</v>
      </c>
      <c r="B1089" s="444"/>
      <c r="C1089" s="441"/>
      <c r="D1089" s="831">
        <f t="shared" ref="D1089:D1152" si="51">DATEDIF(C1089,F1089,"Y")</f>
        <v>0</v>
      </c>
      <c r="E1089" s="441"/>
      <c r="F1089" s="441"/>
      <c r="G1089" s="832">
        <f t="shared" si="49"/>
        <v>1</v>
      </c>
      <c r="H1089" s="835"/>
      <c r="I1089" s="834">
        <f t="shared" si="50"/>
        <v>0</v>
      </c>
      <c r="J1089" s="1295"/>
      <c r="K1089" s="1294"/>
    </row>
    <row r="1090" spans="1:11" s="440" customFormat="1" ht="21.95" customHeight="1" x14ac:dyDescent="0.2">
      <c r="A1090" s="830">
        <v>1078</v>
      </c>
      <c r="B1090" s="444"/>
      <c r="C1090" s="441"/>
      <c r="D1090" s="831">
        <f t="shared" si="51"/>
        <v>0</v>
      </c>
      <c r="E1090" s="441"/>
      <c r="F1090" s="441"/>
      <c r="G1090" s="832">
        <f t="shared" si="49"/>
        <v>1</v>
      </c>
      <c r="H1090" s="835"/>
      <c r="I1090" s="834">
        <f t="shared" si="50"/>
        <v>0</v>
      </c>
      <c r="J1090" s="1295"/>
      <c r="K1090" s="1294"/>
    </row>
    <row r="1091" spans="1:11" s="440" customFormat="1" ht="21.95" customHeight="1" x14ac:dyDescent="0.2">
      <c r="A1091" s="830">
        <v>1079</v>
      </c>
      <c r="B1091" s="444"/>
      <c r="C1091" s="441"/>
      <c r="D1091" s="831">
        <f t="shared" si="51"/>
        <v>0</v>
      </c>
      <c r="E1091" s="441"/>
      <c r="F1091" s="441"/>
      <c r="G1091" s="832">
        <f t="shared" si="49"/>
        <v>1</v>
      </c>
      <c r="H1091" s="835"/>
      <c r="I1091" s="834">
        <f t="shared" si="50"/>
        <v>0</v>
      </c>
      <c r="J1091" s="1295"/>
      <c r="K1091" s="1294"/>
    </row>
    <row r="1092" spans="1:11" s="440" customFormat="1" ht="21.95" customHeight="1" x14ac:dyDescent="0.2">
      <c r="A1092" s="830">
        <v>1080</v>
      </c>
      <c r="B1092" s="444"/>
      <c r="C1092" s="441"/>
      <c r="D1092" s="831">
        <f t="shared" si="51"/>
        <v>0</v>
      </c>
      <c r="E1092" s="441"/>
      <c r="F1092" s="441"/>
      <c r="G1092" s="832">
        <f t="shared" si="49"/>
        <v>1</v>
      </c>
      <c r="H1092" s="835"/>
      <c r="I1092" s="834">
        <f t="shared" si="50"/>
        <v>0</v>
      </c>
      <c r="J1092" s="1295"/>
      <c r="K1092" s="1294"/>
    </row>
    <row r="1093" spans="1:11" s="440" customFormat="1" ht="21.95" customHeight="1" x14ac:dyDescent="0.2">
      <c r="A1093" s="830">
        <v>1081</v>
      </c>
      <c r="B1093" s="444"/>
      <c r="C1093" s="441"/>
      <c r="D1093" s="831">
        <f t="shared" si="51"/>
        <v>0</v>
      </c>
      <c r="E1093" s="441"/>
      <c r="F1093" s="441"/>
      <c r="G1093" s="832">
        <f t="shared" si="49"/>
        <v>1</v>
      </c>
      <c r="H1093" s="835"/>
      <c r="I1093" s="834">
        <f t="shared" si="50"/>
        <v>0</v>
      </c>
      <c r="J1093" s="1295"/>
      <c r="K1093" s="1294"/>
    </row>
    <row r="1094" spans="1:11" s="440" customFormat="1" ht="21.95" customHeight="1" x14ac:dyDescent="0.2">
      <c r="A1094" s="830">
        <v>1082</v>
      </c>
      <c r="B1094" s="444"/>
      <c r="C1094" s="441"/>
      <c r="D1094" s="831">
        <f t="shared" si="51"/>
        <v>0</v>
      </c>
      <c r="E1094" s="441"/>
      <c r="F1094" s="441"/>
      <c r="G1094" s="832">
        <f t="shared" si="49"/>
        <v>1</v>
      </c>
      <c r="H1094" s="835"/>
      <c r="I1094" s="834">
        <f t="shared" si="50"/>
        <v>0</v>
      </c>
      <c r="J1094" s="1295"/>
      <c r="K1094" s="1294"/>
    </row>
    <row r="1095" spans="1:11" s="440" customFormat="1" ht="21.95" customHeight="1" x14ac:dyDescent="0.2">
      <c r="A1095" s="830">
        <v>1083</v>
      </c>
      <c r="B1095" s="444"/>
      <c r="C1095" s="441"/>
      <c r="D1095" s="831">
        <f t="shared" si="51"/>
        <v>0</v>
      </c>
      <c r="E1095" s="441"/>
      <c r="F1095" s="441"/>
      <c r="G1095" s="832">
        <f t="shared" si="49"/>
        <v>1</v>
      </c>
      <c r="H1095" s="835"/>
      <c r="I1095" s="834">
        <f t="shared" si="50"/>
        <v>0</v>
      </c>
      <c r="J1095" s="1295"/>
      <c r="K1095" s="1294"/>
    </row>
    <row r="1096" spans="1:11" s="440" customFormat="1" ht="21.95" customHeight="1" x14ac:dyDescent="0.2">
      <c r="A1096" s="830">
        <v>1084</v>
      </c>
      <c r="B1096" s="444"/>
      <c r="C1096" s="441"/>
      <c r="D1096" s="831">
        <f t="shared" si="51"/>
        <v>0</v>
      </c>
      <c r="E1096" s="441"/>
      <c r="F1096" s="441"/>
      <c r="G1096" s="832">
        <f t="shared" si="49"/>
        <v>1</v>
      </c>
      <c r="H1096" s="835"/>
      <c r="I1096" s="834">
        <f t="shared" si="50"/>
        <v>0</v>
      </c>
      <c r="J1096" s="1295"/>
      <c r="K1096" s="1294"/>
    </row>
    <row r="1097" spans="1:11" s="440" customFormat="1" ht="21.95" customHeight="1" x14ac:dyDescent="0.2">
      <c r="A1097" s="830">
        <v>1085</v>
      </c>
      <c r="B1097" s="444"/>
      <c r="C1097" s="441"/>
      <c r="D1097" s="831">
        <f t="shared" si="51"/>
        <v>0</v>
      </c>
      <c r="E1097" s="441"/>
      <c r="F1097" s="441"/>
      <c r="G1097" s="832">
        <f t="shared" si="49"/>
        <v>1</v>
      </c>
      <c r="H1097" s="835"/>
      <c r="I1097" s="834">
        <f t="shared" si="50"/>
        <v>0</v>
      </c>
      <c r="J1097" s="1295"/>
      <c r="K1097" s="1294"/>
    </row>
    <row r="1098" spans="1:11" s="440" customFormat="1" ht="21.95" customHeight="1" x14ac:dyDescent="0.2">
      <c r="A1098" s="830">
        <v>1086</v>
      </c>
      <c r="B1098" s="444"/>
      <c r="C1098" s="441"/>
      <c r="D1098" s="831">
        <f t="shared" si="51"/>
        <v>0</v>
      </c>
      <c r="E1098" s="441"/>
      <c r="F1098" s="441"/>
      <c r="G1098" s="832">
        <f t="shared" si="49"/>
        <v>1</v>
      </c>
      <c r="H1098" s="835"/>
      <c r="I1098" s="834">
        <f t="shared" si="50"/>
        <v>0</v>
      </c>
      <c r="J1098" s="1295"/>
      <c r="K1098" s="1294"/>
    </row>
    <row r="1099" spans="1:11" s="440" customFormat="1" ht="21.95" customHeight="1" x14ac:dyDescent="0.2">
      <c r="A1099" s="830">
        <v>1087</v>
      </c>
      <c r="B1099" s="444"/>
      <c r="C1099" s="441"/>
      <c r="D1099" s="831">
        <f t="shared" si="51"/>
        <v>0</v>
      </c>
      <c r="E1099" s="441"/>
      <c r="F1099" s="441"/>
      <c r="G1099" s="832">
        <f t="shared" si="49"/>
        <v>1</v>
      </c>
      <c r="H1099" s="835"/>
      <c r="I1099" s="834">
        <f t="shared" si="50"/>
        <v>0</v>
      </c>
      <c r="J1099" s="1295"/>
      <c r="K1099" s="1294"/>
    </row>
    <row r="1100" spans="1:11" s="440" customFormat="1" ht="21.95" customHeight="1" x14ac:dyDescent="0.2">
      <c r="A1100" s="830">
        <v>1088</v>
      </c>
      <c r="B1100" s="444"/>
      <c r="C1100" s="441"/>
      <c r="D1100" s="831">
        <f t="shared" si="51"/>
        <v>0</v>
      </c>
      <c r="E1100" s="441"/>
      <c r="F1100" s="441"/>
      <c r="G1100" s="832">
        <f t="shared" si="49"/>
        <v>1</v>
      </c>
      <c r="H1100" s="835"/>
      <c r="I1100" s="834">
        <f t="shared" si="50"/>
        <v>0</v>
      </c>
      <c r="J1100" s="1295"/>
      <c r="K1100" s="1294"/>
    </row>
    <row r="1101" spans="1:11" s="440" customFormat="1" ht="21.95" customHeight="1" x14ac:dyDescent="0.2">
      <c r="A1101" s="830">
        <v>1089</v>
      </c>
      <c r="B1101" s="444"/>
      <c r="C1101" s="441"/>
      <c r="D1101" s="831">
        <f t="shared" si="51"/>
        <v>0</v>
      </c>
      <c r="E1101" s="441"/>
      <c r="F1101" s="441"/>
      <c r="G1101" s="832">
        <f t="shared" ref="G1101:G1164" si="52">(YEAR(F1101)-YEAR(E1101))*12+MONTH(F1101)-MONTH(E1101)+1</f>
        <v>1</v>
      </c>
      <c r="H1101" s="835"/>
      <c r="I1101" s="834">
        <f t="shared" si="50"/>
        <v>0</v>
      </c>
      <c r="J1101" s="1295"/>
      <c r="K1101" s="1294"/>
    </row>
    <row r="1102" spans="1:11" s="440" customFormat="1" ht="21.95" customHeight="1" x14ac:dyDescent="0.2">
      <c r="A1102" s="830">
        <v>1090</v>
      </c>
      <c r="B1102" s="444"/>
      <c r="C1102" s="441"/>
      <c r="D1102" s="831">
        <f t="shared" si="51"/>
        <v>0</v>
      </c>
      <c r="E1102" s="441"/>
      <c r="F1102" s="441"/>
      <c r="G1102" s="832">
        <f t="shared" si="52"/>
        <v>1</v>
      </c>
      <c r="H1102" s="835"/>
      <c r="I1102" s="834">
        <f t="shared" ref="I1102:I1165" si="53">IF(AND(E1102&lt;=DATEVALUE(MID($C$7,1,10)),F1102&gt;=DATEVALUE(MID($C$7,14,10))), (YEAR(DATEVALUE(MID($C$7,14,10)))-YEAR(DATEVALUE(MID($C$7,1,10))))*12+(MONTH(DATEVALUE(MID($C$7,14,10)))-MONTH(DATEVALUE(MID($C$7,1,10))))+1,IF(AND(E1102&lt;=DATEVALUE(MID($C$7,1,10)),F1102&lt;DATEVALUE(MID($C$7,14,10)),F1102&gt;=DATEVALUE(MID($C$7,1,10))),(YEAR(F1102)-YEAR(DATEVALUE(MID($C$7,1,10))))*12+(MONTH(F1102)-MONTH(DATEVALUE(MID($C$7,1,10))))+1,IF(AND(E1102&gt;DATEVALUE(MID($C$7,1,10)),F1102&gt;=DATEVALUE(MID($C$7,14,10)),E1102&lt;=DATEVALUE(MID($C$7,14,10))),(YEAR(DATEVALUE(MID($C$7,14,10)))-YEAR(E1102))*12+(MONTH(DATEVALUE(MID($C$7,14,10)))-MONTH(E1102))+1,IF(AND(E1102&gt;DATEVALUE(MID($C$7,1,10)),F1102&lt;DATEVALUE(MID($C$7,14,10))),(YEAR(F1102)-YEAR(E1102))*12+(MONTH(F1102)-MONTH(E1102))+1,0))))</f>
        <v>0</v>
      </c>
      <c r="J1102" s="1295"/>
      <c r="K1102" s="1294"/>
    </row>
    <row r="1103" spans="1:11" s="440" customFormat="1" ht="21.95" customHeight="1" x14ac:dyDescent="0.2">
      <c r="A1103" s="830">
        <v>1091</v>
      </c>
      <c r="B1103" s="444"/>
      <c r="C1103" s="441"/>
      <c r="D1103" s="831">
        <f t="shared" si="51"/>
        <v>0</v>
      </c>
      <c r="E1103" s="441"/>
      <c r="F1103" s="441"/>
      <c r="G1103" s="832">
        <f t="shared" si="52"/>
        <v>1</v>
      </c>
      <c r="H1103" s="835"/>
      <c r="I1103" s="834">
        <f t="shared" si="53"/>
        <v>0</v>
      </c>
      <c r="J1103" s="1295"/>
      <c r="K1103" s="1294"/>
    </row>
    <row r="1104" spans="1:11" s="440" customFormat="1" ht="21.95" customHeight="1" x14ac:dyDescent="0.2">
      <c r="A1104" s="830">
        <v>1092</v>
      </c>
      <c r="B1104" s="444"/>
      <c r="C1104" s="441"/>
      <c r="D1104" s="831">
        <f t="shared" si="51"/>
        <v>0</v>
      </c>
      <c r="E1104" s="441"/>
      <c r="F1104" s="441"/>
      <c r="G1104" s="832">
        <f t="shared" si="52"/>
        <v>1</v>
      </c>
      <c r="H1104" s="835"/>
      <c r="I1104" s="834">
        <f t="shared" si="53"/>
        <v>0</v>
      </c>
      <c r="J1104" s="1295"/>
      <c r="K1104" s="1294"/>
    </row>
    <row r="1105" spans="1:11" s="440" customFormat="1" ht="21.95" customHeight="1" x14ac:dyDescent="0.2">
      <c r="A1105" s="830">
        <v>1093</v>
      </c>
      <c r="B1105" s="444"/>
      <c r="C1105" s="441"/>
      <c r="D1105" s="831">
        <f t="shared" si="51"/>
        <v>0</v>
      </c>
      <c r="E1105" s="441"/>
      <c r="F1105" s="441"/>
      <c r="G1105" s="832">
        <f t="shared" si="52"/>
        <v>1</v>
      </c>
      <c r="H1105" s="835"/>
      <c r="I1105" s="834">
        <f t="shared" si="53"/>
        <v>0</v>
      </c>
      <c r="J1105" s="1295"/>
      <c r="K1105" s="1294"/>
    </row>
    <row r="1106" spans="1:11" s="440" customFormat="1" ht="21.95" customHeight="1" x14ac:dyDescent="0.2">
      <c r="A1106" s="830">
        <v>1094</v>
      </c>
      <c r="B1106" s="444"/>
      <c r="C1106" s="441"/>
      <c r="D1106" s="831">
        <f t="shared" si="51"/>
        <v>0</v>
      </c>
      <c r="E1106" s="441"/>
      <c r="F1106" s="441"/>
      <c r="G1106" s="832">
        <f t="shared" si="52"/>
        <v>1</v>
      </c>
      <c r="H1106" s="835"/>
      <c r="I1106" s="834">
        <f t="shared" si="53"/>
        <v>0</v>
      </c>
      <c r="J1106" s="1295"/>
      <c r="K1106" s="1294"/>
    </row>
    <row r="1107" spans="1:11" s="440" customFormat="1" ht="21.95" customHeight="1" x14ac:dyDescent="0.2">
      <c r="A1107" s="830">
        <v>1095</v>
      </c>
      <c r="B1107" s="444"/>
      <c r="C1107" s="441"/>
      <c r="D1107" s="831">
        <f t="shared" si="51"/>
        <v>0</v>
      </c>
      <c r="E1107" s="441"/>
      <c r="F1107" s="441"/>
      <c r="G1107" s="832">
        <f t="shared" si="52"/>
        <v>1</v>
      </c>
      <c r="H1107" s="835"/>
      <c r="I1107" s="834">
        <f t="shared" si="53"/>
        <v>0</v>
      </c>
      <c r="J1107" s="1295"/>
      <c r="K1107" s="1294"/>
    </row>
    <row r="1108" spans="1:11" s="440" customFormat="1" ht="21.95" customHeight="1" x14ac:dyDescent="0.2">
      <c r="A1108" s="830">
        <v>1096</v>
      </c>
      <c r="B1108" s="444"/>
      <c r="C1108" s="441"/>
      <c r="D1108" s="831">
        <f t="shared" si="51"/>
        <v>0</v>
      </c>
      <c r="E1108" s="441"/>
      <c r="F1108" s="441"/>
      <c r="G1108" s="832">
        <f t="shared" si="52"/>
        <v>1</v>
      </c>
      <c r="H1108" s="835"/>
      <c r="I1108" s="834">
        <f t="shared" si="53"/>
        <v>0</v>
      </c>
      <c r="J1108" s="1295"/>
      <c r="K1108" s="1294"/>
    </row>
    <row r="1109" spans="1:11" s="440" customFormat="1" ht="21.95" customHeight="1" x14ac:dyDescent="0.2">
      <c r="A1109" s="830">
        <v>1097</v>
      </c>
      <c r="B1109" s="444"/>
      <c r="C1109" s="441"/>
      <c r="D1109" s="831">
        <f t="shared" si="51"/>
        <v>0</v>
      </c>
      <c r="E1109" s="441"/>
      <c r="F1109" s="441"/>
      <c r="G1109" s="832">
        <f t="shared" si="52"/>
        <v>1</v>
      </c>
      <c r="H1109" s="835"/>
      <c r="I1109" s="834">
        <f t="shared" si="53"/>
        <v>0</v>
      </c>
      <c r="J1109" s="1295"/>
      <c r="K1109" s="1294"/>
    </row>
    <row r="1110" spans="1:11" s="440" customFormat="1" ht="21.95" customHeight="1" x14ac:dyDescent="0.2">
      <c r="A1110" s="830">
        <v>1098</v>
      </c>
      <c r="B1110" s="444"/>
      <c r="C1110" s="441"/>
      <c r="D1110" s="831">
        <f t="shared" si="51"/>
        <v>0</v>
      </c>
      <c r="E1110" s="441"/>
      <c r="F1110" s="441"/>
      <c r="G1110" s="832">
        <f t="shared" si="52"/>
        <v>1</v>
      </c>
      <c r="H1110" s="835"/>
      <c r="I1110" s="834">
        <f t="shared" si="53"/>
        <v>0</v>
      </c>
      <c r="J1110" s="1295"/>
      <c r="K1110" s="1294"/>
    </row>
    <row r="1111" spans="1:11" s="440" customFormat="1" ht="21.95" customHeight="1" x14ac:dyDescent="0.2">
      <c r="A1111" s="830">
        <v>1099</v>
      </c>
      <c r="B1111" s="444"/>
      <c r="C1111" s="441"/>
      <c r="D1111" s="831">
        <f t="shared" si="51"/>
        <v>0</v>
      </c>
      <c r="E1111" s="441"/>
      <c r="F1111" s="441"/>
      <c r="G1111" s="832">
        <f t="shared" si="52"/>
        <v>1</v>
      </c>
      <c r="H1111" s="835"/>
      <c r="I1111" s="834">
        <f t="shared" si="53"/>
        <v>0</v>
      </c>
      <c r="J1111" s="1295"/>
      <c r="K1111" s="1294"/>
    </row>
    <row r="1112" spans="1:11" s="440" customFormat="1" ht="21.95" customHeight="1" x14ac:dyDescent="0.2">
      <c r="A1112" s="830">
        <v>1100</v>
      </c>
      <c r="B1112" s="444"/>
      <c r="C1112" s="441"/>
      <c r="D1112" s="831">
        <f t="shared" si="51"/>
        <v>0</v>
      </c>
      <c r="E1112" s="441"/>
      <c r="F1112" s="441"/>
      <c r="G1112" s="832">
        <f t="shared" si="52"/>
        <v>1</v>
      </c>
      <c r="H1112" s="835"/>
      <c r="I1112" s="834">
        <f t="shared" si="53"/>
        <v>0</v>
      </c>
      <c r="J1112" s="1295"/>
      <c r="K1112" s="1294"/>
    </row>
    <row r="1113" spans="1:11" s="440" customFormat="1" ht="21.95" customHeight="1" x14ac:dyDescent="0.2">
      <c r="A1113" s="830">
        <v>1101</v>
      </c>
      <c r="B1113" s="444"/>
      <c r="C1113" s="441"/>
      <c r="D1113" s="831">
        <f t="shared" si="51"/>
        <v>0</v>
      </c>
      <c r="E1113" s="441"/>
      <c r="F1113" s="441"/>
      <c r="G1113" s="832">
        <f t="shared" si="52"/>
        <v>1</v>
      </c>
      <c r="H1113" s="835"/>
      <c r="I1113" s="834">
        <f t="shared" si="53"/>
        <v>0</v>
      </c>
      <c r="J1113" s="1295"/>
      <c r="K1113" s="1294"/>
    </row>
    <row r="1114" spans="1:11" s="440" customFormat="1" ht="21.95" customHeight="1" x14ac:dyDescent="0.2">
      <c r="A1114" s="830">
        <v>1102</v>
      </c>
      <c r="B1114" s="444"/>
      <c r="C1114" s="441"/>
      <c r="D1114" s="831">
        <f t="shared" si="51"/>
        <v>0</v>
      </c>
      <c r="E1114" s="441"/>
      <c r="F1114" s="441"/>
      <c r="G1114" s="832">
        <f t="shared" si="52"/>
        <v>1</v>
      </c>
      <c r="H1114" s="835"/>
      <c r="I1114" s="834">
        <f t="shared" si="53"/>
        <v>0</v>
      </c>
      <c r="J1114" s="1295"/>
      <c r="K1114" s="1294"/>
    </row>
    <row r="1115" spans="1:11" s="440" customFormat="1" ht="21.95" customHeight="1" x14ac:dyDescent="0.2">
      <c r="A1115" s="830">
        <v>1103</v>
      </c>
      <c r="B1115" s="444"/>
      <c r="C1115" s="441"/>
      <c r="D1115" s="831">
        <f t="shared" si="51"/>
        <v>0</v>
      </c>
      <c r="E1115" s="441"/>
      <c r="F1115" s="441"/>
      <c r="G1115" s="832">
        <f t="shared" si="52"/>
        <v>1</v>
      </c>
      <c r="H1115" s="835"/>
      <c r="I1115" s="834">
        <f t="shared" si="53"/>
        <v>0</v>
      </c>
      <c r="J1115" s="1295"/>
      <c r="K1115" s="1294"/>
    </row>
    <row r="1116" spans="1:11" s="440" customFormat="1" ht="21.95" customHeight="1" x14ac:dyDescent="0.2">
      <c r="A1116" s="830">
        <v>1104</v>
      </c>
      <c r="B1116" s="444"/>
      <c r="C1116" s="441"/>
      <c r="D1116" s="831">
        <f t="shared" si="51"/>
        <v>0</v>
      </c>
      <c r="E1116" s="441"/>
      <c r="F1116" s="441"/>
      <c r="G1116" s="832">
        <f t="shared" si="52"/>
        <v>1</v>
      </c>
      <c r="H1116" s="835"/>
      <c r="I1116" s="834">
        <f t="shared" si="53"/>
        <v>0</v>
      </c>
      <c r="J1116" s="1295"/>
      <c r="K1116" s="1294"/>
    </row>
    <row r="1117" spans="1:11" s="440" customFormat="1" ht="21.95" customHeight="1" x14ac:dyDescent="0.2">
      <c r="A1117" s="830">
        <v>1105</v>
      </c>
      <c r="B1117" s="444"/>
      <c r="C1117" s="441"/>
      <c r="D1117" s="831">
        <f t="shared" si="51"/>
        <v>0</v>
      </c>
      <c r="E1117" s="441"/>
      <c r="F1117" s="441"/>
      <c r="G1117" s="832">
        <f t="shared" si="52"/>
        <v>1</v>
      </c>
      <c r="H1117" s="835"/>
      <c r="I1117" s="834">
        <f t="shared" si="53"/>
        <v>0</v>
      </c>
      <c r="J1117" s="1295"/>
      <c r="K1117" s="1294"/>
    </row>
    <row r="1118" spans="1:11" s="440" customFormat="1" ht="21.95" customHeight="1" x14ac:dyDescent="0.2">
      <c r="A1118" s="830">
        <v>1106</v>
      </c>
      <c r="B1118" s="444"/>
      <c r="C1118" s="441"/>
      <c r="D1118" s="831">
        <f t="shared" si="51"/>
        <v>0</v>
      </c>
      <c r="E1118" s="441"/>
      <c r="F1118" s="441"/>
      <c r="G1118" s="832">
        <f t="shared" si="52"/>
        <v>1</v>
      </c>
      <c r="H1118" s="835"/>
      <c r="I1118" s="834">
        <f t="shared" si="53"/>
        <v>0</v>
      </c>
      <c r="J1118" s="1295"/>
      <c r="K1118" s="1294"/>
    </row>
    <row r="1119" spans="1:11" s="440" customFormat="1" ht="21.95" customHeight="1" x14ac:dyDescent="0.2">
      <c r="A1119" s="830">
        <v>1107</v>
      </c>
      <c r="B1119" s="444"/>
      <c r="C1119" s="441"/>
      <c r="D1119" s="831">
        <f t="shared" si="51"/>
        <v>0</v>
      </c>
      <c r="E1119" s="441"/>
      <c r="F1119" s="441"/>
      <c r="G1119" s="832">
        <f t="shared" si="52"/>
        <v>1</v>
      </c>
      <c r="H1119" s="835"/>
      <c r="I1119" s="834">
        <f t="shared" si="53"/>
        <v>0</v>
      </c>
      <c r="J1119" s="1295"/>
      <c r="K1119" s="1294"/>
    </row>
    <row r="1120" spans="1:11" s="440" customFormat="1" ht="21.95" customHeight="1" x14ac:dyDescent="0.2">
      <c r="A1120" s="830">
        <v>1108</v>
      </c>
      <c r="B1120" s="444"/>
      <c r="C1120" s="441"/>
      <c r="D1120" s="831">
        <f t="shared" si="51"/>
        <v>0</v>
      </c>
      <c r="E1120" s="441"/>
      <c r="F1120" s="441"/>
      <c r="G1120" s="832">
        <f t="shared" si="52"/>
        <v>1</v>
      </c>
      <c r="H1120" s="835"/>
      <c r="I1120" s="834">
        <f t="shared" si="53"/>
        <v>0</v>
      </c>
      <c r="J1120" s="1295"/>
      <c r="K1120" s="1294"/>
    </row>
    <row r="1121" spans="1:11" s="440" customFormat="1" ht="21.95" customHeight="1" x14ac:dyDescent="0.2">
      <c r="A1121" s="830">
        <v>1109</v>
      </c>
      <c r="B1121" s="444"/>
      <c r="C1121" s="441"/>
      <c r="D1121" s="831">
        <f t="shared" si="51"/>
        <v>0</v>
      </c>
      <c r="E1121" s="441"/>
      <c r="F1121" s="441"/>
      <c r="G1121" s="832">
        <f t="shared" si="52"/>
        <v>1</v>
      </c>
      <c r="H1121" s="835"/>
      <c r="I1121" s="834">
        <f t="shared" si="53"/>
        <v>0</v>
      </c>
      <c r="J1121" s="1295"/>
      <c r="K1121" s="1294"/>
    </row>
    <row r="1122" spans="1:11" s="440" customFormat="1" ht="21.95" customHeight="1" x14ac:dyDescent="0.2">
      <c r="A1122" s="830">
        <v>1110</v>
      </c>
      <c r="B1122" s="444"/>
      <c r="C1122" s="441"/>
      <c r="D1122" s="831">
        <f t="shared" si="51"/>
        <v>0</v>
      </c>
      <c r="E1122" s="441"/>
      <c r="F1122" s="441"/>
      <c r="G1122" s="832">
        <f t="shared" si="52"/>
        <v>1</v>
      </c>
      <c r="H1122" s="835"/>
      <c r="I1122" s="834">
        <f t="shared" si="53"/>
        <v>0</v>
      </c>
      <c r="J1122" s="1295"/>
      <c r="K1122" s="1294"/>
    </row>
    <row r="1123" spans="1:11" s="440" customFormat="1" ht="21.95" customHeight="1" x14ac:dyDescent="0.2">
      <c r="A1123" s="830">
        <v>1111</v>
      </c>
      <c r="B1123" s="444"/>
      <c r="C1123" s="441"/>
      <c r="D1123" s="831">
        <f t="shared" si="51"/>
        <v>0</v>
      </c>
      <c r="E1123" s="441"/>
      <c r="F1123" s="441"/>
      <c r="G1123" s="832">
        <f t="shared" si="52"/>
        <v>1</v>
      </c>
      <c r="H1123" s="835"/>
      <c r="I1123" s="834">
        <f t="shared" si="53"/>
        <v>0</v>
      </c>
      <c r="J1123" s="1295"/>
      <c r="K1123" s="1294"/>
    </row>
    <row r="1124" spans="1:11" s="440" customFormat="1" ht="21.95" customHeight="1" x14ac:dyDescent="0.2">
      <c r="A1124" s="830">
        <v>1112</v>
      </c>
      <c r="B1124" s="444"/>
      <c r="C1124" s="441"/>
      <c r="D1124" s="831">
        <f t="shared" si="51"/>
        <v>0</v>
      </c>
      <c r="E1124" s="441"/>
      <c r="F1124" s="441"/>
      <c r="G1124" s="832">
        <f t="shared" si="52"/>
        <v>1</v>
      </c>
      <c r="H1124" s="835"/>
      <c r="I1124" s="834">
        <f t="shared" si="53"/>
        <v>0</v>
      </c>
      <c r="J1124" s="1295"/>
      <c r="K1124" s="1294"/>
    </row>
    <row r="1125" spans="1:11" s="440" customFormat="1" ht="21.95" customHeight="1" x14ac:dyDescent="0.2">
      <c r="A1125" s="830">
        <v>1113</v>
      </c>
      <c r="B1125" s="444"/>
      <c r="C1125" s="441"/>
      <c r="D1125" s="831">
        <f t="shared" si="51"/>
        <v>0</v>
      </c>
      <c r="E1125" s="441"/>
      <c r="F1125" s="441"/>
      <c r="G1125" s="832">
        <f t="shared" si="52"/>
        <v>1</v>
      </c>
      <c r="H1125" s="835"/>
      <c r="I1125" s="834">
        <f t="shared" si="53"/>
        <v>0</v>
      </c>
      <c r="J1125" s="1295"/>
      <c r="K1125" s="1294"/>
    </row>
    <row r="1126" spans="1:11" s="440" customFormat="1" ht="21.95" customHeight="1" x14ac:dyDescent="0.2">
      <c r="A1126" s="830">
        <v>1114</v>
      </c>
      <c r="B1126" s="444"/>
      <c r="C1126" s="441"/>
      <c r="D1126" s="831">
        <f t="shared" si="51"/>
        <v>0</v>
      </c>
      <c r="E1126" s="441"/>
      <c r="F1126" s="441"/>
      <c r="G1126" s="832">
        <f t="shared" si="52"/>
        <v>1</v>
      </c>
      <c r="H1126" s="835"/>
      <c r="I1126" s="834">
        <f t="shared" si="53"/>
        <v>0</v>
      </c>
      <c r="J1126" s="1295"/>
      <c r="K1126" s="1294"/>
    </row>
    <row r="1127" spans="1:11" s="440" customFormat="1" ht="21.95" customHeight="1" x14ac:dyDescent="0.2">
      <c r="A1127" s="830">
        <v>1115</v>
      </c>
      <c r="B1127" s="444"/>
      <c r="C1127" s="441"/>
      <c r="D1127" s="831">
        <f t="shared" si="51"/>
        <v>0</v>
      </c>
      <c r="E1127" s="441"/>
      <c r="F1127" s="441"/>
      <c r="G1127" s="832">
        <f t="shared" si="52"/>
        <v>1</v>
      </c>
      <c r="H1127" s="835"/>
      <c r="I1127" s="834">
        <f t="shared" si="53"/>
        <v>0</v>
      </c>
      <c r="J1127" s="1295"/>
      <c r="K1127" s="1294"/>
    </row>
    <row r="1128" spans="1:11" s="440" customFormat="1" ht="21.95" customHeight="1" x14ac:dyDescent="0.2">
      <c r="A1128" s="830">
        <v>1116</v>
      </c>
      <c r="B1128" s="444"/>
      <c r="C1128" s="441"/>
      <c r="D1128" s="831">
        <f t="shared" si="51"/>
        <v>0</v>
      </c>
      <c r="E1128" s="441"/>
      <c r="F1128" s="441"/>
      <c r="G1128" s="832">
        <f t="shared" si="52"/>
        <v>1</v>
      </c>
      <c r="H1128" s="835"/>
      <c r="I1128" s="834">
        <f t="shared" si="53"/>
        <v>0</v>
      </c>
      <c r="J1128" s="1295"/>
      <c r="K1128" s="1294"/>
    </row>
    <row r="1129" spans="1:11" s="440" customFormat="1" ht="21.95" customHeight="1" x14ac:dyDescent="0.2">
      <c r="A1129" s="830">
        <v>1117</v>
      </c>
      <c r="B1129" s="444"/>
      <c r="C1129" s="441"/>
      <c r="D1129" s="831">
        <f t="shared" si="51"/>
        <v>0</v>
      </c>
      <c r="E1129" s="441"/>
      <c r="F1129" s="441"/>
      <c r="G1129" s="832">
        <f t="shared" si="52"/>
        <v>1</v>
      </c>
      <c r="H1129" s="835"/>
      <c r="I1129" s="834">
        <f t="shared" si="53"/>
        <v>0</v>
      </c>
      <c r="J1129" s="1295"/>
      <c r="K1129" s="1294"/>
    </row>
    <row r="1130" spans="1:11" s="440" customFormat="1" ht="21.95" customHeight="1" x14ac:dyDescent="0.2">
      <c r="A1130" s="830">
        <v>1118</v>
      </c>
      <c r="B1130" s="444"/>
      <c r="C1130" s="441"/>
      <c r="D1130" s="831">
        <f t="shared" si="51"/>
        <v>0</v>
      </c>
      <c r="E1130" s="441"/>
      <c r="F1130" s="441"/>
      <c r="G1130" s="832">
        <f t="shared" si="52"/>
        <v>1</v>
      </c>
      <c r="H1130" s="835"/>
      <c r="I1130" s="834">
        <f t="shared" si="53"/>
        <v>0</v>
      </c>
      <c r="J1130" s="1295"/>
      <c r="K1130" s="1294"/>
    </row>
    <row r="1131" spans="1:11" s="440" customFormat="1" ht="21.95" customHeight="1" x14ac:dyDescent="0.2">
      <c r="A1131" s="830">
        <v>1119</v>
      </c>
      <c r="B1131" s="444"/>
      <c r="C1131" s="441"/>
      <c r="D1131" s="831">
        <f t="shared" si="51"/>
        <v>0</v>
      </c>
      <c r="E1131" s="441"/>
      <c r="F1131" s="441"/>
      <c r="G1131" s="832">
        <f t="shared" si="52"/>
        <v>1</v>
      </c>
      <c r="H1131" s="835"/>
      <c r="I1131" s="834">
        <f t="shared" si="53"/>
        <v>0</v>
      </c>
      <c r="J1131" s="1295"/>
      <c r="K1131" s="1294"/>
    </row>
    <row r="1132" spans="1:11" s="440" customFormat="1" ht="21.95" customHeight="1" x14ac:dyDescent="0.2">
      <c r="A1132" s="830">
        <v>1120</v>
      </c>
      <c r="B1132" s="444"/>
      <c r="C1132" s="441"/>
      <c r="D1132" s="831">
        <f t="shared" si="51"/>
        <v>0</v>
      </c>
      <c r="E1132" s="441"/>
      <c r="F1132" s="441"/>
      <c r="G1132" s="832">
        <f t="shared" si="52"/>
        <v>1</v>
      </c>
      <c r="H1132" s="835"/>
      <c r="I1132" s="834">
        <f t="shared" si="53"/>
        <v>0</v>
      </c>
      <c r="J1132" s="1295"/>
      <c r="K1132" s="1294"/>
    </row>
    <row r="1133" spans="1:11" s="440" customFormat="1" ht="21.95" customHeight="1" x14ac:dyDescent="0.2">
      <c r="A1133" s="830">
        <v>1121</v>
      </c>
      <c r="B1133" s="444"/>
      <c r="C1133" s="441"/>
      <c r="D1133" s="831">
        <f t="shared" si="51"/>
        <v>0</v>
      </c>
      <c r="E1133" s="441"/>
      <c r="F1133" s="441"/>
      <c r="G1133" s="832">
        <f t="shared" si="52"/>
        <v>1</v>
      </c>
      <c r="H1133" s="835"/>
      <c r="I1133" s="834">
        <f t="shared" si="53"/>
        <v>0</v>
      </c>
      <c r="J1133" s="1295"/>
      <c r="K1133" s="1294"/>
    </row>
    <row r="1134" spans="1:11" s="440" customFormat="1" ht="21.95" customHeight="1" x14ac:dyDescent="0.2">
      <c r="A1134" s="830">
        <v>1122</v>
      </c>
      <c r="B1134" s="444"/>
      <c r="C1134" s="441"/>
      <c r="D1134" s="831">
        <f t="shared" si="51"/>
        <v>0</v>
      </c>
      <c r="E1134" s="441"/>
      <c r="F1134" s="441"/>
      <c r="G1134" s="832">
        <f t="shared" si="52"/>
        <v>1</v>
      </c>
      <c r="H1134" s="835"/>
      <c r="I1134" s="834">
        <f t="shared" si="53"/>
        <v>0</v>
      </c>
      <c r="J1134" s="1295"/>
      <c r="K1134" s="1294"/>
    </row>
    <row r="1135" spans="1:11" s="440" customFormat="1" ht="21.95" customHeight="1" x14ac:dyDescent="0.2">
      <c r="A1135" s="830">
        <v>1123</v>
      </c>
      <c r="B1135" s="444"/>
      <c r="C1135" s="441"/>
      <c r="D1135" s="831">
        <f t="shared" si="51"/>
        <v>0</v>
      </c>
      <c r="E1135" s="441"/>
      <c r="F1135" s="441"/>
      <c r="G1135" s="832">
        <f t="shared" si="52"/>
        <v>1</v>
      </c>
      <c r="H1135" s="835"/>
      <c r="I1135" s="834">
        <f t="shared" si="53"/>
        <v>0</v>
      </c>
      <c r="J1135" s="1295"/>
      <c r="K1135" s="1294"/>
    </row>
    <row r="1136" spans="1:11" s="440" customFormat="1" ht="21.95" customHeight="1" x14ac:dyDescent="0.2">
      <c r="A1136" s="830">
        <v>1124</v>
      </c>
      <c r="B1136" s="444"/>
      <c r="C1136" s="441"/>
      <c r="D1136" s="831">
        <f t="shared" si="51"/>
        <v>0</v>
      </c>
      <c r="E1136" s="441"/>
      <c r="F1136" s="441"/>
      <c r="G1136" s="832">
        <f t="shared" si="52"/>
        <v>1</v>
      </c>
      <c r="H1136" s="835"/>
      <c r="I1136" s="834">
        <f t="shared" si="53"/>
        <v>0</v>
      </c>
      <c r="J1136" s="1295"/>
      <c r="K1136" s="1294"/>
    </row>
    <row r="1137" spans="1:11" s="440" customFormat="1" ht="21.95" customHeight="1" x14ac:dyDescent="0.2">
      <c r="A1137" s="830">
        <v>1125</v>
      </c>
      <c r="B1137" s="444"/>
      <c r="C1137" s="441"/>
      <c r="D1137" s="831">
        <f t="shared" si="51"/>
        <v>0</v>
      </c>
      <c r="E1137" s="441"/>
      <c r="F1137" s="441"/>
      <c r="G1137" s="832">
        <f t="shared" si="52"/>
        <v>1</v>
      </c>
      <c r="H1137" s="835"/>
      <c r="I1137" s="834">
        <f t="shared" si="53"/>
        <v>0</v>
      </c>
      <c r="J1137" s="1295"/>
      <c r="K1137" s="1294"/>
    </row>
    <row r="1138" spans="1:11" s="440" customFormat="1" ht="21.95" customHeight="1" x14ac:dyDescent="0.2">
      <c r="A1138" s="830">
        <v>1126</v>
      </c>
      <c r="B1138" s="444"/>
      <c r="C1138" s="441"/>
      <c r="D1138" s="831">
        <f t="shared" si="51"/>
        <v>0</v>
      </c>
      <c r="E1138" s="441"/>
      <c r="F1138" s="441"/>
      <c r="G1138" s="832">
        <f t="shared" si="52"/>
        <v>1</v>
      </c>
      <c r="H1138" s="835"/>
      <c r="I1138" s="834">
        <f t="shared" si="53"/>
        <v>0</v>
      </c>
      <c r="J1138" s="1295"/>
      <c r="K1138" s="1294"/>
    </row>
    <row r="1139" spans="1:11" s="440" customFormat="1" ht="21.95" customHeight="1" x14ac:dyDescent="0.2">
      <c r="A1139" s="830">
        <v>1127</v>
      </c>
      <c r="B1139" s="444"/>
      <c r="C1139" s="441"/>
      <c r="D1139" s="831">
        <f t="shared" si="51"/>
        <v>0</v>
      </c>
      <c r="E1139" s="441"/>
      <c r="F1139" s="441"/>
      <c r="G1139" s="832">
        <f t="shared" si="52"/>
        <v>1</v>
      </c>
      <c r="H1139" s="835"/>
      <c r="I1139" s="834">
        <f t="shared" si="53"/>
        <v>0</v>
      </c>
      <c r="J1139" s="1295"/>
      <c r="K1139" s="1294"/>
    </row>
    <row r="1140" spans="1:11" s="440" customFormat="1" ht="21.95" customHeight="1" x14ac:dyDescent="0.2">
      <c r="A1140" s="830">
        <v>1128</v>
      </c>
      <c r="B1140" s="444"/>
      <c r="C1140" s="441"/>
      <c r="D1140" s="831">
        <f t="shared" si="51"/>
        <v>0</v>
      </c>
      <c r="E1140" s="441"/>
      <c r="F1140" s="441"/>
      <c r="G1140" s="832">
        <f t="shared" si="52"/>
        <v>1</v>
      </c>
      <c r="H1140" s="835"/>
      <c r="I1140" s="834">
        <f t="shared" si="53"/>
        <v>0</v>
      </c>
      <c r="J1140" s="1295"/>
      <c r="K1140" s="1294"/>
    </row>
    <row r="1141" spans="1:11" s="440" customFormat="1" ht="21.95" customHeight="1" x14ac:dyDescent="0.2">
      <c r="A1141" s="830">
        <v>1129</v>
      </c>
      <c r="B1141" s="444"/>
      <c r="C1141" s="441"/>
      <c r="D1141" s="831">
        <f t="shared" si="51"/>
        <v>0</v>
      </c>
      <c r="E1141" s="441"/>
      <c r="F1141" s="441"/>
      <c r="G1141" s="832">
        <f t="shared" si="52"/>
        <v>1</v>
      </c>
      <c r="H1141" s="835"/>
      <c r="I1141" s="834">
        <f t="shared" si="53"/>
        <v>0</v>
      </c>
      <c r="J1141" s="1295"/>
      <c r="K1141" s="1294"/>
    </row>
    <row r="1142" spans="1:11" s="440" customFormat="1" ht="21.95" customHeight="1" x14ac:dyDescent="0.2">
      <c r="A1142" s="830">
        <v>1130</v>
      </c>
      <c r="B1142" s="444"/>
      <c r="C1142" s="441"/>
      <c r="D1142" s="831">
        <f t="shared" si="51"/>
        <v>0</v>
      </c>
      <c r="E1142" s="441"/>
      <c r="F1142" s="441"/>
      <c r="G1142" s="832">
        <f t="shared" si="52"/>
        <v>1</v>
      </c>
      <c r="H1142" s="835"/>
      <c r="I1142" s="834">
        <f t="shared" si="53"/>
        <v>0</v>
      </c>
      <c r="J1142" s="1295"/>
      <c r="K1142" s="1294"/>
    </row>
    <row r="1143" spans="1:11" s="440" customFormat="1" ht="21.95" customHeight="1" x14ac:dyDescent="0.2">
      <c r="A1143" s="830">
        <v>1131</v>
      </c>
      <c r="B1143" s="444"/>
      <c r="C1143" s="441"/>
      <c r="D1143" s="831">
        <f t="shared" si="51"/>
        <v>0</v>
      </c>
      <c r="E1143" s="441"/>
      <c r="F1143" s="441"/>
      <c r="G1143" s="832">
        <f t="shared" si="52"/>
        <v>1</v>
      </c>
      <c r="H1143" s="835"/>
      <c r="I1143" s="834">
        <f t="shared" si="53"/>
        <v>0</v>
      </c>
      <c r="J1143" s="1295"/>
      <c r="K1143" s="1294"/>
    </row>
    <row r="1144" spans="1:11" s="440" customFormat="1" ht="21.95" customHeight="1" x14ac:dyDescent="0.2">
      <c r="A1144" s="830">
        <v>1132</v>
      </c>
      <c r="B1144" s="444"/>
      <c r="C1144" s="441"/>
      <c r="D1144" s="831">
        <f t="shared" si="51"/>
        <v>0</v>
      </c>
      <c r="E1144" s="441"/>
      <c r="F1144" s="441"/>
      <c r="G1144" s="832">
        <f t="shared" si="52"/>
        <v>1</v>
      </c>
      <c r="H1144" s="835"/>
      <c r="I1144" s="834">
        <f t="shared" si="53"/>
        <v>0</v>
      </c>
      <c r="J1144" s="1295"/>
      <c r="K1144" s="1294"/>
    </row>
    <row r="1145" spans="1:11" s="440" customFormat="1" ht="21.95" customHeight="1" x14ac:dyDescent="0.2">
      <c r="A1145" s="830">
        <v>1133</v>
      </c>
      <c r="B1145" s="444"/>
      <c r="C1145" s="441"/>
      <c r="D1145" s="831">
        <f t="shared" si="51"/>
        <v>0</v>
      </c>
      <c r="E1145" s="441"/>
      <c r="F1145" s="441"/>
      <c r="G1145" s="832">
        <f t="shared" si="52"/>
        <v>1</v>
      </c>
      <c r="H1145" s="835"/>
      <c r="I1145" s="834">
        <f t="shared" si="53"/>
        <v>0</v>
      </c>
      <c r="J1145" s="1295"/>
      <c r="K1145" s="1294"/>
    </row>
    <row r="1146" spans="1:11" s="440" customFormat="1" ht="21.95" customHeight="1" x14ac:dyDescent="0.2">
      <c r="A1146" s="830">
        <v>1134</v>
      </c>
      <c r="B1146" s="444"/>
      <c r="C1146" s="441"/>
      <c r="D1146" s="831">
        <f t="shared" si="51"/>
        <v>0</v>
      </c>
      <c r="E1146" s="441"/>
      <c r="F1146" s="441"/>
      <c r="G1146" s="832">
        <f t="shared" si="52"/>
        <v>1</v>
      </c>
      <c r="H1146" s="835"/>
      <c r="I1146" s="834">
        <f t="shared" si="53"/>
        <v>0</v>
      </c>
      <c r="J1146" s="1295"/>
      <c r="K1146" s="1294"/>
    </row>
    <row r="1147" spans="1:11" s="440" customFormat="1" ht="21.95" customHeight="1" x14ac:dyDescent="0.2">
      <c r="A1147" s="830">
        <v>1135</v>
      </c>
      <c r="B1147" s="444"/>
      <c r="C1147" s="441"/>
      <c r="D1147" s="831">
        <f t="shared" si="51"/>
        <v>0</v>
      </c>
      <c r="E1147" s="441"/>
      <c r="F1147" s="441"/>
      <c r="G1147" s="832">
        <f t="shared" si="52"/>
        <v>1</v>
      </c>
      <c r="H1147" s="835"/>
      <c r="I1147" s="834">
        <f t="shared" si="53"/>
        <v>0</v>
      </c>
      <c r="J1147" s="1295"/>
      <c r="K1147" s="1294"/>
    </row>
    <row r="1148" spans="1:11" s="440" customFormat="1" ht="21.95" customHeight="1" x14ac:dyDescent="0.2">
      <c r="A1148" s="830">
        <v>1136</v>
      </c>
      <c r="B1148" s="444"/>
      <c r="C1148" s="441"/>
      <c r="D1148" s="831">
        <f t="shared" si="51"/>
        <v>0</v>
      </c>
      <c r="E1148" s="441"/>
      <c r="F1148" s="441"/>
      <c r="G1148" s="832">
        <f t="shared" si="52"/>
        <v>1</v>
      </c>
      <c r="H1148" s="835"/>
      <c r="I1148" s="834">
        <f t="shared" si="53"/>
        <v>0</v>
      </c>
      <c r="J1148" s="1295"/>
      <c r="K1148" s="1294"/>
    </row>
    <row r="1149" spans="1:11" s="440" customFormat="1" ht="21.95" customHeight="1" x14ac:dyDescent="0.2">
      <c r="A1149" s="830">
        <v>1137</v>
      </c>
      <c r="B1149" s="444"/>
      <c r="C1149" s="441"/>
      <c r="D1149" s="831">
        <f t="shared" si="51"/>
        <v>0</v>
      </c>
      <c r="E1149" s="441"/>
      <c r="F1149" s="441"/>
      <c r="G1149" s="832">
        <f t="shared" si="52"/>
        <v>1</v>
      </c>
      <c r="H1149" s="835"/>
      <c r="I1149" s="834">
        <f t="shared" si="53"/>
        <v>0</v>
      </c>
      <c r="J1149" s="1295"/>
      <c r="K1149" s="1294"/>
    </row>
    <row r="1150" spans="1:11" s="440" customFormat="1" ht="21.95" customHeight="1" x14ac:dyDescent="0.2">
      <c r="A1150" s="830">
        <v>1138</v>
      </c>
      <c r="B1150" s="444"/>
      <c r="C1150" s="441"/>
      <c r="D1150" s="831">
        <f t="shared" si="51"/>
        <v>0</v>
      </c>
      <c r="E1150" s="441"/>
      <c r="F1150" s="441"/>
      <c r="G1150" s="832">
        <f t="shared" si="52"/>
        <v>1</v>
      </c>
      <c r="H1150" s="835"/>
      <c r="I1150" s="834">
        <f t="shared" si="53"/>
        <v>0</v>
      </c>
      <c r="J1150" s="1295"/>
      <c r="K1150" s="1294"/>
    </row>
    <row r="1151" spans="1:11" s="440" customFormat="1" ht="21.95" customHeight="1" x14ac:dyDescent="0.2">
      <c r="A1151" s="830">
        <v>1139</v>
      </c>
      <c r="B1151" s="444"/>
      <c r="C1151" s="441"/>
      <c r="D1151" s="831">
        <f t="shared" si="51"/>
        <v>0</v>
      </c>
      <c r="E1151" s="441"/>
      <c r="F1151" s="441"/>
      <c r="G1151" s="832">
        <f t="shared" si="52"/>
        <v>1</v>
      </c>
      <c r="H1151" s="835"/>
      <c r="I1151" s="834">
        <f t="shared" si="53"/>
        <v>0</v>
      </c>
      <c r="J1151" s="1295"/>
      <c r="K1151" s="1294"/>
    </row>
    <row r="1152" spans="1:11" s="440" customFormat="1" ht="21.95" customHeight="1" x14ac:dyDescent="0.2">
      <c r="A1152" s="830">
        <v>1140</v>
      </c>
      <c r="B1152" s="444"/>
      <c r="C1152" s="441"/>
      <c r="D1152" s="831">
        <f t="shared" si="51"/>
        <v>0</v>
      </c>
      <c r="E1152" s="441"/>
      <c r="F1152" s="441"/>
      <c r="G1152" s="832">
        <f t="shared" si="52"/>
        <v>1</v>
      </c>
      <c r="H1152" s="835"/>
      <c r="I1152" s="834">
        <f t="shared" si="53"/>
        <v>0</v>
      </c>
      <c r="J1152" s="1295"/>
      <c r="K1152" s="1294"/>
    </row>
    <row r="1153" spans="1:11" s="440" customFormat="1" ht="21.95" customHeight="1" x14ac:dyDescent="0.2">
      <c r="A1153" s="830">
        <v>1141</v>
      </c>
      <c r="B1153" s="444"/>
      <c r="C1153" s="441"/>
      <c r="D1153" s="831">
        <f t="shared" ref="D1153:D1216" si="54">DATEDIF(C1153,F1153,"Y")</f>
        <v>0</v>
      </c>
      <c r="E1153" s="441"/>
      <c r="F1153" s="441"/>
      <c r="G1153" s="832">
        <f t="shared" si="52"/>
        <v>1</v>
      </c>
      <c r="H1153" s="835"/>
      <c r="I1153" s="834">
        <f t="shared" si="53"/>
        <v>0</v>
      </c>
      <c r="J1153" s="1295"/>
      <c r="K1153" s="1294"/>
    </row>
    <row r="1154" spans="1:11" s="440" customFormat="1" ht="21.95" customHeight="1" x14ac:dyDescent="0.2">
      <c r="A1154" s="830">
        <v>1142</v>
      </c>
      <c r="B1154" s="444"/>
      <c r="C1154" s="441"/>
      <c r="D1154" s="831">
        <f t="shared" si="54"/>
        <v>0</v>
      </c>
      <c r="E1154" s="441"/>
      <c r="F1154" s="441"/>
      <c r="G1154" s="832">
        <f t="shared" si="52"/>
        <v>1</v>
      </c>
      <c r="H1154" s="835"/>
      <c r="I1154" s="834">
        <f t="shared" si="53"/>
        <v>0</v>
      </c>
      <c r="J1154" s="1295"/>
      <c r="K1154" s="1294"/>
    </row>
    <row r="1155" spans="1:11" s="440" customFormat="1" ht="21.95" customHeight="1" x14ac:dyDescent="0.2">
      <c r="A1155" s="830">
        <v>1143</v>
      </c>
      <c r="B1155" s="444"/>
      <c r="C1155" s="441"/>
      <c r="D1155" s="831">
        <f t="shared" si="54"/>
        <v>0</v>
      </c>
      <c r="E1155" s="441"/>
      <c r="F1155" s="441"/>
      <c r="G1155" s="832">
        <f t="shared" si="52"/>
        <v>1</v>
      </c>
      <c r="H1155" s="835"/>
      <c r="I1155" s="834">
        <f t="shared" si="53"/>
        <v>0</v>
      </c>
      <c r="J1155" s="1295"/>
      <c r="K1155" s="1294"/>
    </row>
    <row r="1156" spans="1:11" s="440" customFormat="1" ht="21.95" customHeight="1" x14ac:dyDescent="0.2">
      <c r="A1156" s="830">
        <v>1144</v>
      </c>
      <c r="B1156" s="444"/>
      <c r="C1156" s="441"/>
      <c r="D1156" s="831">
        <f t="shared" si="54"/>
        <v>0</v>
      </c>
      <c r="E1156" s="441"/>
      <c r="F1156" s="441"/>
      <c r="G1156" s="832">
        <f t="shared" si="52"/>
        <v>1</v>
      </c>
      <c r="H1156" s="835"/>
      <c r="I1156" s="834">
        <f t="shared" si="53"/>
        <v>0</v>
      </c>
      <c r="J1156" s="1295"/>
      <c r="K1156" s="1294"/>
    </row>
    <row r="1157" spans="1:11" s="440" customFormat="1" ht="21.95" customHeight="1" x14ac:dyDescent="0.2">
      <c r="A1157" s="830">
        <v>1145</v>
      </c>
      <c r="B1157" s="444"/>
      <c r="C1157" s="441"/>
      <c r="D1157" s="831">
        <f t="shared" si="54"/>
        <v>0</v>
      </c>
      <c r="E1157" s="441"/>
      <c r="F1157" s="441"/>
      <c r="G1157" s="832">
        <f t="shared" si="52"/>
        <v>1</v>
      </c>
      <c r="H1157" s="835"/>
      <c r="I1157" s="834">
        <f t="shared" si="53"/>
        <v>0</v>
      </c>
      <c r="J1157" s="1295"/>
      <c r="K1157" s="1294"/>
    </row>
    <row r="1158" spans="1:11" s="440" customFormat="1" ht="21.95" customHeight="1" x14ac:dyDescent="0.2">
      <c r="A1158" s="830">
        <v>1146</v>
      </c>
      <c r="B1158" s="444"/>
      <c r="C1158" s="441"/>
      <c r="D1158" s="831">
        <f t="shared" si="54"/>
        <v>0</v>
      </c>
      <c r="E1158" s="441"/>
      <c r="F1158" s="441"/>
      <c r="G1158" s="832">
        <f t="shared" si="52"/>
        <v>1</v>
      </c>
      <c r="H1158" s="835"/>
      <c r="I1158" s="834">
        <f t="shared" si="53"/>
        <v>0</v>
      </c>
      <c r="J1158" s="1295"/>
      <c r="K1158" s="1294"/>
    </row>
    <row r="1159" spans="1:11" s="440" customFormat="1" ht="21.95" customHeight="1" x14ac:dyDescent="0.2">
      <c r="A1159" s="830">
        <v>1147</v>
      </c>
      <c r="B1159" s="444"/>
      <c r="C1159" s="441"/>
      <c r="D1159" s="831">
        <f t="shared" si="54"/>
        <v>0</v>
      </c>
      <c r="E1159" s="441"/>
      <c r="F1159" s="441"/>
      <c r="G1159" s="832">
        <f t="shared" si="52"/>
        <v>1</v>
      </c>
      <c r="H1159" s="835"/>
      <c r="I1159" s="834">
        <f t="shared" si="53"/>
        <v>0</v>
      </c>
      <c r="J1159" s="1295"/>
      <c r="K1159" s="1294"/>
    </row>
    <row r="1160" spans="1:11" s="440" customFormat="1" ht="21.95" customHeight="1" x14ac:dyDescent="0.2">
      <c r="A1160" s="830">
        <v>1148</v>
      </c>
      <c r="B1160" s="444"/>
      <c r="C1160" s="441"/>
      <c r="D1160" s="831">
        <f t="shared" si="54"/>
        <v>0</v>
      </c>
      <c r="E1160" s="441"/>
      <c r="F1160" s="441"/>
      <c r="G1160" s="832">
        <f t="shared" si="52"/>
        <v>1</v>
      </c>
      <c r="H1160" s="835"/>
      <c r="I1160" s="834">
        <f t="shared" si="53"/>
        <v>0</v>
      </c>
      <c r="J1160" s="1295"/>
      <c r="K1160" s="1294"/>
    </row>
    <row r="1161" spans="1:11" s="440" customFormat="1" ht="21.95" customHeight="1" x14ac:dyDescent="0.2">
      <c r="A1161" s="830">
        <v>1149</v>
      </c>
      <c r="B1161" s="444"/>
      <c r="C1161" s="441"/>
      <c r="D1161" s="831">
        <f t="shared" si="54"/>
        <v>0</v>
      </c>
      <c r="E1161" s="441"/>
      <c r="F1161" s="441"/>
      <c r="G1161" s="832">
        <f t="shared" si="52"/>
        <v>1</v>
      </c>
      <c r="H1161" s="835"/>
      <c r="I1161" s="834">
        <f t="shared" si="53"/>
        <v>0</v>
      </c>
      <c r="J1161" s="1295"/>
      <c r="K1161" s="1294"/>
    </row>
    <row r="1162" spans="1:11" s="440" customFormat="1" ht="21.95" customHeight="1" x14ac:dyDescent="0.2">
      <c r="A1162" s="830">
        <v>1150</v>
      </c>
      <c r="B1162" s="444"/>
      <c r="C1162" s="441"/>
      <c r="D1162" s="831">
        <f t="shared" si="54"/>
        <v>0</v>
      </c>
      <c r="E1162" s="441"/>
      <c r="F1162" s="441"/>
      <c r="G1162" s="832">
        <f t="shared" si="52"/>
        <v>1</v>
      </c>
      <c r="H1162" s="835"/>
      <c r="I1162" s="834">
        <f t="shared" si="53"/>
        <v>0</v>
      </c>
      <c r="J1162" s="1295"/>
      <c r="K1162" s="1294"/>
    </row>
    <row r="1163" spans="1:11" s="440" customFormat="1" ht="21.95" customHeight="1" x14ac:dyDescent="0.2">
      <c r="A1163" s="830">
        <v>1151</v>
      </c>
      <c r="B1163" s="444"/>
      <c r="C1163" s="441"/>
      <c r="D1163" s="831">
        <f t="shared" si="54"/>
        <v>0</v>
      </c>
      <c r="E1163" s="441"/>
      <c r="F1163" s="441"/>
      <c r="G1163" s="832">
        <f t="shared" si="52"/>
        <v>1</v>
      </c>
      <c r="H1163" s="835"/>
      <c r="I1163" s="834">
        <f t="shared" si="53"/>
        <v>0</v>
      </c>
      <c r="J1163" s="1295"/>
      <c r="K1163" s="1294"/>
    </row>
    <row r="1164" spans="1:11" s="440" customFormat="1" ht="21.95" customHeight="1" x14ac:dyDescent="0.2">
      <c r="A1164" s="830">
        <v>1152</v>
      </c>
      <c r="B1164" s="444"/>
      <c r="C1164" s="441"/>
      <c r="D1164" s="831">
        <f t="shared" si="54"/>
        <v>0</v>
      </c>
      <c r="E1164" s="441"/>
      <c r="F1164" s="441"/>
      <c r="G1164" s="832">
        <f t="shared" si="52"/>
        <v>1</v>
      </c>
      <c r="H1164" s="835"/>
      <c r="I1164" s="834">
        <f t="shared" si="53"/>
        <v>0</v>
      </c>
      <c r="J1164" s="1295"/>
      <c r="K1164" s="1294"/>
    </row>
    <row r="1165" spans="1:11" s="440" customFormat="1" ht="21.95" customHeight="1" x14ac:dyDescent="0.2">
      <c r="A1165" s="830">
        <v>1153</v>
      </c>
      <c r="B1165" s="444"/>
      <c r="C1165" s="441"/>
      <c r="D1165" s="831">
        <f t="shared" si="54"/>
        <v>0</v>
      </c>
      <c r="E1165" s="441"/>
      <c r="F1165" s="441"/>
      <c r="G1165" s="832">
        <f t="shared" ref="G1165:G1228" si="55">(YEAR(F1165)-YEAR(E1165))*12+MONTH(F1165)-MONTH(E1165)+1</f>
        <v>1</v>
      </c>
      <c r="H1165" s="835"/>
      <c r="I1165" s="834">
        <f t="shared" si="53"/>
        <v>0</v>
      </c>
      <c r="J1165" s="1295"/>
      <c r="K1165" s="1294"/>
    </row>
    <row r="1166" spans="1:11" s="440" customFormat="1" ht="21.95" customHeight="1" x14ac:dyDescent="0.2">
      <c r="A1166" s="830">
        <v>1154</v>
      </c>
      <c r="B1166" s="444"/>
      <c r="C1166" s="441"/>
      <c r="D1166" s="831">
        <f t="shared" si="54"/>
        <v>0</v>
      </c>
      <c r="E1166" s="441"/>
      <c r="F1166" s="441"/>
      <c r="G1166" s="832">
        <f t="shared" si="55"/>
        <v>1</v>
      </c>
      <c r="H1166" s="835"/>
      <c r="I1166" s="834">
        <f t="shared" ref="I1166:I1229" si="56">IF(AND(E1166&lt;=DATEVALUE(MID($C$7,1,10)),F1166&gt;=DATEVALUE(MID($C$7,14,10))), (YEAR(DATEVALUE(MID($C$7,14,10)))-YEAR(DATEVALUE(MID($C$7,1,10))))*12+(MONTH(DATEVALUE(MID($C$7,14,10)))-MONTH(DATEVALUE(MID($C$7,1,10))))+1,IF(AND(E1166&lt;=DATEVALUE(MID($C$7,1,10)),F1166&lt;DATEVALUE(MID($C$7,14,10)),F1166&gt;=DATEVALUE(MID($C$7,1,10))),(YEAR(F1166)-YEAR(DATEVALUE(MID($C$7,1,10))))*12+(MONTH(F1166)-MONTH(DATEVALUE(MID($C$7,1,10))))+1,IF(AND(E1166&gt;DATEVALUE(MID($C$7,1,10)),F1166&gt;=DATEVALUE(MID($C$7,14,10)),E1166&lt;=DATEVALUE(MID($C$7,14,10))),(YEAR(DATEVALUE(MID($C$7,14,10)))-YEAR(E1166))*12+(MONTH(DATEVALUE(MID($C$7,14,10)))-MONTH(E1166))+1,IF(AND(E1166&gt;DATEVALUE(MID($C$7,1,10)),F1166&lt;DATEVALUE(MID($C$7,14,10))),(YEAR(F1166)-YEAR(E1166))*12+(MONTH(F1166)-MONTH(E1166))+1,0))))</f>
        <v>0</v>
      </c>
      <c r="J1166" s="1295"/>
      <c r="K1166" s="1294"/>
    </row>
    <row r="1167" spans="1:11" s="440" customFormat="1" ht="21.95" customHeight="1" x14ac:dyDescent="0.2">
      <c r="A1167" s="830">
        <v>1155</v>
      </c>
      <c r="B1167" s="444"/>
      <c r="C1167" s="441"/>
      <c r="D1167" s="831">
        <f t="shared" si="54"/>
        <v>0</v>
      </c>
      <c r="E1167" s="441"/>
      <c r="F1167" s="441"/>
      <c r="G1167" s="832">
        <f t="shared" si="55"/>
        <v>1</v>
      </c>
      <c r="H1167" s="835"/>
      <c r="I1167" s="834">
        <f t="shared" si="56"/>
        <v>0</v>
      </c>
      <c r="J1167" s="1295"/>
      <c r="K1167" s="1294"/>
    </row>
    <row r="1168" spans="1:11" s="440" customFormat="1" ht="21.95" customHeight="1" x14ac:dyDescent="0.2">
      <c r="A1168" s="830">
        <v>1156</v>
      </c>
      <c r="B1168" s="444"/>
      <c r="C1168" s="441"/>
      <c r="D1168" s="831">
        <f t="shared" si="54"/>
        <v>0</v>
      </c>
      <c r="E1168" s="441"/>
      <c r="F1168" s="441"/>
      <c r="G1168" s="832">
        <f t="shared" si="55"/>
        <v>1</v>
      </c>
      <c r="H1168" s="835"/>
      <c r="I1168" s="834">
        <f t="shared" si="56"/>
        <v>0</v>
      </c>
      <c r="J1168" s="1295"/>
      <c r="K1168" s="1294"/>
    </row>
    <row r="1169" spans="1:11" s="440" customFormat="1" ht="21.95" customHeight="1" x14ac:dyDescent="0.2">
      <c r="A1169" s="830">
        <v>1157</v>
      </c>
      <c r="B1169" s="444"/>
      <c r="C1169" s="441"/>
      <c r="D1169" s="831">
        <f t="shared" si="54"/>
        <v>0</v>
      </c>
      <c r="E1169" s="441"/>
      <c r="F1169" s="441"/>
      <c r="G1169" s="832">
        <f t="shared" si="55"/>
        <v>1</v>
      </c>
      <c r="H1169" s="835"/>
      <c r="I1169" s="834">
        <f t="shared" si="56"/>
        <v>0</v>
      </c>
      <c r="J1169" s="1295"/>
      <c r="K1169" s="1294"/>
    </row>
    <row r="1170" spans="1:11" s="440" customFormat="1" ht="21.95" customHeight="1" x14ac:dyDescent="0.2">
      <c r="A1170" s="830">
        <v>1158</v>
      </c>
      <c r="B1170" s="444"/>
      <c r="C1170" s="441"/>
      <c r="D1170" s="831">
        <f t="shared" si="54"/>
        <v>0</v>
      </c>
      <c r="E1170" s="441"/>
      <c r="F1170" s="441"/>
      <c r="G1170" s="832">
        <f t="shared" si="55"/>
        <v>1</v>
      </c>
      <c r="H1170" s="835"/>
      <c r="I1170" s="834">
        <f t="shared" si="56"/>
        <v>0</v>
      </c>
      <c r="J1170" s="1295"/>
      <c r="K1170" s="1294"/>
    </row>
    <row r="1171" spans="1:11" s="440" customFormat="1" ht="21.95" customHeight="1" x14ac:dyDescent="0.2">
      <c r="A1171" s="830">
        <v>1159</v>
      </c>
      <c r="B1171" s="444"/>
      <c r="C1171" s="441"/>
      <c r="D1171" s="831">
        <f t="shared" si="54"/>
        <v>0</v>
      </c>
      <c r="E1171" s="441"/>
      <c r="F1171" s="441"/>
      <c r="G1171" s="832">
        <f t="shared" si="55"/>
        <v>1</v>
      </c>
      <c r="H1171" s="835"/>
      <c r="I1171" s="834">
        <f t="shared" si="56"/>
        <v>0</v>
      </c>
      <c r="J1171" s="1295"/>
      <c r="K1171" s="1294"/>
    </row>
    <row r="1172" spans="1:11" s="440" customFormat="1" ht="21.95" customHeight="1" x14ac:dyDescent="0.2">
      <c r="A1172" s="830">
        <v>1160</v>
      </c>
      <c r="B1172" s="444"/>
      <c r="C1172" s="441"/>
      <c r="D1172" s="831">
        <f t="shared" si="54"/>
        <v>0</v>
      </c>
      <c r="E1172" s="441"/>
      <c r="F1172" s="441"/>
      <c r="G1172" s="832">
        <f t="shared" si="55"/>
        <v>1</v>
      </c>
      <c r="H1172" s="835"/>
      <c r="I1172" s="834">
        <f t="shared" si="56"/>
        <v>0</v>
      </c>
      <c r="J1172" s="1295"/>
      <c r="K1172" s="1294"/>
    </row>
    <row r="1173" spans="1:11" s="440" customFormat="1" ht="21.95" customHeight="1" x14ac:dyDescent="0.2">
      <c r="A1173" s="830">
        <v>1161</v>
      </c>
      <c r="B1173" s="444"/>
      <c r="C1173" s="441"/>
      <c r="D1173" s="831">
        <f t="shared" si="54"/>
        <v>0</v>
      </c>
      <c r="E1173" s="441"/>
      <c r="F1173" s="441"/>
      <c r="G1173" s="832">
        <f t="shared" si="55"/>
        <v>1</v>
      </c>
      <c r="H1173" s="835"/>
      <c r="I1173" s="834">
        <f t="shared" si="56"/>
        <v>0</v>
      </c>
      <c r="J1173" s="1295"/>
      <c r="K1173" s="1294"/>
    </row>
    <row r="1174" spans="1:11" s="440" customFormat="1" ht="21.95" customHeight="1" x14ac:dyDescent="0.2">
      <c r="A1174" s="830">
        <v>1162</v>
      </c>
      <c r="B1174" s="444"/>
      <c r="C1174" s="441"/>
      <c r="D1174" s="831">
        <f t="shared" si="54"/>
        <v>0</v>
      </c>
      <c r="E1174" s="441"/>
      <c r="F1174" s="441"/>
      <c r="G1174" s="832">
        <f t="shared" si="55"/>
        <v>1</v>
      </c>
      <c r="H1174" s="835"/>
      <c r="I1174" s="834">
        <f t="shared" si="56"/>
        <v>0</v>
      </c>
      <c r="J1174" s="1295"/>
      <c r="K1174" s="1294"/>
    </row>
    <row r="1175" spans="1:11" s="440" customFormat="1" ht="21.95" customHeight="1" x14ac:dyDescent="0.2">
      <c r="A1175" s="830">
        <v>1163</v>
      </c>
      <c r="B1175" s="444"/>
      <c r="C1175" s="441"/>
      <c r="D1175" s="831">
        <f t="shared" si="54"/>
        <v>0</v>
      </c>
      <c r="E1175" s="441"/>
      <c r="F1175" s="441"/>
      <c r="G1175" s="832">
        <f t="shared" si="55"/>
        <v>1</v>
      </c>
      <c r="H1175" s="835"/>
      <c r="I1175" s="834">
        <f t="shared" si="56"/>
        <v>0</v>
      </c>
      <c r="J1175" s="1295"/>
      <c r="K1175" s="1294"/>
    </row>
    <row r="1176" spans="1:11" s="440" customFormat="1" ht="21.95" customHeight="1" x14ac:dyDescent="0.2">
      <c r="A1176" s="830">
        <v>1164</v>
      </c>
      <c r="B1176" s="444"/>
      <c r="C1176" s="441"/>
      <c r="D1176" s="831">
        <f t="shared" si="54"/>
        <v>0</v>
      </c>
      <c r="E1176" s="441"/>
      <c r="F1176" s="441"/>
      <c r="G1176" s="832">
        <f t="shared" si="55"/>
        <v>1</v>
      </c>
      <c r="H1176" s="835"/>
      <c r="I1176" s="834">
        <f t="shared" si="56"/>
        <v>0</v>
      </c>
      <c r="J1176" s="1295"/>
      <c r="K1176" s="1294"/>
    </row>
    <row r="1177" spans="1:11" s="440" customFormat="1" ht="21.95" customHeight="1" x14ac:dyDescent="0.2">
      <c r="A1177" s="830">
        <v>1165</v>
      </c>
      <c r="B1177" s="444"/>
      <c r="C1177" s="441"/>
      <c r="D1177" s="831">
        <f t="shared" si="54"/>
        <v>0</v>
      </c>
      <c r="E1177" s="441"/>
      <c r="F1177" s="441"/>
      <c r="G1177" s="832">
        <f t="shared" si="55"/>
        <v>1</v>
      </c>
      <c r="H1177" s="835"/>
      <c r="I1177" s="834">
        <f t="shared" si="56"/>
        <v>0</v>
      </c>
      <c r="J1177" s="1295"/>
      <c r="K1177" s="1294"/>
    </row>
    <row r="1178" spans="1:11" s="440" customFormat="1" ht="21.95" customHeight="1" x14ac:dyDescent="0.2">
      <c r="A1178" s="830">
        <v>1166</v>
      </c>
      <c r="B1178" s="444"/>
      <c r="C1178" s="441"/>
      <c r="D1178" s="831">
        <f t="shared" si="54"/>
        <v>0</v>
      </c>
      <c r="E1178" s="441"/>
      <c r="F1178" s="441"/>
      <c r="G1178" s="832">
        <f t="shared" si="55"/>
        <v>1</v>
      </c>
      <c r="H1178" s="835"/>
      <c r="I1178" s="834">
        <f t="shared" si="56"/>
        <v>0</v>
      </c>
      <c r="J1178" s="1295"/>
      <c r="K1178" s="1294"/>
    </row>
    <row r="1179" spans="1:11" s="440" customFormat="1" ht="21.95" customHeight="1" x14ac:dyDescent="0.2">
      <c r="A1179" s="830">
        <v>1167</v>
      </c>
      <c r="B1179" s="444"/>
      <c r="C1179" s="441"/>
      <c r="D1179" s="831">
        <f t="shared" si="54"/>
        <v>0</v>
      </c>
      <c r="E1179" s="441"/>
      <c r="F1179" s="441"/>
      <c r="G1179" s="832">
        <f t="shared" si="55"/>
        <v>1</v>
      </c>
      <c r="H1179" s="835"/>
      <c r="I1179" s="834">
        <f t="shared" si="56"/>
        <v>0</v>
      </c>
      <c r="J1179" s="1295"/>
      <c r="K1179" s="1294"/>
    </row>
    <row r="1180" spans="1:11" s="440" customFormat="1" ht="21.95" customHeight="1" x14ac:dyDescent="0.2">
      <c r="A1180" s="830">
        <v>1168</v>
      </c>
      <c r="B1180" s="444"/>
      <c r="C1180" s="441"/>
      <c r="D1180" s="831">
        <f t="shared" si="54"/>
        <v>0</v>
      </c>
      <c r="E1180" s="441"/>
      <c r="F1180" s="441"/>
      <c r="G1180" s="832">
        <f t="shared" si="55"/>
        <v>1</v>
      </c>
      <c r="H1180" s="835"/>
      <c r="I1180" s="834">
        <f t="shared" si="56"/>
        <v>0</v>
      </c>
      <c r="J1180" s="1295"/>
      <c r="K1180" s="1294"/>
    </row>
    <row r="1181" spans="1:11" s="440" customFormat="1" ht="21.95" customHeight="1" x14ac:dyDescent="0.2">
      <c r="A1181" s="830">
        <v>1169</v>
      </c>
      <c r="B1181" s="444"/>
      <c r="C1181" s="441"/>
      <c r="D1181" s="831">
        <f t="shared" si="54"/>
        <v>0</v>
      </c>
      <c r="E1181" s="441"/>
      <c r="F1181" s="441"/>
      <c r="G1181" s="832">
        <f t="shared" si="55"/>
        <v>1</v>
      </c>
      <c r="H1181" s="835"/>
      <c r="I1181" s="834">
        <f t="shared" si="56"/>
        <v>0</v>
      </c>
      <c r="J1181" s="1295"/>
      <c r="K1181" s="1294"/>
    </row>
    <row r="1182" spans="1:11" s="440" customFormat="1" ht="21.95" customHeight="1" x14ac:dyDescent="0.2">
      <c r="A1182" s="830">
        <v>1170</v>
      </c>
      <c r="B1182" s="444"/>
      <c r="C1182" s="441"/>
      <c r="D1182" s="831">
        <f t="shared" si="54"/>
        <v>0</v>
      </c>
      <c r="E1182" s="441"/>
      <c r="F1182" s="441"/>
      <c r="G1182" s="832">
        <f t="shared" si="55"/>
        <v>1</v>
      </c>
      <c r="H1182" s="835"/>
      <c r="I1182" s="834">
        <f t="shared" si="56"/>
        <v>0</v>
      </c>
      <c r="J1182" s="1295"/>
      <c r="K1182" s="1294"/>
    </row>
    <row r="1183" spans="1:11" s="440" customFormat="1" ht="21.95" customHeight="1" x14ac:dyDescent="0.2">
      <c r="A1183" s="830">
        <v>1171</v>
      </c>
      <c r="B1183" s="444"/>
      <c r="C1183" s="441"/>
      <c r="D1183" s="831">
        <f t="shared" si="54"/>
        <v>0</v>
      </c>
      <c r="E1183" s="441"/>
      <c r="F1183" s="441"/>
      <c r="G1183" s="832">
        <f t="shared" si="55"/>
        <v>1</v>
      </c>
      <c r="H1183" s="835"/>
      <c r="I1183" s="834">
        <f t="shared" si="56"/>
        <v>0</v>
      </c>
      <c r="J1183" s="1295"/>
      <c r="K1183" s="1294"/>
    </row>
    <row r="1184" spans="1:11" s="440" customFormat="1" ht="21.95" customHeight="1" x14ac:dyDescent="0.2">
      <c r="A1184" s="830">
        <v>1172</v>
      </c>
      <c r="B1184" s="444"/>
      <c r="C1184" s="441"/>
      <c r="D1184" s="831">
        <f t="shared" si="54"/>
        <v>0</v>
      </c>
      <c r="E1184" s="441"/>
      <c r="F1184" s="441"/>
      <c r="G1184" s="832">
        <f t="shared" si="55"/>
        <v>1</v>
      </c>
      <c r="H1184" s="835"/>
      <c r="I1184" s="834">
        <f t="shared" si="56"/>
        <v>0</v>
      </c>
      <c r="J1184" s="1295"/>
      <c r="K1184" s="1294"/>
    </row>
    <row r="1185" spans="1:11" s="440" customFormat="1" ht="21.95" customHeight="1" x14ac:dyDescent="0.2">
      <c r="A1185" s="830">
        <v>1173</v>
      </c>
      <c r="B1185" s="444"/>
      <c r="C1185" s="441"/>
      <c r="D1185" s="831">
        <f t="shared" si="54"/>
        <v>0</v>
      </c>
      <c r="E1185" s="441"/>
      <c r="F1185" s="441"/>
      <c r="G1185" s="832">
        <f t="shared" si="55"/>
        <v>1</v>
      </c>
      <c r="H1185" s="835"/>
      <c r="I1185" s="834">
        <f t="shared" si="56"/>
        <v>0</v>
      </c>
      <c r="J1185" s="1295"/>
      <c r="K1185" s="1294"/>
    </row>
    <row r="1186" spans="1:11" s="440" customFormat="1" ht="21.95" customHeight="1" x14ac:dyDescent="0.2">
      <c r="A1186" s="830">
        <v>1174</v>
      </c>
      <c r="B1186" s="444"/>
      <c r="C1186" s="441"/>
      <c r="D1186" s="831">
        <f t="shared" si="54"/>
        <v>0</v>
      </c>
      <c r="E1186" s="441"/>
      <c r="F1186" s="441"/>
      <c r="G1186" s="832">
        <f t="shared" si="55"/>
        <v>1</v>
      </c>
      <c r="H1186" s="835"/>
      <c r="I1186" s="834">
        <f t="shared" si="56"/>
        <v>0</v>
      </c>
      <c r="J1186" s="1295"/>
      <c r="K1186" s="1294"/>
    </row>
    <row r="1187" spans="1:11" s="440" customFormat="1" ht="21.95" customHeight="1" x14ac:dyDescent="0.2">
      <c r="A1187" s="830">
        <v>1175</v>
      </c>
      <c r="B1187" s="444"/>
      <c r="C1187" s="441"/>
      <c r="D1187" s="831">
        <f t="shared" si="54"/>
        <v>0</v>
      </c>
      <c r="E1187" s="441"/>
      <c r="F1187" s="441"/>
      <c r="G1187" s="832">
        <f t="shared" si="55"/>
        <v>1</v>
      </c>
      <c r="H1187" s="835"/>
      <c r="I1187" s="834">
        <f t="shared" si="56"/>
        <v>0</v>
      </c>
      <c r="J1187" s="1295"/>
      <c r="K1187" s="1294"/>
    </row>
    <row r="1188" spans="1:11" s="440" customFormat="1" ht="21.95" customHeight="1" x14ac:dyDescent="0.2">
      <c r="A1188" s="830">
        <v>1176</v>
      </c>
      <c r="B1188" s="444"/>
      <c r="C1188" s="441"/>
      <c r="D1188" s="831">
        <f t="shared" si="54"/>
        <v>0</v>
      </c>
      <c r="E1188" s="441"/>
      <c r="F1188" s="441"/>
      <c r="G1188" s="832">
        <f t="shared" si="55"/>
        <v>1</v>
      </c>
      <c r="H1188" s="835"/>
      <c r="I1188" s="834">
        <f t="shared" si="56"/>
        <v>0</v>
      </c>
      <c r="J1188" s="1295"/>
      <c r="K1188" s="1294"/>
    </row>
    <row r="1189" spans="1:11" s="440" customFormat="1" ht="21.95" customHeight="1" x14ac:dyDescent="0.2">
      <c r="A1189" s="830">
        <v>1177</v>
      </c>
      <c r="B1189" s="444"/>
      <c r="C1189" s="441"/>
      <c r="D1189" s="831">
        <f t="shared" si="54"/>
        <v>0</v>
      </c>
      <c r="E1189" s="441"/>
      <c r="F1189" s="441"/>
      <c r="G1189" s="832">
        <f t="shared" si="55"/>
        <v>1</v>
      </c>
      <c r="H1189" s="835"/>
      <c r="I1189" s="834">
        <f t="shared" si="56"/>
        <v>0</v>
      </c>
      <c r="J1189" s="1295"/>
      <c r="K1189" s="1294"/>
    </row>
    <row r="1190" spans="1:11" s="440" customFormat="1" ht="21.95" customHeight="1" x14ac:dyDescent="0.2">
      <c r="A1190" s="830">
        <v>1178</v>
      </c>
      <c r="B1190" s="444"/>
      <c r="C1190" s="441"/>
      <c r="D1190" s="831">
        <f t="shared" si="54"/>
        <v>0</v>
      </c>
      <c r="E1190" s="441"/>
      <c r="F1190" s="441"/>
      <c r="G1190" s="832">
        <f t="shared" si="55"/>
        <v>1</v>
      </c>
      <c r="H1190" s="835"/>
      <c r="I1190" s="834">
        <f t="shared" si="56"/>
        <v>0</v>
      </c>
      <c r="J1190" s="1295"/>
      <c r="K1190" s="1294"/>
    </row>
    <row r="1191" spans="1:11" s="440" customFormat="1" ht="21.95" customHeight="1" x14ac:dyDescent="0.2">
      <c r="A1191" s="830">
        <v>1179</v>
      </c>
      <c r="B1191" s="444"/>
      <c r="C1191" s="441"/>
      <c r="D1191" s="831">
        <f t="shared" si="54"/>
        <v>0</v>
      </c>
      <c r="E1191" s="441"/>
      <c r="F1191" s="441"/>
      <c r="G1191" s="832">
        <f t="shared" si="55"/>
        <v>1</v>
      </c>
      <c r="H1191" s="835"/>
      <c r="I1191" s="834">
        <f t="shared" si="56"/>
        <v>0</v>
      </c>
      <c r="J1191" s="1295"/>
      <c r="K1191" s="1294"/>
    </row>
    <row r="1192" spans="1:11" s="440" customFormat="1" ht="21.95" customHeight="1" x14ac:dyDescent="0.2">
      <c r="A1192" s="830">
        <v>1180</v>
      </c>
      <c r="B1192" s="444"/>
      <c r="C1192" s="441"/>
      <c r="D1192" s="831">
        <f t="shared" si="54"/>
        <v>0</v>
      </c>
      <c r="E1192" s="441"/>
      <c r="F1192" s="441"/>
      <c r="G1192" s="832">
        <f t="shared" si="55"/>
        <v>1</v>
      </c>
      <c r="H1192" s="835"/>
      <c r="I1192" s="834">
        <f t="shared" si="56"/>
        <v>0</v>
      </c>
      <c r="J1192" s="1295"/>
      <c r="K1192" s="1294"/>
    </row>
    <row r="1193" spans="1:11" s="440" customFormat="1" ht="21.95" customHeight="1" x14ac:dyDescent="0.2">
      <c r="A1193" s="830">
        <v>1181</v>
      </c>
      <c r="B1193" s="444"/>
      <c r="C1193" s="441"/>
      <c r="D1193" s="831">
        <f t="shared" si="54"/>
        <v>0</v>
      </c>
      <c r="E1193" s="441"/>
      <c r="F1193" s="441"/>
      <c r="G1193" s="832">
        <f t="shared" si="55"/>
        <v>1</v>
      </c>
      <c r="H1193" s="835"/>
      <c r="I1193" s="834">
        <f t="shared" si="56"/>
        <v>0</v>
      </c>
      <c r="J1193" s="1295"/>
      <c r="K1193" s="1294"/>
    </row>
    <row r="1194" spans="1:11" s="440" customFormat="1" ht="21.95" customHeight="1" x14ac:dyDescent="0.2">
      <c r="A1194" s="830">
        <v>1182</v>
      </c>
      <c r="B1194" s="444"/>
      <c r="C1194" s="441"/>
      <c r="D1194" s="831">
        <f t="shared" si="54"/>
        <v>0</v>
      </c>
      <c r="E1194" s="441"/>
      <c r="F1194" s="441"/>
      <c r="G1194" s="832">
        <f t="shared" si="55"/>
        <v>1</v>
      </c>
      <c r="H1194" s="835"/>
      <c r="I1194" s="834">
        <f t="shared" si="56"/>
        <v>0</v>
      </c>
      <c r="J1194" s="1295"/>
      <c r="K1194" s="1294"/>
    </row>
    <row r="1195" spans="1:11" s="440" customFormat="1" ht="21.95" customHeight="1" x14ac:dyDescent="0.2">
      <c r="A1195" s="830">
        <v>1183</v>
      </c>
      <c r="B1195" s="444"/>
      <c r="C1195" s="441"/>
      <c r="D1195" s="831">
        <f t="shared" si="54"/>
        <v>0</v>
      </c>
      <c r="E1195" s="441"/>
      <c r="F1195" s="441"/>
      <c r="G1195" s="832">
        <f t="shared" si="55"/>
        <v>1</v>
      </c>
      <c r="H1195" s="835"/>
      <c r="I1195" s="834">
        <f t="shared" si="56"/>
        <v>0</v>
      </c>
      <c r="J1195" s="1295"/>
      <c r="K1195" s="1294"/>
    </row>
    <row r="1196" spans="1:11" s="440" customFormat="1" ht="21.95" customHeight="1" x14ac:dyDescent="0.2">
      <c r="A1196" s="830">
        <v>1184</v>
      </c>
      <c r="B1196" s="444"/>
      <c r="C1196" s="441"/>
      <c r="D1196" s="831">
        <f t="shared" si="54"/>
        <v>0</v>
      </c>
      <c r="E1196" s="441"/>
      <c r="F1196" s="441"/>
      <c r="G1196" s="832">
        <f t="shared" si="55"/>
        <v>1</v>
      </c>
      <c r="H1196" s="835"/>
      <c r="I1196" s="834">
        <f t="shared" si="56"/>
        <v>0</v>
      </c>
      <c r="J1196" s="1295"/>
      <c r="K1196" s="1294"/>
    </row>
    <row r="1197" spans="1:11" s="440" customFormat="1" ht="21.95" customHeight="1" x14ac:dyDescent="0.2">
      <c r="A1197" s="830">
        <v>1185</v>
      </c>
      <c r="B1197" s="444"/>
      <c r="C1197" s="441"/>
      <c r="D1197" s="831">
        <f t="shared" si="54"/>
        <v>0</v>
      </c>
      <c r="E1197" s="441"/>
      <c r="F1197" s="441"/>
      <c r="G1197" s="832">
        <f t="shared" si="55"/>
        <v>1</v>
      </c>
      <c r="H1197" s="835"/>
      <c r="I1197" s="834">
        <f t="shared" si="56"/>
        <v>0</v>
      </c>
      <c r="J1197" s="1295"/>
      <c r="K1197" s="1294"/>
    </row>
    <row r="1198" spans="1:11" s="440" customFormat="1" ht="21.95" customHeight="1" x14ac:dyDescent="0.2">
      <c r="A1198" s="830">
        <v>1186</v>
      </c>
      <c r="B1198" s="444"/>
      <c r="C1198" s="441"/>
      <c r="D1198" s="831">
        <f t="shared" si="54"/>
        <v>0</v>
      </c>
      <c r="E1198" s="441"/>
      <c r="F1198" s="441"/>
      <c r="G1198" s="832">
        <f t="shared" si="55"/>
        <v>1</v>
      </c>
      <c r="H1198" s="835"/>
      <c r="I1198" s="834">
        <f t="shared" si="56"/>
        <v>0</v>
      </c>
      <c r="J1198" s="1295"/>
      <c r="K1198" s="1294"/>
    </row>
    <row r="1199" spans="1:11" s="440" customFormat="1" ht="21.95" customHeight="1" x14ac:dyDescent="0.2">
      <c r="A1199" s="830">
        <v>1187</v>
      </c>
      <c r="B1199" s="444"/>
      <c r="C1199" s="441"/>
      <c r="D1199" s="831">
        <f t="shared" si="54"/>
        <v>0</v>
      </c>
      <c r="E1199" s="441"/>
      <c r="F1199" s="441"/>
      <c r="G1199" s="832">
        <f t="shared" si="55"/>
        <v>1</v>
      </c>
      <c r="H1199" s="835"/>
      <c r="I1199" s="834">
        <f t="shared" si="56"/>
        <v>0</v>
      </c>
      <c r="J1199" s="1295"/>
      <c r="K1199" s="1294"/>
    </row>
    <row r="1200" spans="1:11" s="440" customFormat="1" ht="21.95" customHeight="1" x14ac:dyDescent="0.2">
      <c r="A1200" s="830">
        <v>1188</v>
      </c>
      <c r="B1200" s="444"/>
      <c r="C1200" s="441"/>
      <c r="D1200" s="831">
        <f t="shared" si="54"/>
        <v>0</v>
      </c>
      <c r="E1200" s="441"/>
      <c r="F1200" s="441"/>
      <c r="G1200" s="832">
        <f t="shared" si="55"/>
        <v>1</v>
      </c>
      <c r="H1200" s="835"/>
      <c r="I1200" s="834">
        <f t="shared" si="56"/>
        <v>0</v>
      </c>
      <c r="J1200" s="1295"/>
      <c r="K1200" s="1294"/>
    </row>
    <row r="1201" spans="1:11" s="440" customFormat="1" ht="21.95" customHeight="1" x14ac:dyDescent="0.2">
      <c r="A1201" s="830">
        <v>1189</v>
      </c>
      <c r="B1201" s="444"/>
      <c r="C1201" s="441"/>
      <c r="D1201" s="831">
        <f t="shared" si="54"/>
        <v>0</v>
      </c>
      <c r="E1201" s="441"/>
      <c r="F1201" s="441"/>
      <c r="G1201" s="832">
        <f t="shared" si="55"/>
        <v>1</v>
      </c>
      <c r="H1201" s="835"/>
      <c r="I1201" s="834">
        <f t="shared" si="56"/>
        <v>0</v>
      </c>
      <c r="J1201" s="1295"/>
      <c r="K1201" s="1294"/>
    </row>
    <row r="1202" spans="1:11" s="440" customFormat="1" ht="21.95" customHeight="1" x14ac:dyDescent="0.2">
      <c r="A1202" s="830">
        <v>1190</v>
      </c>
      <c r="B1202" s="444"/>
      <c r="C1202" s="441"/>
      <c r="D1202" s="831">
        <f t="shared" si="54"/>
        <v>0</v>
      </c>
      <c r="E1202" s="441"/>
      <c r="F1202" s="441"/>
      <c r="G1202" s="832">
        <f t="shared" si="55"/>
        <v>1</v>
      </c>
      <c r="H1202" s="835"/>
      <c r="I1202" s="834">
        <f t="shared" si="56"/>
        <v>0</v>
      </c>
      <c r="J1202" s="1295"/>
      <c r="K1202" s="1294"/>
    </row>
    <row r="1203" spans="1:11" s="440" customFormat="1" ht="21.95" customHeight="1" x14ac:dyDescent="0.2">
      <c r="A1203" s="830">
        <v>1191</v>
      </c>
      <c r="B1203" s="444"/>
      <c r="C1203" s="441"/>
      <c r="D1203" s="831">
        <f t="shared" si="54"/>
        <v>0</v>
      </c>
      <c r="E1203" s="441"/>
      <c r="F1203" s="441"/>
      <c r="G1203" s="832">
        <f t="shared" si="55"/>
        <v>1</v>
      </c>
      <c r="H1203" s="835"/>
      <c r="I1203" s="834">
        <f t="shared" si="56"/>
        <v>0</v>
      </c>
      <c r="J1203" s="1295"/>
      <c r="K1203" s="1294"/>
    </row>
    <row r="1204" spans="1:11" s="440" customFormat="1" ht="21.95" customHeight="1" x14ac:dyDescent="0.2">
      <c r="A1204" s="830">
        <v>1192</v>
      </c>
      <c r="B1204" s="444"/>
      <c r="C1204" s="441"/>
      <c r="D1204" s="831">
        <f t="shared" si="54"/>
        <v>0</v>
      </c>
      <c r="E1204" s="441"/>
      <c r="F1204" s="441"/>
      <c r="G1204" s="832">
        <f t="shared" si="55"/>
        <v>1</v>
      </c>
      <c r="H1204" s="835"/>
      <c r="I1204" s="834">
        <f t="shared" si="56"/>
        <v>0</v>
      </c>
      <c r="J1204" s="1295"/>
      <c r="K1204" s="1294"/>
    </row>
    <row r="1205" spans="1:11" s="440" customFormat="1" ht="21.95" customHeight="1" x14ac:dyDescent="0.2">
      <c r="A1205" s="830">
        <v>1193</v>
      </c>
      <c r="B1205" s="444"/>
      <c r="C1205" s="441"/>
      <c r="D1205" s="831">
        <f t="shared" si="54"/>
        <v>0</v>
      </c>
      <c r="E1205" s="441"/>
      <c r="F1205" s="441"/>
      <c r="G1205" s="832">
        <f t="shared" si="55"/>
        <v>1</v>
      </c>
      <c r="H1205" s="835"/>
      <c r="I1205" s="834">
        <f t="shared" si="56"/>
        <v>0</v>
      </c>
      <c r="J1205" s="1295"/>
      <c r="K1205" s="1294"/>
    </row>
    <row r="1206" spans="1:11" s="440" customFormat="1" ht="21.95" customHeight="1" x14ac:dyDescent="0.2">
      <c r="A1206" s="830">
        <v>1194</v>
      </c>
      <c r="B1206" s="444"/>
      <c r="C1206" s="441"/>
      <c r="D1206" s="831">
        <f t="shared" si="54"/>
        <v>0</v>
      </c>
      <c r="E1206" s="441"/>
      <c r="F1206" s="441"/>
      <c r="G1206" s="832">
        <f t="shared" si="55"/>
        <v>1</v>
      </c>
      <c r="H1206" s="835"/>
      <c r="I1206" s="834">
        <f t="shared" si="56"/>
        <v>0</v>
      </c>
      <c r="J1206" s="1295"/>
      <c r="K1206" s="1294"/>
    </row>
    <row r="1207" spans="1:11" s="440" customFormat="1" ht="21.95" customHeight="1" x14ac:dyDescent="0.2">
      <c r="A1207" s="830">
        <v>1195</v>
      </c>
      <c r="B1207" s="444"/>
      <c r="C1207" s="441"/>
      <c r="D1207" s="831">
        <f t="shared" si="54"/>
        <v>0</v>
      </c>
      <c r="E1207" s="441"/>
      <c r="F1207" s="441"/>
      <c r="G1207" s="832">
        <f t="shared" si="55"/>
        <v>1</v>
      </c>
      <c r="H1207" s="835"/>
      <c r="I1207" s="834">
        <f t="shared" si="56"/>
        <v>0</v>
      </c>
      <c r="J1207" s="1295"/>
      <c r="K1207" s="1294"/>
    </row>
    <row r="1208" spans="1:11" s="440" customFormat="1" ht="21.95" customHeight="1" x14ac:dyDescent="0.2">
      <c r="A1208" s="830">
        <v>1196</v>
      </c>
      <c r="B1208" s="444"/>
      <c r="C1208" s="441"/>
      <c r="D1208" s="831">
        <f t="shared" si="54"/>
        <v>0</v>
      </c>
      <c r="E1208" s="441"/>
      <c r="F1208" s="441"/>
      <c r="G1208" s="832">
        <f t="shared" si="55"/>
        <v>1</v>
      </c>
      <c r="H1208" s="835"/>
      <c r="I1208" s="834">
        <f t="shared" si="56"/>
        <v>0</v>
      </c>
      <c r="J1208" s="1295"/>
      <c r="K1208" s="1294"/>
    </row>
    <row r="1209" spans="1:11" s="440" customFormat="1" ht="21.95" customHeight="1" x14ac:dyDescent="0.2">
      <c r="A1209" s="830">
        <v>1197</v>
      </c>
      <c r="B1209" s="444"/>
      <c r="C1209" s="441"/>
      <c r="D1209" s="831">
        <f t="shared" si="54"/>
        <v>0</v>
      </c>
      <c r="E1209" s="441"/>
      <c r="F1209" s="441"/>
      <c r="G1209" s="832">
        <f t="shared" si="55"/>
        <v>1</v>
      </c>
      <c r="H1209" s="835"/>
      <c r="I1209" s="834">
        <f t="shared" si="56"/>
        <v>0</v>
      </c>
      <c r="J1209" s="1295"/>
      <c r="K1209" s="1294"/>
    </row>
    <row r="1210" spans="1:11" s="440" customFormat="1" ht="21.95" customHeight="1" x14ac:dyDescent="0.2">
      <c r="A1210" s="830">
        <v>1198</v>
      </c>
      <c r="B1210" s="444"/>
      <c r="C1210" s="441"/>
      <c r="D1210" s="831">
        <f t="shared" si="54"/>
        <v>0</v>
      </c>
      <c r="E1210" s="441"/>
      <c r="F1210" s="441"/>
      <c r="G1210" s="832">
        <f t="shared" si="55"/>
        <v>1</v>
      </c>
      <c r="H1210" s="835"/>
      <c r="I1210" s="834">
        <f t="shared" si="56"/>
        <v>0</v>
      </c>
      <c r="J1210" s="1295"/>
      <c r="K1210" s="1294"/>
    </row>
    <row r="1211" spans="1:11" s="440" customFormat="1" ht="21.95" customHeight="1" x14ac:dyDescent="0.2">
      <c r="A1211" s="830">
        <v>1199</v>
      </c>
      <c r="B1211" s="444"/>
      <c r="C1211" s="441"/>
      <c r="D1211" s="831">
        <f t="shared" si="54"/>
        <v>0</v>
      </c>
      <c r="E1211" s="441"/>
      <c r="F1211" s="441"/>
      <c r="G1211" s="832">
        <f t="shared" si="55"/>
        <v>1</v>
      </c>
      <c r="H1211" s="835"/>
      <c r="I1211" s="834">
        <f t="shared" si="56"/>
        <v>0</v>
      </c>
      <c r="J1211" s="1295"/>
      <c r="K1211" s="1294"/>
    </row>
    <row r="1212" spans="1:11" s="440" customFormat="1" ht="21.95" customHeight="1" x14ac:dyDescent="0.2">
      <c r="A1212" s="830">
        <v>1200</v>
      </c>
      <c r="B1212" s="444"/>
      <c r="C1212" s="441"/>
      <c r="D1212" s="831">
        <f t="shared" si="54"/>
        <v>0</v>
      </c>
      <c r="E1212" s="441"/>
      <c r="F1212" s="441"/>
      <c r="G1212" s="832">
        <f t="shared" si="55"/>
        <v>1</v>
      </c>
      <c r="H1212" s="835"/>
      <c r="I1212" s="834">
        <f t="shared" si="56"/>
        <v>0</v>
      </c>
      <c r="J1212" s="1295"/>
      <c r="K1212" s="1294"/>
    </row>
    <row r="1213" spans="1:11" s="440" customFormat="1" ht="21.95" customHeight="1" x14ac:dyDescent="0.2">
      <c r="A1213" s="830">
        <v>1201</v>
      </c>
      <c r="B1213" s="444"/>
      <c r="C1213" s="441"/>
      <c r="D1213" s="831">
        <f t="shared" si="54"/>
        <v>0</v>
      </c>
      <c r="E1213" s="441"/>
      <c r="F1213" s="441"/>
      <c r="G1213" s="832">
        <f t="shared" si="55"/>
        <v>1</v>
      </c>
      <c r="H1213" s="835"/>
      <c r="I1213" s="834">
        <f t="shared" si="56"/>
        <v>0</v>
      </c>
      <c r="J1213" s="1295"/>
      <c r="K1213" s="1294"/>
    </row>
    <row r="1214" spans="1:11" s="440" customFormat="1" ht="21.95" customHeight="1" x14ac:dyDescent="0.2">
      <c r="A1214" s="830">
        <v>1202</v>
      </c>
      <c r="B1214" s="444"/>
      <c r="C1214" s="441"/>
      <c r="D1214" s="831">
        <f t="shared" si="54"/>
        <v>0</v>
      </c>
      <c r="E1214" s="441"/>
      <c r="F1214" s="441"/>
      <c r="G1214" s="832">
        <f t="shared" si="55"/>
        <v>1</v>
      </c>
      <c r="H1214" s="835"/>
      <c r="I1214" s="834">
        <f t="shared" si="56"/>
        <v>0</v>
      </c>
      <c r="J1214" s="1295"/>
      <c r="K1214" s="1294"/>
    </row>
    <row r="1215" spans="1:11" s="440" customFormat="1" ht="21.95" customHeight="1" x14ac:dyDescent="0.2">
      <c r="A1215" s="830">
        <v>1203</v>
      </c>
      <c r="B1215" s="444"/>
      <c r="C1215" s="441"/>
      <c r="D1215" s="831">
        <f t="shared" si="54"/>
        <v>0</v>
      </c>
      <c r="E1215" s="441"/>
      <c r="F1215" s="441"/>
      <c r="G1215" s="832">
        <f t="shared" si="55"/>
        <v>1</v>
      </c>
      <c r="H1215" s="835"/>
      <c r="I1215" s="834">
        <f t="shared" si="56"/>
        <v>0</v>
      </c>
      <c r="J1215" s="1295"/>
      <c r="K1215" s="1294"/>
    </row>
    <row r="1216" spans="1:11" s="440" customFormat="1" ht="21.95" customHeight="1" x14ac:dyDescent="0.2">
      <c r="A1216" s="830">
        <v>1204</v>
      </c>
      <c r="B1216" s="444"/>
      <c r="C1216" s="441"/>
      <c r="D1216" s="831">
        <f t="shared" si="54"/>
        <v>0</v>
      </c>
      <c r="E1216" s="441"/>
      <c r="F1216" s="441"/>
      <c r="G1216" s="832">
        <f t="shared" si="55"/>
        <v>1</v>
      </c>
      <c r="H1216" s="835"/>
      <c r="I1216" s="834">
        <f t="shared" si="56"/>
        <v>0</v>
      </c>
      <c r="J1216" s="1295"/>
      <c r="K1216" s="1294"/>
    </row>
    <row r="1217" spans="1:11" s="440" customFormat="1" ht="21.95" customHeight="1" x14ac:dyDescent="0.2">
      <c r="A1217" s="830">
        <v>1205</v>
      </c>
      <c r="B1217" s="444"/>
      <c r="C1217" s="441"/>
      <c r="D1217" s="831">
        <f t="shared" ref="D1217:D1280" si="57">DATEDIF(C1217,F1217,"Y")</f>
        <v>0</v>
      </c>
      <c r="E1217" s="441"/>
      <c r="F1217" s="441"/>
      <c r="G1217" s="832">
        <f t="shared" si="55"/>
        <v>1</v>
      </c>
      <c r="H1217" s="835"/>
      <c r="I1217" s="834">
        <f t="shared" si="56"/>
        <v>0</v>
      </c>
      <c r="J1217" s="1295"/>
      <c r="K1217" s="1294"/>
    </row>
    <row r="1218" spans="1:11" s="440" customFormat="1" ht="21.95" customHeight="1" x14ac:dyDescent="0.2">
      <c r="A1218" s="830">
        <v>1206</v>
      </c>
      <c r="B1218" s="444"/>
      <c r="C1218" s="441"/>
      <c r="D1218" s="831">
        <f t="shared" si="57"/>
        <v>0</v>
      </c>
      <c r="E1218" s="441"/>
      <c r="F1218" s="441"/>
      <c r="G1218" s="832">
        <f t="shared" si="55"/>
        <v>1</v>
      </c>
      <c r="H1218" s="835"/>
      <c r="I1218" s="834">
        <f t="shared" si="56"/>
        <v>0</v>
      </c>
      <c r="J1218" s="1295"/>
      <c r="K1218" s="1294"/>
    </row>
    <row r="1219" spans="1:11" s="440" customFormat="1" ht="21.95" customHeight="1" x14ac:dyDescent="0.2">
      <c r="A1219" s="830">
        <v>1207</v>
      </c>
      <c r="B1219" s="444"/>
      <c r="C1219" s="441"/>
      <c r="D1219" s="831">
        <f t="shared" si="57"/>
        <v>0</v>
      </c>
      <c r="E1219" s="441"/>
      <c r="F1219" s="441"/>
      <c r="G1219" s="832">
        <f t="shared" si="55"/>
        <v>1</v>
      </c>
      <c r="H1219" s="835"/>
      <c r="I1219" s="834">
        <f t="shared" si="56"/>
        <v>0</v>
      </c>
      <c r="J1219" s="1295"/>
      <c r="K1219" s="1294"/>
    </row>
    <row r="1220" spans="1:11" s="440" customFormat="1" ht="21.95" customHeight="1" x14ac:dyDescent="0.2">
      <c r="A1220" s="830">
        <v>1208</v>
      </c>
      <c r="B1220" s="444"/>
      <c r="C1220" s="441"/>
      <c r="D1220" s="831">
        <f t="shared" si="57"/>
        <v>0</v>
      </c>
      <c r="E1220" s="441"/>
      <c r="F1220" s="441"/>
      <c r="G1220" s="832">
        <f t="shared" si="55"/>
        <v>1</v>
      </c>
      <c r="H1220" s="835"/>
      <c r="I1220" s="834">
        <f t="shared" si="56"/>
        <v>0</v>
      </c>
      <c r="J1220" s="1295"/>
      <c r="K1220" s="1294"/>
    </row>
    <row r="1221" spans="1:11" s="440" customFormat="1" ht="21.95" customHeight="1" x14ac:dyDescent="0.2">
      <c r="A1221" s="830">
        <v>1209</v>
      </c>
      <c r="B1221" s="444"/>
      <c r="C1221" s="441"/>
      <c r="D1221" s="831">
        <f t="shared" si="57"/>
        <v>0</v>
      </c>
      <c r="E1221" s="441"/>
      <c r="F1221" s="441"/>
      <c r="G1221" s="832">
        <f t="shared" si="55"/>
        <v>1</v>
      </c>
      <c r="H1221" s="835"/>
      <c r="I1221" s="834">
        <f t="shared" si="56"/>
        <v>0</v>
      </c>
      <c r="J1221" s="1295"/>
      <c r="K1221" s="1294"/>
    </row>
    <row r="1222" spans="1:11" s="440" customFormat="1" ht="21.95" customHeight="1" x14ac:dyDescent="0.2">
      <c r="A1222" s="830">
        <v>1210</v>
      </c>
      <c r="B1222" s="444"/>
      <c r="C1222" s="441"/>
      <c r="D1222" s="831">
        <f t="shared" si="57"/>
        <v>0</v>
      </c>
      <c r="E1222" s="441"/>
      <c r="F1222" s="441"/>
      <c r="G1222" s="832">
        <f t="shared" si="55"/>
        <v>1</v>
      </c>
      <c r="H1222" s="835"/>
      <c r="I1222" s="834">
        <f t="shared" si="56"/>
        <v>0</v>
      </c>
      <c r="J1222" s="1295"/>
      <c r="K1222" s="1294"/>
    </row>
    <row r="1223" spans="1:11" s="440" customFormat="1" ht="21.95" customHeight="1" x14ac:dyDescent="0.2">
      <c r="A1223" s="830">
        <v>1211</v>
      </c>
      <c r="B1223" s="444"/>
      <c r="C1223" s="441"/>
      <c r="D1223" s="831">
        <f t="shared" si="57"/>
        <v>0</v>
      </c>
      <c r="E1223" s="441"/>
      <c r="F1223" s="441"/>
      <c r="G1223" s="832">
        <f t="shared" si="55"/>
        <v>1</v>
      </c>
      <c r="H1223" s="835"/>
      <c r="I1223" s="834">
        <f t="shared" si="56"/>
        <v>0</v>
      </c>
      <c r="J1223" s="1295"/>
      <c r="K1223" s="1294"/>
    </row>
    <row r="1224" spans="1:11" s="440" customFormat="1" ht="21.95" customHeight="1" x14ac:dyDescent="0.2">
      <c r="A1224" s="830">
        <v>1212</v>
      </c>
      <c r="B1224" s="444"/>
      <c r="C1224" s="441"/>
      <c r="D1224" s="831">
        <f t="shared" si="57"/>
        <v>0</v>
      </c>
      <c r="E1224" s="441"/>
      <c r="F1224" s="441"/>
      <c r="G1224" s="832">
        <f t="shared" si="55"/>
        <v>1</v>
      </c>
      <c r="H1224" s="835"/>
      <c r="I1224" s="834">
        <f t="shared" si="56"/>
        <v>0</v>
      </c>
      <c r="J1224" s="1295"/>
      <c r="K1224" s="1294"/>
    </row>
    <row r="1225" spans="1:11" s="440" customFormat="1" ht="21.95" customHeight="1" x14ac:dyDescent="0.2">
      <c r="A1225" s="830">
        <v>1213</v>
      </c>
      <c r="B1225" s="444"/>
      <c r="C1225" s="441"/>
      <c r="D1225" s="831">
        <f t="shared" si="57"/>
        <v>0</v>
      </c>
      <c r="E1225" s="441"/>
      <c r="F1225" s="441"/>
      <c r="G1225" s="832">
        <f t="shared" si="55"/>
        <v>1</v>
      </c>
      <c r="H1225" s="835"/>
      <c r="I1225" s="834">
        <f t="shared" si="56"/>
        <v>0</v>
      </c>
      <c r="J1225" s="1295"/>
      <c r="K1225" s="1294"/>
    </row>
    <row r="1226" spans="1:11" s="440" customFormat="1" ht="21.95" customHeight="1" x14ac:dyDescent="0.2">
      <c r="A1226" s="830">
        <v>1214</v>
      </c>
      <c r="B1226" s="444"/>
      <c r="C1226" s="441"/>
      <c r="D1226" s="831">
        <f t="shared" si="57"/>
        <v>0</v>
      </c>
      <c r="E1226" s="441"/>
      <c r="F1226" s="441"/>
      <c r="G1226" s="832">
        <f t="shared" si="55"/>
        <v>1</v>
      </c>
      <c r="H1226" s="835"/>
      <c r="I1226" s="834">
        <f t="shared" si="56"/>
        <v>0</v>
      </c>
      <c r="J1226" s="1295"/>
      <c r="K1226" s="1294"/>
    </row>
    <row r="1227" spans="1:11" s="440" customFormat="1" ht="21.95" customHeight="1" x14ac:dyDescent="0.2">
      <c r="A1227" s="830">
        <v>1215</v>
      </c>
      <c r="B1227" s="444"/>
      <c r="C1227" s="441"/>
      <c r="D1227" s="831">
        <f t="shared" si="57"/>
        <v>0</v>
      </c>
      <c r="E1227" s="441"/>
      <c r="F1227" s="441"/>
      <c r="G1227" s="832">
        <f t="shared" si="55"/>
        <v>1</v>
      </c>
      <c r="H1227" s="835"/>
      <c r="I1227" s="834">
        <f t="shared" si="56"/>
        <v>0</v>
      </c>
      <c r="J1227" s="1295"/>
      <c r="K1227" s="1294"/>
    </row>
    <row r="1228" spans="1:11" s="440" customFormat="1" ht="21.95" customHeight="1" x14ac:dyDescent="0.2">
      <c r="A1228" s="830">
        <v>1216</v>
      </c>
      <c r="B1228" s="444"/>
      <c r="C1228" s="441"/>
      <c r="D1228" s="831">
        <f t="shared" si="57"/>
        <v>0</v>
      </c>
      <c r="E1228" s="441"/>
      <c r="F1228" s="441"/>
      <c r="G1228" s="832">
        <f t="shared" si="55"/>
        <v>1</v>
      </c>
      <c r="H1228" s="835"/>
      <c r="I1228" s="834">
        <f t="shared" si="56"/>
        <v>0</v>
      </c>
      <c r="J1228" s="1295"/>
      <c r="K1228" s="1294"/>
    </row>
    <row r="1229" spans="1:11" s="440" customFormat="1" ht="21.95" customHeight="1" x14ac:dyDescent="0.2">
      <c r="A1229" s="830">
        <v>1217</v>
      </c>
      <c r="B1229" s="444"/>
      <c r="C1229" s="441"/>
      <c r="D1229" s="831">
        <f t="shared" si="57"/>
        <v>0</v>
      </c>
      <c r="E1229" s="441"/>
      <c r="F1229" s="441"/>
      <c r="G1229" s="832">
        <f t="shared" ref="G1229:G1292" si="58">(YEAR(F1229)-YEAR(E1229))*12+MONTH(F1229)-MONTH(E1229)+1</f>
        <v>1</v>
      </c>
      <c r="H1229" s="835"/>
      <c r="I1229" s="834">
        <f t="shared" si="56"/>
        <v>0</v>
      </c>
      <c r="J1229" s="1295"/>
      <c r="K1229" s="1294"/>
    </row>
    <row r="1230" spans="1:11" s="440" customFormat="1" ht="21.95" customHeight="1" x14ac:dyDescent="0.2">
      <c r="A1230" s="830">
        <v>1218</v>
      </c>
      <c r="B1230" s="444"/>
      <c r="C1230" s="441"/>
      <c r="D1230" s="831">
        <f t="shared" si="57"/>
        <v>0</v>
      </c>
      <c r="E1230" s="441"/>
      <c r="F1230" s="441"/>
      <c r="G1230" s="832">
        <f t="shared" si="58"/>
        <v>1</v>
      </c>
      <c r="H1230" s="835"/>
      <c r="I1230" s="834">
        <f t="shared" ref="I1230:I1293" si="59">IF(AND(E1230&lt;=DATEVALUE(MID($C$7,1,10)),F1230&gt;=DATEVALUE(MID($C$7,14,10))), (YEAR(DATEVALUE(MID($C$7,14,10)))-YEAR(DATEVALUE(MID($C$7,1,10))))*12+(MONTH(DATEVALUE(MID($C$7,14,10)))-MONTH(DATEVALUE(MID($C$7,1,10))))+1,IF(AND(E1230&lt;=DATEVALUE(MID($C$7,1,10)),F1230&lt;DATEVALUE(MID($C$7,14,10)),F1230&gt;=DATEVALUE(MID($C$7,1,10))),(YEAR(F1230)-YEAR(DATEVALUE(MID($C$7,1,10))))*12+(MONTH(F1230)-MONTH(DATEVALUE(MID($C$7,1,10))))+1,IF(AND(E1230&gt;DATEVALUE(MID($C$7,1,10)),F1230&gt;=DATEVALUE(MID($C$7,14,10)),E1230&lt;=DATEVALUE(MID($C$7,14,10))),(YEAR(DATEVALUE(MID($C$7,14,10)))-YEAR(E1230))*12+(MONTH(DATEVALUE(MID($C$7,14,10)))-MONTH(E1230))+1,IF(AND(E1230&gt;DATEVALUE(MID($C$7,1,10)),F1230&lt;DATEVALUE(MID($C$7,14,10))),(YEAR(F1230)-YEAR(E1230))*12+(MONTH(F1230)-MONTH(E1230))+1,0))))</f>
        <v>0</v>
      </c>
      <c r="J1230" s="1295"/>
      <c r="K1230" s="1294"/>
    </row>
    <row r="1231" spans="1:11" s="440" customFormat="1" ht="21.95" customHeight="1" x14ac:dyDescent="0.2">
      <c r="A1231" s="830">
        <v>1219</v>
      </c>
      <c r="B1231" s="444"/>
      <c r="C1231" s="441"/>
      <c r="D1231" s="831">
        <f t="shared" si="57"/>
        <v>0</v>
      </c>
      <c r="E1231" s="441"/>
      <c r="F1231" s="441"/>
      <c r="G1231" s="832">
        <f t="shared" si="58"/>
        <v>1</v>
      </c>
      <c r="H1231" s="835"/>
      <c r="I1231" s="834">
        <f t="shared" si="59"/>
        <v>0</v>
      </c>
      <c r="J1231" s="1295"/>
      <c r="K1231" s="1294"/>
    </row>
    <row r="1232" spans="1:11" s="440" customFormat="1" ht="21.95" customHeight="1" x14ac:dyDescent="0.2">
      <c r="A1232" s="830">
        <v>1220</v>
      </c>
      <c r="B1232" s="444"/>
      <c r="C1232" s="441"/>
      <c r="D1232" s="831">
        <f t="shared" si="57"/>
        <v>0</v>
      </c>
      <c r="E1232" s="441"/>
      <c r="F1232" s="441"/>
      <c r="G1232" s="832">
        <f t="shared" si="58"/>
        <v>1</v>
      </c>
      <c r="H1232" s="835"/>
      <c r="I1232" s="834">
        <f t="shared" si="59"/>
        <v>0</v>
      </c>
      <c r="J1232" s="1295"/>
      <c r="K1232" s="1294"/>
    </row>
    <row r="1233" spans="1:11" s="440" customFormat="1" ht="21.95" customHeight="1" x14ac:dyDescent="0.2">
      <c r="A1233" s="830">
        <v>1221</v>
      </c>
      <c r="B1233" s="444"/>
      <c r="C1233" s="441"/>
      <c r="D1233" s="831">
        <f t="shared" si="57"/>
        <v>0</v>
      </c>
      <c r="E1233" s="441"/>
      <c r="F1233" s="441"/>
      <c r="G1233" s="832">
        <f t="shared" si="58"/>
        <v>1</v>
      </c>
      <c r="H1233" s="835"/>
      <c r="I1233" s="834">
        <f t="shared" si="59"/>
        <v>0</v>
      </c>
      <c r="J1233" s="1295"/>
      <c r="K1233" s="1294"/>
    </row>
    <row r="1234" spans="1:11" s="440" customFormat="1" ht="21.95" customHeight="1" x14ac:dyDescent="0.2">
      <c r="A1234" s="830">
        <v>1222</v>
      </c>
      <c r="B1234" s="444"/>
      <c r="C1234" s="441"/>
      <c r="D1234" s="831">
        <f t="shared" si="57"/>
        <v>0</v>
      </c>
      <c r="E1234" s="441"/>
      <c r="F1234" s="441"/>
      <c r="G1234" s="832">
        <f t="shared" si="58"/>
        <v>1</v>
      </c>
      <c r="H1234" s="835"/>
      <c r="I1234" s="834">
        <f t="shared" si="59"/>
        <v>0</v>
      </c>
      <c r="J1234" s="1295"/>
      <c r="K1234" s="1294"/>
    </row>
    <row r="1235" spans="1:11" s="440" customFormat="1" ht="21.95" customHeight="1" x14ac:dyDescent="0.2">
      <c r="A1235" s="830">
        <v>1223</v>
      </c>
      <c r="B1235" s="444"/>
      <c r="C1235" s="441"/>
      <c r="D1235" s="831">
        <f t="shared" si="57"/>
        <v>0</v>
      </c>
      <c r="E1235" s="441"/>
      <c r="F1235" s="441"/>
      <c r="G1235" s="832">
        <f t="shared" si="58"/>
        <v>1</v>
      </c>
      <c r="H1235" s="835"/>
      <c r="I1235" s="834">
        <f t="shared" si="59"/>
        <v>0</v>
      </c>
      <c r="J1235" s="1295"/>
      <c r="K1235" s="1294"/>
    </row>
    <row r="1236" spans="1:11" s="440" customFormat="1" ht="21.95" customHeight="1" x14ac:dyDescent="0.2">
      <c r="A1236" s="830">
        <v>1224</v>
      </c>
      <c r="B1236" s="444"/>
      <c r="C1236" s="441"/>
      <c r="D1236" s="831">
        <f t="shared" si="57"/>
        <v>0</v>
      </c>
      <c r="E1236" s="441"/>
      <c r="F1236" s="441"/>
      <c r="G1236" s="832">
        <f t="shared" si="58"/>
        <v>1</v>
      </c>
      <c r="H1236" s="835"/>
      <c r="I1236" s="834">
        <f t="shared" si="59"/>
        <v>0</v>
      </c>
      <c r="J1236" s="1295"/>
      <c r="K1236" s="1294"/>
    </row>
    <row r="1237" spans="1:11" s="440" customFormat="1" ht="21.95" customHeight="1" x14ac:dyDescent="0.2">
      <c r="A1237" s="830">
        <v>1225</v>
      </c>
      <c r="B1237" s="444"/>
      <c r="C1237" s="441"/>
      <c r="D1237" s="831">
        <f t="shared" si="57"/>
        <v>0</v>
      </c>
      <c r="E1237" s="441"/>
      <c r="F1237" s="441"/>
      <c r="G1237" s="832">
        <f t="shared" si="58"/>
        <v>1</v>
      </c>
      <c r="H1237" s="835"/>
      <c r="I1237" s="834">
        <f t="shared" si="59"/>
        <v>0</v>
      </c>
      <c r="J1237" s="1295"/>
      <c r="K1237" s="1294"/>
    </row>
    <row r="1238" spans="1:11" s="440" customFormat="1" ht="21.95" customHeight="1" x14ac:dyDescent="0.2">
      <c r="A1238" s="830">
        <v>1226</v>
      </c>
      <c r="B1238" s="444"/>
      <c r="C1238" s="441"/>
      <c r="D1238" s="831">
        <f t="shared" si="57"/>
        <v>0</v>
      </c>
      <c r="E1238" s="441"/>
      <c r="F1238" s="441"/>
      <c r="G1238" s="832">
        <f t="shared" si="58"/>
        <v>1</v>
      </c>
      <c r="H1238" s="835"/>
      <c r="I1238" s="834">
        <f t="shared" si="59"/>
        <v>0</v>
      </c>
      <c r="J1238" s="1295"/>
      <c r="K1238" s="1294"/>
    </row>
    <row r="1239" spans="1:11" s="440" customFormat="1" ht="21.95" customHeight="1" x14ac:dyDescent="0.2">
      <c r="A1239" s="830">
        <v>1227</v>
      </c>
      <c r="B1239" s="444"/>
      <c r="C1239" s="441"/>
      <c r="D1239" s="831">
        <f t="shared" si="57"/>
        <v>0</v>
      </c>
      <c r="E1239" s="441"/>
      <c r="F1239" s="441"/>
      <c r="G1239" s="832">
        <f t="shared" si="58"/>
        <v>1</v>
      </c>
      <c r="H1239" s="835"/>
      <c r="I1239" s="834">
        <f t="shared" si="59"/>
        <v>0</v>
      </c>
      <c r="J1239" s="1295"/>
      <c r="K1239" s="1294"/>
    </row>
    <row r="1240" spans="1:11" s="440" customFormat="1" ht="21.95" customHeight="1" x14ac:dyDescent="0.2">
      <c r="A1240" s="830">
        <v>1228</v>
      </c>
      <c r="B1240" s="444"/>
      <c r="C1240" s="441"/>
      <c r="D1240" s="831">
        <f t="shared" si="57"/>
        <v>0</v>
      </c>
      <c r="E1240" s="441"/>
      <c r="F1240" s="441"/>
      <c r="G1240" s="832">
        <f t="shared" si="58"/>
        <v>1</v>
      </c>
      <c r="H1240" s="835"/>
      <c r="I1240" s="834">
        <f t="shared" si="59"/>
        <v>0</v>
      </c>
      <c r="J1240" s="1295"/>
      <c r="K1240" s="1294"/>
    </row>
    <row r="1241" spans="1:11" s="440" customFormat="1" ht="21.95" customHeight="1" x14ac:dyDescent="0.2">
      <c r="A1241" s="830">
        <v>1229</v>
      </c>
      <c r="B1241" s="444"/>
      <c r="C1241" s="441"/>
      <c r="D1241" s="831">
        <f t="shared" si="57"/>
        <v>0</v>
      </c>
      <c r="E1241" s="441"/>
      <c r="F1241" s="441"/>
      <c r="G1241" s="832">
        <f t="shared" si="58"/>
        <v>1</v>
      </c>
      <c r="H1241" s="835"/>
      <c r="I1241" s="834">
        <f t="shared" si="59"/>
        <v>0</v>
      </c>
      <c r="J1241" s="1295"/>
      <c r="K1241" s="1294"/>
    </row>
    <row r="1242" spans="1:11" s="440" customFormat="1" ht="21.95" customHeight="1" x14ac:dyDescent="0.2">
      <c r="A1242" s="830">
        <v>1230</v>
      </c>
      <c r="B1242" s="444"/>
      <c r="C1242" s="441"/>
      <c r="D1242" s="831">
        <f t="shared" si="57"/>
        <v>0</v>
      </c>
      <c r="E1242" s="441"/>
      <c r="F1242" s="441"/>
      <c r="G1242" s="832">
        <f t="shared" si="58"/>
        <v>1</v>
      </c>
      <c r="H1242" s="835"/>
      <c r="I1242" s="834">
        <f t="shared" si="59"/>
        <v>0</v>
      </c>
      <c r="J1242" s="1295"/>
      <c r="K1242" s="1294"/>
    </row>
    <row r="1243" spans="1:11" s="440" customFormat="1" ht="21.95" customHeight="1" x14ac:dyDescent="0.2">
      <c r="A1243" s="830">
        <v>1231</v>
      </c>
      <c r="B1243" s="444"/>
      <c r="C1243" s="441"/>
      <c r="D1243" s="831">
        <f t="shared" si="57"/>
        <v>0</v>
      </c>
      <c r="E1243" s="441"/>
      <c r="F1243" s="441"/>
      <c r="G1243" s="832">
        <f t="shared" si="58"/>
        <v>1</v>
      </c>
      <c r="H1243" s="835"/>
      <c r="I1243" s="834">
        <f t="shared" si="59"/>
        <v>0</v>
      </c>
      <c r="J1243" s="1295"/>
      <c r="K1243" s="1294"/>
    </row>
    <row r="1244" spans="1:11" s="440" customFormat="1" ht="21.95" customHeight="1" x14ac:dyDescent="0.2">
      <c r="A1244" s="830">
        <v>1232</v>
      </c>
      <c r="B1244" s="444"/>
      <c r="C1244" s="441"/>
      <c r="D1244" s="831">
        <f t="shared" si="57"/>
        <v>0</v>
      </c>
      <c r="E1244" s="441"/>
      <c r="F1244" s="441"/>
      <c r="G1244" s="832">
        <f t="shared" si="58"/>
        <v>1</v>
      </c>
      <c r="H1244" s="835"/>
      <c r="I1244" s="834">
        <f t="shared" si="59"/>
        <v>0</v>
      </c>
      <c r="J1244" s="1295"/>
      <c r="K1244" s="1294"/>
    </row>
    <row r="1245" spans="1:11" s="440" customFormat="1" ht="21.95" customHeight="1" x14ac:dyDescent="0.2">
      <c r="A1245" s="830">
        <v>1233</v>
      </c>
      <c r="B1245" s="444"/>
      <c r="C1245" s="441"/>
      <c r="D1245" s="831">
        <f t="shared" si="57"/>
        <v>0</v>
      </c>
      <c r="E1245" s="441"/>
      <c r="F1245" s="441"/>
      <c r="G1245" s="832">
        <f t="shared" si="58"/>
        <v>1</v>
      </c>
      <c r="H1245" s="835"/>
      <c r="I1245" s="834">
        <f t="shared" si="59"/>
        <v>0</v>
      </c>
      <c r="J1245" s="1295"/>
      <c r="K1245" s="1294"/>
    </row>
    <row r="1246" spans="1:11" s="440" customFormat="1" ht="21.95" customHeight="1" x14ac:dyDescent="0.2">
      <c r="A1246" s="830">
        <v>1234</v>
      </c>
      <c r="B1246" s="444"/>
      <c r="C1246" s="441"/>
      <c r="D1246" s="831">
        <f t="shared" si="57"/>
        <v>0</v>
      </c>
      <c r="E1246" s="441"/>
      <c r="F1246" s="441"/>
      <c r="G1246" s="832">
        <f t="shared" si="58"/>
        <v>1</v>
      </c>
      <c r="H1246" s="835"/>
      <c r="I1246" s="834">
        <f t="shared" si="59"/>
        <v>0</v>
      </c>
      <c r="J1246" s="1295"/>
      <c r="K1246" s="1294"/>
    </row>
    <row r="1247" spans="1:11" s="440" customFormat="1" ht="21.95" customHeight="1" x14ac:dyDescent="0.2">
      <c r="A1247" s="830">
        <v>1235</v>
      </c>
      <c r="B1247" s="444"/>
      <c r="C1247" s="441"/>
      <c r="D1247" s="831">
        <f t="shared" si="57"/>
        <v>0</v>
      </c>
      <c r="E1247" s="441"/>
      <c r="F1247" s="441"/>
      <c r="G1247" s="832">
        <f t="shared" si="58"/>
        <v>1</v>
      </c>
      <c r="H1247" s="835"/>
      <c r="I1247" s="834">
        <f t="shared" si="59"/>
        <v>0</v>
      </c>
      <c r="J1247" s="1295"/>
      <c r="K1247" s="1294"/>
    </row>
    <row r="1248" spans="1:11" s="440" customFormat="1" ht="21.95" customHeight="1" x14ac:dyDescent="0.2">
      <c r="A1248" s="830">
        <v>1236</v>
      </c>
      <c r="B1248" s="444"/>
      <c r="C1248" s="441"/>
      <c r="D1248" s="831">
        <f t="shared" si="57"/>
        <v>0</v>
      </c>
      <c r="E1248" s="441"/>
      <c r="F1248" s="441"/>
      <c r="G1248" s="832">
        <f t="shared" si="58"/>
        <v>1</v>
      </c>
      <c r="H1248" s="835"/>
      <c r="I1248" s="834">
        <f t="shared" si="59"/>
        <v>0</v>
      </c>
      <c r="J1248" s="1295"/>
      <c r="K1248" s="1294"/>
    </row>
    <row r="1249" spans="1:11" s="440" customFormat="1" ht="21.95" customHeight="1" x14ac:dyDescent="0.2">
      <c r="A1249" s="830">
        <v>1237</v>
      </c>
      <c r="B1249" s="444"/>
      <c r="C1249" s="441"/>
      <c r="D1249" s="831">
        <f t="shared" si="57"/>
        <v>0</v>
      </c>
      <c r="E1249" s="441"/>
      <c r="F1249" s="441"/>
      <c r="G1249" s="832">
        <f t="shared" si="58"/>
        <v>1</v>
      </c>
      <c r="H1249" s="835"/>
      <c r="I1249" s="834">
        <f t="shared" si="59"/>
        <v>0</v>
      </c>
      <c r="J1249" s="1295"/>
      <c r="K1249" s="1294"/>
    </row>
    <row r="1250" spans="1:11" s="440" customFormat="1" ht="21.95" customHeight="1" x14ac:dyDescent="0.2">
      <c r="A1250" s="830">
        <v>1238</v>
      </c>
      <c r="B1250" s="444"/>
      <c r="C1250" s="441"/>
      <c r="D1250" s="831">
        <f t="shared" si="57"/>
        <v>0</v>
      </c>
      <c r="E1250" s="441"/>
      <c r="F1250" s="441"/>
      <c r="G1250" s="832">
        <f t="shared" si="58"/>
        <v>1</v>
      </c>
      <c r="H1250" s="835"/>
      <c r="I1250" s="834">
        <f t="shared" si="59"/>
        <v>0</v>
      </c>
      <c r="J1250" s="1295"/>
      <c r="K1250" s="1294"/>
    </row>
    <row r="1251" spans="1:11" s="440" customFormat="1" ht="21.95" customHeight="1" x14ac:dyDescent="0.2">
      <c r="A1251" s="830">
        <v>1239</v>
      </c>
      <c r="B1251" s="444"/>
      <c r="C1251" s="441"/>
      <c r="D1251" s="831">
        <f t="shared" si="57"/>
        <v>0</v>
      </c>
      <c r="E1251" s="441"/>
      <c r="F1251" s="441"/>
      <c r="G1251" s="832">
        <f t="shared" si="58"/>
        <v>1</v>
      </c>
      <c r="H1251" s="835"/>
      <c r="I1251" s="834">
        <f t="shared" si="59"/>
        <v>0</v>
      </c>
      <c r="J1251" s="1295"/>
      <c r="K1251" s="1294"/>
    </row>
    <row r="1252" spans="1:11" s="440" customFormat="1" ht="21.95" customHeight="1" x14ac:dyDescent="0.2">
      <c r="A1252" s="830">
        <v>1240</v>
      </c>
      <c r="B1252" s="444"/>
      <c r="C1252" s="441"/>
      <c r="D1252" s="831">
        <f t="shared" si="57"/>
        <v>0</v>
      </c>
      <c r="E1252" s="441"/>
      <c r="F1252" s="441"/>
      <c r="G1252" s="832">
        <f t="shared" si="58"/>
        <v>1</v>
      </c>
      <c r="H1252" s="835"/>
      <c r="I1252" s="834">
        <f t="shared" si="59"/>
        <v>0</v>
      </c>
      <c r="J1252" s="1295"/>
      <c r="K1252" s="1294"/>
    </row>
    <row r="1253" spans="1:11" s="440" customFormat="1" ht="21.95" customHeight="1" x14ac:dyDescent="0.2">
      <c r="A1253" s="830">
        <v>1241</v>
      </c>
      <c r="B1253" s="444"/>
      <c r="C1253" s="441"/>
      <c r="D1253" s="831">
        <f t="shared" si="57"/>
        <v>0</v>
      </c>
      <c r="E1253" s="441"/>
      <c r="F1253" s="441"/>
      <c r="G1253" s="832">
        <f t="shared" si="58"/>
        <v>1</v>
      </c>
      <c r="H1253" s="835"/>
      <c r="I1253" s="834">
        <f t="shared" si="59"/>
        <v>0</v>
      </c>
      <c r="J1253" s="1295"/>
      <c r="K1253" s="1294"/>
    </row>
    <row r="1254" spans="1:11" s="440" customFormat="1" ht="21.95" customHeight="1" x14ac:dyDescent="0.2">
      <c r="A1254" s="830">
        <v>1242</v>
      </c>
      <c r="B1254" s="444"/>
      <c r="C1254" s="441"/>
      <c r="D1254" s="831">
        <f t="shared" si="57"/>
        <v>0</v>
      </c>
      <c r="E1254" s="441"/>
      <c r="F1254" s="441"/>
      <c r="G1254" s="832">
        <f t="shared" si="58"/>
        <v>1</v>
      </c>
      <c r="H1254" s="835"/>
      <c r="I1254" s="834">
        <f t="shared" si="59"/>
        <v>0</v>
      </c>
      <c r="J1254" s="1295"/>
      <c r="K1254" s="1294"/>
    </row>
    <row r="1255" spans="1:11" s="440" customFormat="1" ht="21.95" customHeight="1" x14ac:dyDescent="0.2">
      <c r="A1255" s="830">
        <v>1243</v>
      </c>
      <c r="B1255" s="444"/>
      <c r="C1255" s="441"/>
      <c r="D1255" s="831">
        <f t="shared" si="57"/>
        <v>0</v>
      </c>
      <c r="E1255" s="441"/>
      <c r="F1255" s="441"/>
      <c r="G1255" s="832">
        <f t="shared" si="58"/>
        <v>1</v>
      </c>
      <c r="H1255" s="835"/>
      <c r="I1255" s="834">
        <f t="shared" si="59"/>
        <v>0</v>
      </c>
      <c r="J1255" s="1295"/>
      <c r="K1255" s="1294"/>
    </row>
    <row r="1256" spans="1:11" s="440" customFormat="1" ht="21.95" customHeight="1" x14ac:dyDescent="0.2">
      <c r="A1256" s="830">
        <v>1244</v>
      </c>
      <c r="B1256" s="444"/>
      <c r="C1256" s="441"/>
      <c r="D1256" s="831">
        <f t="shared" si="57"/>
        <v>0</v>
      </c>
      <c r="E1256" s="441"/>
      <c r="F1256" s="441"/>
      <c r="G1256" s="832">
        <f t="shared" si="58"/>
        <v>1</v>
      </c>
      <c r="H1256" s="835"/>
      <c r="I1256" s="834">
        <f t="shared" si="59"/>
        <v>0</v>
      </c>
      <c r="J1256" s="1295"/>
      <c r="K1256" s="1294"/>
    </row>
    <row r="1257" spans="1:11" s="440" customFormat="1" ht="21.95" customHeight="1" x14ac:dyDescent="0.2">
      <c r="A1257" s="830">
        <v>1245</v>
      </c>
      <c r="B1257" s="444"/>
      <c r="C1257" s="441"/>
      <c r="D1257" s="831">
        <f t="shared" si="57"/>
        <v>0</v>
      </c>
      <c r="E1257" s="441"/>
      <c r="F1257" s="441"/>
      <c r="G1257" s="832">
        <f t="shared" si="58"/>
        <v>1</v>
      </c>
      <c r="H1257" s="835"/>
      <c r="I1257" s="834">
        <f t="shared" si="59"/>
        <v>0</v>
      </c>
      <c r="J1257" s="1295"/>
      <c r="K1257" s="1294"/>
    </row>
    <row r="1258" spans="1:11" s="440" customFormat="1" ht="21.95" customHeight="1" x14ac:dyDescent="0.2">
      <c r="A1258" s="830">
        <v>1246</v>
      </c>
      <c r="B1258" s="444"/>
      <c r="C1258" s="441"/>
      <c r="D1258" s="831">
        <f t="shared" si="57"/>
        <v>0</v>
      </c>
      <c r="E1258" s="441"/>
      <c r="F1258" s="441"/>
      <c r="G1258" s="832">
        <f t="shared" si="58"/>
        <v>1</v>
      </c>
      <c r="H1258" s="835"/>
      <c r="I1258" s="834">
        <f t="shared" si="59"/>
        <v>0</v>
      </c>
      <c r="J1258" s="1295"/>
      <c r="K1258" s="1294"/>
    </row>
    <row r="1259" spans="1:11" s="440" customFormat="1" ht="21.95" customHeight="1" x14ac:dyDescent="0.2">
      <c r="A1259" s="830">
        <v>1247</v>
      </c>
      <c r="B1259" s="444"/>
      <c r="C1259" s="441"/>
      <c r="D1259" s="831">
        <f t="shared" si="57"/>
        <v>0</v>
      </c>
      <c r="E1259" s="441"/>
      <c r="F1259" s="441"/>
      <c r="G1259" s="832">
        <f t="shared" si="58"/>
        <v>1</v>
      </c>
      <c r="H1259" s="835"/>
      <c r="I1259" s="834">
        <f t="shared" si="59"/>
        <v>0</v>
      </c>
      <c r="J1259" s="1295"/>
      <c r="K1259" s="1294"/>
    </row>
    <row r="1260" spans="1:11" s="440" customFormat="1" ht="21.95" customHeight="1" x14ac:dyDescent="0.2">
      <c r="A1260" s="830">
        <v>1248</v>
      </c>
      <c r="B1260" s="444"/>
      <c r="C1260" s="441"/>
      <c r="D1260" s="831">
        <f t="shared" si="57"/>
        <v>0</v>
      </c>
      <c r="E1260" s="441"/>
      <c r="F1260" s="441"/>
      <c r="G1260" s="832">
        <f t="shared" si="58"/>
        <v>1</v>
      </c>
      <c r="H1260" s="835"/>
      <c r="I1260" s="834">
        <f t="shared" si="59"/>
        <v>0</v>
      </c>
      <c r="J1260" s="1295"/>
      <c r="K1260" s="1294"/>
    </row>
    <row r="1261" spans="1:11" s="440" customFormat="1" ht="21.95" customHeight="1" x14ac:dyDescent="0.2">
      <c r="A1261" s="830">
        <v>1249</v>
      </c>
      <c r="B1261" s="444"/>
      <c r="C1261" s="441"/>
      <c r="D1261" s="831">
        <f t="shared" si="57"/>
        <v>0</v>
      </c>
      <c r="E1261" s="441"/>
      <c r="F1261" s="441"/>
      <c r="G1261" s="832">
        <f t="shared" si="58"/>
        <v>1</v>
      </c>
      <c r="H1261" s="835"/>
      <c r="I1261" s="834">
        <f t="shared" si="59"/>
        <v>0</v>
      </c>
      <c r="J1261" s="1295"/>
      <c r="K1261" s="1294"/>
    </row>
    <row r="1262" spans="1:11" s="440" customFormat="1" ht="21.95" customHeight="1" x14ac:dyDescent="0.2">
      <c r="A1262" s="830">
        <v>1250</v>
      </c>
      <c r="B1262" s="444"/>
      <c r="C1262" s="441"/>
      <c r="D1262" s="831">
        <f t="shared" si="57"/>
        <v>0</v>
      </c>
      <c r="E1262" s="441"/>
      <c r="F1262" s="441"/>
      <c r="G1262" s="832">
        <f t="shared" si="58"/>
        <v>1</v>
      </c>
      <c r="H1262" s="835"/>
      <c r="I1262" s="834">
        <f t="shared" si="59"/>
        <v>0</v>
      </c>
      <c r="J1262" s="1295"/>
      <c r="K1262" s="1294"/>
    </row>
    <row r="1263" spans="1:11" s="440" customFormat="1" ht="21.95" customHeight="1" x14ac:dyDescent="0.2">
      <c r="A1263" s="830">
        <v>1251</v>
      </c>
      <c r="B1263" s="444"/>
      <c r="C1263" s="441"/>
      <c r="D1263" s="831">
        <f t="shared" si="57"/>
        <v>0</v>
      </c>
      <c r="E1263" s="441"/>
      <c r="F1263" s="441"/>
      <c r="G1263" s="832">
        <f t="shared" si="58"/>
        <v>1</v>
      </c>
      <c r="H1263" s="835"/>
      <c r="I1263" s="834">
        <f t="shared" si="59"/>
        <v>0</v>
      </c>
      <c r="J1263" s="1295"/>
      <c r="K1263" s="1294"/>
    </row>
    <row r="1264" spans="1:11" s="440" customFormat="1" ht="21.95" customHeight="1" x14ac:dyDescent="0.2">
      <c r="A1264" s="830">
        <v>1252</v>
      </c>
      <c r="B1264" s="444"/>
      <c r="C1264" s="441"/>
      <c r="D1264" s="831">
        <f t="shared" si="57"/>
        <v>0</v>
      </c>
      <c r="E1264" s="441"/>
      <c r="F1264" s="441"/>
      <c r="G1264" s="832">
        <f t="shared" si="58"/>
        <v>1</v>
      </c>
      <c r="H1264" s="835"/>
      <c r="I1264" s="834">
        <f t="shared" si="59"/>
        <v>0</v>
      </c>
      <c r="J1264" s="1295"/>
      <c r="K1264" s="1294"/>
    </row>
    <row r="1265" spans="1:11" s="440" customFormat="1" ht="21.95" customHeight="1" x14ac:dyDescent="0.2">
      <c r="A1265" s="830">
        <v>1253</v>
      </c>
      <c r="B1265" s="444"/>
      <c r="C1265" s="441"/>
      <c r="D1265" s="831">
        <f t="shared" si="57"/>
        <v>0</v>
      </c>
      <c r="E1265" s="441"/>
      <c r="F1265" s="441"/>
      <c r="G1265" s="832">
        <f t="shared" si="58"/>
        <v>1</v>
      </c>
      <c r="H1265" s="835"/>
      <c r="I1265" s="834">
        <f t="shared" si="59"/>
        <v>0</v>
      </c>
      <c r="J1265" s="1295"/>
      <c r="K1265" s="1294"/>
    </row>
    <row r="1266" spans="1:11" s="440" customFormat="1" ht="21.95" customHeight="1" x14ac:dyDescent="0.2">
      <c r="A1266" s="830">
        <v>1254</v>
      </c>
      <c r="B1266" s="444"/>
      <c r="C1266" s="441"/>
      <c r="D1266" s="831">
        <f t="shared" si="57"/>
        <v>0</v>
      </c>
      <c r="E1266" s="441"/>
      <c r="F1266" s="441"/>
      <c r="G1266" s="832">
        <f t="shared" si="58"/>
        <v>1</v>
      </c>
      <c r="H1266" s="835"/>
      <c r="I1266" s="834">
        <f t="shared" si="59"/>
        <v>0</v>
      </c>
      <c r="J1266" s="1295"/>
      <c r="K1266" s="1294"/>
    </row>
    <row r="1267" spans="1:11" s="440" customFormat="1" ht="21.95" customHeight="1" x14ac:dyDescent="0.2">
      <c r="A1267" s="830">
        <v>1255</v>
      </c>
      <c r="B1267" s="444"/>
      <c r="C1267" s="441"/>
      <c r="D1267" s="831">
        <f t="shared" si="57"/>
        <v>0</v>
      </c>
      <c r="E1267" s="441"/>
      <c r="F1267" s="441"/>
      <c r="G1267" s="832">
        <f t="shared" si="58"/>
        <v>1</v>
      </c>
      <c r="H1267" s="835"/>
      <c r="I1267" s="834">
        <f t="shared" si="59"/>
        <v>0</v>
      </c>
      <c r="J1267" s="1295"/>
      <c r="K1267" s="1294"/>
    </row>
    <row r="1268" spans="1:11" s="440" customFormat="1" ht="21.95" customHeight="1" x14ac:dyDescent="0.2">
      <c r="A1268" s="830">
        <v>1256</v>
      </c>
      <c r="B1268" s="444"/>
      <c r="C1268" s="441"/>
      <c r="D1268" s="831">
        <f t="shared" si="57"/>
        <v>0</v>
      </c>
      <c r="E1268" s="441"/>
      <c r="F1268" s="441"/>
      <c r="G1268" s="832">
        <f t="shared" si="58"/>
        <v>1</v>
      </c>
      <c r="H1268" s="835"/>
      <c r="I1268" s="834">
        <f t="shared" si="59"/>
        <v>0</v>
      </c>
      <c r="J1268" s="1295"/>
      <c r="K1268" s="1294"/>
    </row>
    <row r="1269" spans="1:11" s="440" customFormat="1" ht="21.95" customHeight="1" x14ac:dyDescent="0.2">
      <c r="A1269" s="830">
        <v>1257</v>
      </c>
      <c r="B1269" s="444"/>
      <c r="C1269" s="441"/>
      <c r="D1269" s="831">
        <f t="shared" si="57"/>
        <v>0</v>
      </c>
      <c r="E1269" s="441"/>
      <c r="F1269" s="441"/>
      <c r="G1269" s="832">
        <f t="shared" si="58"/>
        <v>1</v>
      </c>
      <c r="H1269" s="835"/>
      <c r="I1269" s="834">
        <f t="shared" si="59"/>
        <v>0</v>
      </c>
      <c r="J1269" s="1295"/>
      <c r="K1269" s="1294"/>
    </row>
    <row r="1270" spans="1:11" s="440" customFormat="1" ht="21.95" customHeight="1" x14ac:dyDescent="0.2">
      <c r="A1270" s="830">
        <v>1258</v>
      </c>
      <c r="B1270" s="444"/>
      <c r="C1270" s="441"/>
      <c r="D1270" s="831">
        <f t="shared" si="57"/>
        <v>0</v>
      </c>
      <c r="E1270" s="441"/>
      <c r="F1270" s="441"/>
      <c r="G1270" s="832">
        <f t="shared" si="58"/>
        <v>1</v>
      </c>
      <c r="H1270" s="835"/>
      <c r="I1270" s="834">
        <f t="shared" si="59"/>
        <v>0</v>
      </c>
      <c r="J1270" s="1295"/>
      <c r="K1270" s="1294"/>
    </row>
    <row r="1271" spans="1:11" s="440" customFormat="1" ht="21.95" customHeight="1" x14ac:dyDescent="0.2">
      <c r="A1271" s="830">
        <v>1259</v>
      </c>
      <c r="B1271" s="444"/>
      <c r="C1271" s="441"/>
      <c r="D1271" s="831">
        <f t="shared" si="57"/>
        <v>0</v>
      </c>
      <c r="E1271" s="441"/>
      <c r="F1271" s="441"/>
      <c r="G1271" s="832">
        <f t="shared" si="58"/>
        <v>1</v>
      </c>
      <c r="H1271" s="835"/>
      <c r="I1271" s="834">
        <f t="shared" si="59"/>
        <v>0</v>
      </c>
      <c r="J1271" s="1295"/>
      <c r="K1271" s="1294"/>
    </row>
    <row r="1272" spans="1:11" s="440" customFormat="1" ht="21.95" customHeight="1" x14ac:dyDescent="0.2">
      <c r="A1272" s="830">
        <v>1260</v>
      </c>
      <c r="B1272" s="444"/>
      <c r="C1272" s="441"/>
      <c r="D1272" s="831">
        <f t="shared" si="57"/>
        <v>0</v>
      </c>
      <c r="E1272" s="441"/>
      <c r="F1272" s="441"/>
      <c r="G1272" s="832">
        <f t="shared" si="58"/>
        <v>1</v>
      </c>
      <c r="H1272" s="835"/>
      <c r="I1272" s="834">
        <f t="shared" si="59"/>
        <v>0</v>
      </c>
      <c r="J1272" s="1295"/>
      <c r="K1272" s="1294"/>
    </row>
    <row r="1273" spans="1:11" s="440" customFormat="1" ht="21.95" customHeight="1" x14ac:dyDescent="0.2">
      <c r="A1273" s="830">
        <v>1261</v>
      </c>
      <c r="B1273" s="444"/>
      <c r="C1273" s="441"/>
      <c r="D1273" s="831">
        <f t="shared" si="57"/>
        <v>0</v>
      </c>
      <c r="E1273" s="441"/>
      <c r="F1273" s="441"/>
      <c r="G1273" s="832">
        <f t="shared" si="58"/>
        <v>1</v>
      </c>
      <c r="H1273" s="835"/>
      <c r="I1273" s="834">
        <f t="shared" si="59"/>
        <v>0</v>
      </c>
      <c r="J1273" s="1295"/>
      <c r="K1273" s="1294"/>
    </row>
    <row r="1274" spans="1:11" s="440" customFormat="1" ht="21.95" customHeight="1" x14ac:dyDescent="0.2">
      <c r="A1274" s="830">
        <v>1262</v>
      </c>
      <c r="B1274" s="444"/>
      <c r="C1274" s="441"/>
      <c r="D1274" s="831">
        <f t="shared" si="57"/>
        <v>0</v>
      </c>
      <c r="E1274" s="441"/>
      <c r="F1274" s="441"/>
      <c r="G1274" s="832">
        <f t="shared" si="58"/>
        <v>1</v>
      </c>
      <c r="H1274" s="835"/>
      <c r="I1274" s="834">
        <f t="shared" si="59"/>
        <v>0</v>
      </c>
      <c r="J1274" s="1295"/>
      <c r="K1274" s="1294"/>
    </row>
    <row r="1275" spans="1:11" s="440" customFormat="1" ht="21.95" customHeight="1" x14ac:dyDescent="0.2">
      <c r="A1275" s="830">
        <v>1263</v>
      </c>
      <c r="B1275" s="444"/>
      <c r="C1275" s="441"/>
      <c r="D1275" s="831">
        <f t="shared" si="57"/>
        <v>0</v>
      </c>
      <c r="E1275" s="441"/>
      <c r="F1275" s="441"/>
      <c r="G1275" s="832">
        <f t="shared" si="58"/>
        <v>1</v>
      </c>
      <c r="H1275" s="835"/>
      <c r="I1275" s="834">
        <f t="shared" si="59"/>
        <v>0</v>
      </c>
      <c r="J1275" s="1295"/>
      <c r="K1275" s="1294"/>
    </row>
    <row r="1276" spans="1:11" s="440" customFormat="1" ht="21.95" customHeight="1" x14ac:dyDescent="0.2">
      <c r="A1276" s="830">
        <v>1264</v>
      </c>
      <c r="B1276" s="444"/>
      <c r="C1276" s="441"/>
      <c r="D1276" s="831">
        <f t="shared" si="57"/>
        <v>0</v>
      </c>
      <c r="E1276" s="441"/>
      <c r="F1276" s="441"/>
      <c r="G1276" s="832">
        <f t="shared" si="58"/>
        <v>1</v>
      </c>
      <c r="H1276" s="835"/>
      <c r="I1276" s="834">
        <f t="shared" si="59"/>
        <v>0</v>
      </c>
      <c r="J1276" s="1295"/>
      <c r="K1276" s="1294"/>
    </row>
    <row r="1277" spans="1:11" s="440" customFormat="1" ht="21.95" customHeight="1" x14ac:dyDescent="0.2">
      <c r="A1277" s="830">
        <v>1265</v>
      </c>
      <c r="B1277" s="444"/>
      <c r="C1277" s="441"/>
      <c r="D1277" s="831">
        <f t="shared" si="57"/>
        <v>0</v>
      </c>
      <c r="E1277" s="441"/>
      <c r="F1277" s="441"/>
      <c r="G1277" s="832">
        <f t="shared" si="58"/>
        <v>1</v>
      </c>
      <c r="H1277" s="835"/>
      <c r="I1277" s="834">
        <f t="shared" si="59"/>
        <v>0</v>
      </c>
      <c r="J1277" s="1295"/>
      <c r="K1277" s="1294"/>
    </row>
    <row r="1278" spans="1:11" s="440" customFormat="1" ht="21.95" customHeight="1" x14ac:dyDescent="0.2">
      <c r="A1278" s="830">
        <v>1266</v>
      </c>
      <c r="B1278" s="444"/>
      <c r="C1278" s="441"/>
      <c r="D1278" s="831">
        <f t="shared" si="57"/>
        <v>0</v>
      </c>
      <c r="E1278" s="441"/>
      <c r="F1278" s="441"/>
      <c r="G1278" s="832">
        <f t="shared" si="58"/>
        <v>1</v>
      </c>
      <c r="H1278" s="835"/>
      <c r="I1278" s="834">
        <f t="shared" si="59"/>
        <v>0</v>
      </c>
      <c r="J1278" s="1295"/>
      <c r="K1278" s="1294"/>
    </row>
    <row r="1279" spans="1:11" s="440" customFormat="1" ht="21.95" customHeight="1" x14ac:dyDescent="0.2">
      <c r="A1279" s="830">
        <v>1267</v>
      </c>
      <c r="B1279" s="444"/>
      <c r="C1279" s="441"/>
      <c r="D1279" s="831">
        <f t="shared" si="57"/>
        <v>0</v>
      </c>
      <c r="E1279" s="441"/>
      <c r="F1279" s="441"/>
      <c r="G1279" s="832">
        <f t="shared" si="58"/>
        <v>1</v>
      </c>
      <c r="H1279" s="835"/>
      <c r="I1279" s="834">
        <f t="shared" si="59"/>
        <v>0</v>
      </c>
      <c r="J1279" s="1295"/>
      <c r="K1279" s="1294"/>
    </row>
    <row r="1280" spans="1:11" s="440" customFormat="1" ht="21.95" customHeight="1" x14ac:dyDescent="0.2">
      <c r="A1280" s="830">
        <v>1268</v>
      </c>
      <c r="B1280" s="444"/>
      <c r="C1280" s="441"/>
      <c r="D1280" s="831">
        <f t="shared" si="57"/>
        <v>0</v>
      </c>
      <c r="E1280" s="441"/>
      <c r="F1280" s="441"/>
      <c r="G1280" s="832">
        <f t="shared" si="58"/>
        <v>1</v>
      </c>
      <c r="H1280" s="835"/>
      <c r="I1280" s="834">
        <f t="shared" si="59"/>
        <v>0</v>
      </c>
      <c r="J1280" s="1295"/>
      <c r="K1280" s="1294"/>
    </row>
    <row r="1281" spans="1:11" s="440" customFormat="1" ht="21.95" customHeight="1" x14ac:dyDescent="0.2">
      <c r="A1281" s="830">
        <v>1269</v>
      </c>
      <c r="B1281" s="444"/>
      <c r="C1281" s="441"/>
      <c r="D1281" s="831">
        <f t="shared" ref="D1281:D1344" si="60">DATEDIF(C1281,F1281,"Y")</f>
        <v>0</v>
      </c>
      <c r="E1281" s="441"/>
      <c r="F1281" s="441"/>
      <c r="G1281" s="832">
        <f t="shared" si="58"/>
        <v>1</v>
      </c>
      <c r="H1281" s="835"/>
      <c r="I1281" s="834">
        <f t="shared" si="59"/>
        <v>0</v>
      </c>
      <c r="J1281" s="1295"/>
      <c r="K1281" s="1294"/>
    </row>
    <row r="1282" spans="1:11" s="440" customFormat="1" ht="21.95" customHeight="1" x14ac:dyDescent="0.2">
      <c r="A1282" s="830">
        <v>1270</v>
      </c>
      <c r="B1282" s="444"/>
      <c r="C1282" s="441"/>
      <c r="D1282" s="831">
        <f t="shared" si="60"/>
        <v>0</v>
      </c>
      <c r="E1282" s="441"/>
      <c r="F1282" s="441"/>
      <c r="G1282" s="832">
        <f t="shared" si="58"/>
        <v>1</v>
      </c>
      <c r="H1282" s="835"/>
      <c r="I1282" s="834">
        <f t="shared" si="59"/>
        <v>0</v>
      </c>
      <c r="J1282" s="1295"/>
      <c r="K1282" s="1294"/>
    </row>
    <row r="1283" spans="1:11" s="440" customFormat="1" ht="21.95" customHeight="1" x14ac:dyDescent="0.2">
      <c r="A1283" s="830">
        <v>1271</v>
      </c>
      <c r="B1283" s="444"/>
      <c r="C1283" s="441"/>
      <c r="D1283" s="831">
        <f t="shared" si="60"/>
        <v>0</v>
      </c>
      <c r="E1283" s="441"/>
      <c r="F1283" s="441"/>
      <c r="G1283" s="832">
        <f t="shared" si="58"/>
        <v>1</v>
      </c>
      <c r="H1283" s="835"/>
      <c r="I1283" s="834">
        <f t="shared" si="59"/>
        <v>0</v>
      </c>
      <c r="J1283" s="1295"/>
      <c r="K1283" s="1294"/>
    </row>
    <row r="1284" spans="1:11" s="440" customFormat="1" ht="21.95" customHeight="1" x14ac:dyDescent="0.2">
      <c r="A1284" s="830">
        <v>1272</v>
      </c>
      <c r="B1284" s="444"/>
      <c r="C1284" s="441"/>
      <c r="D1284" s="831">
        <f t="shared" si="60"/>
        <v>0</v>
      </c>
      <c r="E1284" s="441"/>
      <c r="F1284" s="441"/>
      <c r="G1284" s="832">
        <f t="shared" si="58"/>
        <v>1</v>
      </c>
      <c r="H1284" s="835"/>
      <c r="I1284" s="834">
        <f t="shared" si="59"/>
        <v>0</v>
      </c>
      <c r="J1284" s="1295"/>
      <c r="K1284" s="1294"/>
    </row>
    <row r="1285" spans="1:11" s="440" customFormat="1" ht="21.95" customHeight="1" x14ac:dyDescent="0.2">
      <c r="A1285" s="830">
        <v>1273</v>
      </c>
      <c r="B1285" s="444"/>
      <c r="C1285" s="441"/>
      <c r="D1285" s="831">
        <f t="shared" si="60"/>
        <v>0</v>
      </c>
      <c r="E1285" s="441"/>
      <c r="F1285" s="441"/>
      <c r="G1285" s="832">
        <f t="shared" si="58"/>
        <v>1</v>
      </c>
      <c r="H1285" s="835"/>
      <c r="I1285" s="834">
        <f t="shared" si="59"/>
        <v>0</v>
      </c>
      <c r="J1285" s="1295"/>
      <c r="K1285" s="1294"/>
    </row>
    <row r="1286" spans="1:11" s="440" customFormat="1" ht="21.95" customHeight="1" x14ac:dyDescent="0.2">
      <c r="A1286" s="830">
        <v>1274</v>
      </c>
      <c r="B1286" s="444"/>
      <c r="C1286" s="441"/>
      <c r="D1286" s="831">
        <f t="shared" si="60"/>
        <v>0</v>
      </c>
      <c r="E1286" s="441"/>
      <c r="F1286" s="441"/>
      <c r="G1286" s="832">
        <f t="shared" si="58"/>
        <v>1</v>
      </c>
      <c r="H1286" s="835"/>
      <c r="I1286" s="834">
        <f t="shared" si="59"/>
        <v>0</v>
      </c>
      <c r="J1286" s="1295"/>
      <c r="K1286" s="1294"/>
    </row>
    <row r="1287" spans="1:11" s="440" customFormat="1" ht="21.95" customHeight="1" x14ac:dyDescent="0.2">
      <c r="A1287" s="830">
        <v>1275</v>
      </c>
      <c r="B1287" s="444"/>
      <c r="C1287" s="441"/>
      <c r="D1287" s="831">
        <f t="shared" si="60"/>
        <v>0</v>
      </c>
      <c r="E1287" s="441"/>
      <c r="F1287" s="441"/>
      <c r="G1287" s="832">
        <f t="shared" si="58"/>
        <v>1</v>
      </c>
      <c r="H1287" s="835"/>
      <c r="I1287" s="834">
        <f t="shared" si="59"/>
        <v>0</v>
      </c>
      <c r="J1287" s="1295"/>
      <c r="K1287" s="1294"/>
    </row>
    <row r="1288" spans="1:11" s="440" customFormat="1" ht="21.95" customHeight="1" x14ac:dyDescent="0.2">
      <c r="A1288" s="830">
        <v>1276</v>
      </c>
      <c r="B1288" s="444"/>
      <c r="C1288" s="441"/>
      <c r="D1288" s="831">
        <f t="shared" si="60"/>
        <v>0</v>
      </c>
      <c r="E1288" s="441"/>
      <c r="F1288" s="441"/>
      <c r="G1288" s="832">
        <f t="shared" si="58"/>
        <v>1</v>
      </c>
      <c r="H1288" s="835"/>
      <c r="I1288" s="834">
        <f t="shared" si="59"/>
        <v>0</v>
      </c>
      <c r="J1288" s="1295"/>
      <c r="K1288" s="1294"/>
    </row>
    <row r="1289" spans="1:11" s="440" customFormat="1" ht="21.95" customHeight="1" x14ac:dyDescent="0.2">
      <c r="A1289" s="830">
        <v>1277</v>
      </c>
      <c r="B1289" s="444"/>
      <c r="C1289" s="441"/>
      <c r="D1289" s="831">
        <f t="shared" si="60"/>
        <v>0</v>
      </c>
      <c r="E1289" s="441"/>
      <c r="F1289" s="441"/>
      <c r="G1289" s="832">
        <f t="shared" si="58"/>
        <v>1</v>
      </c>
      <c r="H1289" s="835"/>
      <c r="I1289" s="834">
        <f t="shared" si="59"/>
        <v>0</v>
      </c>
      <c r="J1289" s="1295"/>
      <c r="K1289" s="1294"/>
    </row>
    <row r="1290" spans="1:11" s="440" customFormat="1" ht="21.95" customHeight="1" x14ac:dyDescent="0.2">
      <c r="A1290" s="830">
        <v>1278</v>
      </c>
      <c r="B1290" s="444"/>
      <c r="C1290" s="441"/>
      <c r="D1290" s="831">
        <f t="shared" si="60"/>
        <v>0</v>
      </c>
      <c r="E1290" s="441"/>
      <c r="F1290" s="441"/>
      <c r="G1290" s="832">
        <f t="shared" si="58"/>
        <v>1</v>
      </c>
      <c r="H1290" s="835"/>
      <c r="I1290" s="834">
        <f t="shared" si="59"/>
        <v>0</v>
      </c>
      <c r="J1290" s="1295"/>
      <c r="K1290" s="1294"/>
    </row>
    <row r="1291" spans="1:11" s="440" customFormat="1" ht="21.95" customHeight="1" x14ac:dyDescent="0.2">
      <c r="A1291" s="830">
        <v>1279</v>
      </c>
      <c r="B1291" s="444"/>
      <c r="C1291" s="441"/>
      <c r="D1291" s="831">
        <f t="shared" si="60"/>
        <v>0</v>
      </c>
      <c r="E1291" s="441"/>
      <c r="F1291" s="441"/>
      <c r="G1291" s="832">
        <f t="shared" si="58"/>
        <v>1</v>
      </c>
      <c r="H1291" s="835"/>
      <c r="I1291" s="834">
        <f t="shared" si="59"/>
        <v>0</v>
      </c>
      <c r="J1291" s="1295"/>
      <c r="K1291" s="1294"/>
    </row>
    <row r="1292" spans="1:11" s="440" customFormat="1" ht="21.95" customHeight="1" x14ac:dyDescent="0.2">
      <c r="A1292" s="830">
        <v>1280</v>
      </c>
      <c r="B1292" s="444"/>
      <c r="C1292" s="441"/>
      <c r="D1292" s="831">
        <f t="shared" si="60"/>
        <v>0</v>
      </c>
      <c r="E1292" s="441"/>
      <c r="F1292" s="441"/>
      <c r="G1292" s="832">
        <f t="shared" si="58"/>
        <v>1</v>
      </c>
      <c r="H1292" s="835"/>
      <c r="I1292" s="834">
        <f t="shared" si="59"/>
        <v>0</v>
      </c>
      <c r="J1292" s="1295"/>
      <c r="K1292" s="1294"/>
    </row>
    <row r="1293" spans="1:11" s="440" customFormat="1" ht="21.95" customHeight="1" x14ac:dyDescent="0.2">
      <c r="A1293" s="830">
        <v>1281</v>
      </c>
      <c r="B1293" s="444"/>
      <c r="C1293" s="441"/>
      <c r="D1293" s="831">
        <f t="shared" si="60"/>
        <v>0</v>
      </c>
      <c r="E1293" s="441"/>
      <c r="F1293" s="441"/>
      <c r="G1293" s="832">
        <f t="shared" ref="G1293:G1356" si="61">(YEAR(F1293)-YEAR(E1293))*12+MONTH(F1293)-MONTH(E1293)+1</f>
        <v>1</v>
      </c>
      <c r="H1293" s="835"/>
      <c r="I1293" s="834">
        <f t="shared" si="59"/>
        <v>0</v>
      </c>
      <c r="J1293" s="1295"/>
      <c r="K1293" s="1294"/>
    </row>
    <row r="1294" spans="1:11" s="440" customFormat="1" ht="21.95" customHeight="1" x14ac:dyDescent="0.2">
      <c r="A1294" s="830">
        <v>1282</v>
      </c>
      <c r="B1294" s="444"/>
      <c r="C1294" s="441"/>
      <c r="D1294" s="831">
        <f t="shared" si="60"/>
        <v>0</v>
      </c>
      <c r="E1294" s="441"/>
      <c r="F1294" s="441"/>
      <c r="G1294" s="832">
        <f t="shared" si="61"/>
        <v>1</v>
      </c>
      <c r="H1294" s="835"/>
      <c r="I1294" s="834">
        <f t="shared" ref="I1294:I1357" si="62">IF(AND(E1294&lt;=DATEVALUE(MID($C$7,1,10)),F1294&gt;=DATEVALUE(MID($C$7,14,10))), (YEAR(DATEVALUE(MID($C$7,14,10)))-YEAR(DATEVALUE(MID($C$7,1,10))))*12+(MONTH(DATEVALUE(MID($C$7,14,10)))-MONTH(DATEVALUE(MID($C$7,1,10))))+1,IF(AND(E1294&lt;=DATEVALUE(MID($C$7,1,10)),F1294&lt;DATEVALUE(MID($C$7,14,10)),F1294&gt;=DATEVALUE(MID($C$7,1,10))),(YEAR(F1294)-YEAR(DATEVALUE(MID($C$7,1,10))))*12+(MONTH(F1294)-MONTH(DATEVALUE(MID($C$7,1,10))))+1,IF(AND(E1294&gt;DATEVALUE(MID($C$7,1,10)),F1294&gt;=DATEVALUE(MID($C$7,14,10)),E1294&lt;=DATEVALUE(MID($C$7,14,10))),(YEAR(DATEVALUE(MID($C$7,14,10)))-YEAR(E1294))*12+(MONTH(DATEVALUE(MID($C$7,14,10)))-MONTH(E1294))+1,IF(AND(E1294&gt;DATEVALUE(MID($C$7,1,10)),F1294&lt;DATEVALUE(MID($C$7,14,10))),(YEAR(F1294)-YEAR(E1294))*12+(MONTH(F1294)-MONTH(E1294))+1,0))))</f>
        <v>0</v>
      </c>
      <c r="J1294" s="1295"/>
      <c r="K1294" s="1294"/>
    </row>
    <row r="1295" spans="1:11" s="440" customFormat="1" ht="21.95" customHeight="1" x14ac:dyDescent="0.2">
      <c r="A1295" s="830">
        <v>1283</v>
      </c>
      <c r="B1295" s="444"/>
      <c r="C1295" s="441"/>
      <c r="D1295" s="831">
        <f t="shared" si="60"/>
        <v>0</v>
      </c>
      <c r="E1295" s="441"/>
      <c r="F1295" s="441"/>
      <c r="G1295" s="832">
        <f t="shared" si="61"/>
        <v>1</v>
      </c>
      <c r="H1295" s="835"/>
      <c r="I1295" s="834">
        <f t="shared" si="62"/>
        <v>0</v>
      </c>
      <c r="J1295" s="1295"/>
      <c r="K1295" s="1294"/>
    </row>
    <row r="1296" spans="1:11" s="440" customFormat="1" ht="21.95" customHeight="1" x14ac:dyDescent="0.2">
      <c r="A1296" s="830">
        <v>1284</v>
      </c>
      <c r="B1296" s="444"/>
      <c r="C1296" s="441"/>
      <c r="D1296" s="831">
        <f t="shared" si="60"/>
        <v>0</v>
      </c>
      <c r="E1296" s="441"/>
      <c r="F1296" s="441"/>
      <c r="G1296" s="832">
        <f t="shared" si="61"/>
        <v>1</v>
      </c>
      <c r="H1296" s="835"/>
      <c r="I1296" s="834">
        <f t="shared" si="62"/>
        <v>0</v>
      </c>
      <c r="J1296" s="1295"/>
      <c r="K1296" s="1294"/>
    </row>
    <row r="1297" spans="1:11" s="440" customFormat="1" ht="21.95" customHeight="1" x14ac:dyDescent="0.2">
      <c r="A1297" s="830">
        <v>1285</v>
      </c>
      <c r="B1297" s="444"/>
      <c r="C1297" s="441"/>
      <c r="D1297" s="831">
        <f t="shared" si="60"/>
        <v>0</v>
      </c>
      <c r="E1297" s="441"/>
      <c r="F1297" s="441"/>
      <c r="G1297" s="832">
        <f t="shared" si="61"/>
        <v>1</v>
      </c>
      <c r="H1297" s="835"/>
      <c r="I1297" s="834">
        <f t="shared" si="62"/>
        <v>0</v>
      </c>
      <c r="J1297" s="1295"/>
      <c r="K1297" s="1294"/>
    </row>
    <row r="1298" spans="1:11" s="440" customFormat="1" ht="21.95" customHeight="1" x14ac:dyDescent="0.2">
      <c r="A1298" s="830">
        <v>1286</v>
      </c>
      <c r="B1298" s="444"/>
      <c r="C1298" s="441"/>
      <c r="D1298" s="831">
        <f t="shared" si="60"/>
        <v>0</v>
      </c>
      <c r="E1298" s="441"/>
      <c r="F1298" s="441"/>
      <c r="G1298" s="832">
        <f t="shared" si="61"/>
        <v>1</v>
      </c>
      <c r="H1298" s="835"/>
      <c r="I1298" s="834">
        <f t="shared" si="62"/>
        <v>0</v>
      </c>
      <c r="J1298" s="1295"/>
      <c r="K1298" s="1294"/>
    </row>
    <row r="1299" spans="1:11" s="440" customFormat="1" ht="21.95" customHeight="1" x14ac:dyDescent="0.2">
      <c r="A1299" s="830">
        <v>1287</v>
      </c>
      <c r="B1299" s="444"/>
      <c r="C1299" s="441"/>
      <c r="D1299" s="831">
        <f t="shared" si="60"/>
        <v>0</v>
      </c>
      <c r="E1299" s="441"/>
      <c r="F1299" s="441"/>
      <c r="G1299" s="832">
        <f t="shared" si="61"/>
        <v>1</v>
      </c>
      <c r="H1299" s="835"/>
      <c r="I1299" s="834">
        <f t="shared" si="62"/>
        <v>0</v>
      </c>
      <c r="J1299" s="1295"/>
      <c r="K1299" s="1294"/>
    </row>
    <row r="1300" spans="1:11" s="440" customFormat="1" ht="21.95" customHeight="1" x14ac:dyDescent="0.2">
      <c r="A1300" s="830">
        <v>1288</v>
      </c>
      <c r="B1300" s="444"/>
      <c r="C1300" s="441"/>
      <c r="D1300" s="831">
        <f t="shared" si="60"/>
        <v>0</v>
      </c>
      <c r="E1300" s="441"/>
      <c r="F1300" s="441"/>
      <c r="G1300" s="832">
        <f t="shared" si="61"/>
        <v>1</v>
      </c>
      <c r="H1300" s="835"/>
      <c r="I1300" s="834">
        <f t="shared" si="62"/>
        <v>0</v>
      </c>
      <c r="J1300" s="1295"/>
      <c r="K1300" s="1294"/>
    </row>
    <row r="1301" spans="1:11" s="440" customFormat="1" ht="21.95" customHeight="1" x14ac:dyDescent="0.2">
      <c r="A1301" s="830">
        <v>1289</v>
      </c>
      <c r="B1301" s="444"/>
      <c r="C1301" s="441"/>
      <c r="D1301" s="831">
        <f t="shared" si="60"/>
        <v>0</v>
      </c>
      <c r="E1301" s="441"/>
      <c r="F1301" s="441"/>
      <c r="G1301" s="832">
        <f t="shared" si="61"/>
        <v>1</v>
      </c>
      <c r="H1301" s="835"/>
      <c r="I1301" s="834">
        <f t="shared" si="62"/>
        <v>0</v>
      </c>
      <c r="J1301" s="1295"/>
      <c r="K1301" s="1294"/>
    </row>
    <row r="1302" spans="1:11" s="440" customFormat="1" ht="21.95" customHeight="1" x14ac:dyDescent="0.2">
      <c r="A1302" s="830">
        <v>1290</v>
      </c>
      <c r="B1302" s="444"/>
      <c r="C1302" s="441"/>
      <c r="D1302" s="831">
        <f t="shared" si="60"/>
        <v>0</v>
      </c>
      <c r="E1302" s="441"/>
      <c r="F1302" s="441"/>
      <c r="G1302" s="832">
        <f t="shared" si="61"/>
        <v>1</v>
      </c>
      <c r="H1302" s="835"/>
      <c r="I1302" s="834">
        <f t="shared" si="62"/>
        <v>0</v>
      </c>
      <c r="J1302" s="1295"/>
      <c r="K1302" s="1294"/>
    </row>
    <row r="1303" spans="1:11" s="440" customFormat="1" ht="21.95" customHeight="1" x14ac:dyDescent="0.2">
      <c r="A1303" s="830">
        <v>1291</v>
      </c>
      <c r="B1303" s="444"/>
      <c r="C1303" s="441"/>
      <c r="D1303" s="831">
        <f t="shared" si="60"/>
        <v>0</v>
      </c>
      <c r="E1303" s="441"/>
      <c r="F1303" s="441"/>
      <c r="G1303" s="832">
        <f t="shared" si="61"/>
        <v>1</v>
      </c>
      <c r="H1303" s="835"/>
      <c r="I1303" s="834">
        <f t="shared" si="62"/>
        <v>0</v>
      </c>
      <c r="J1303" s="1295"/>
      <c r="K1303" s="1294"/>
    </row>
    <row r="1304" spans="1:11" s="440" customFormat="1" ht="21.95" customHeight="1" x14ac:dyDescent="0.2">
      <c r="A1304" s="830">
        <v>1292</v>
      </c>
      <c r="B1304" s="444"/>
      <c r="C1304" s="441"/>
      <c r="D1304" s="831">
        <f t="shared" si="60"/>
        <v>0</v>
      </c>
      <c r="E1304" s="441"/>
      <c r="F1304" s="441"/>
      <c r="G1304" s="832">
        <f t="shared" si="61"/>
        <v>1</v>
      </c>
      <c r="H1304" s="835"/>
      <c r="I1304" s="834">
        <f t="shared" si="62"/>
        <v>0</v>
      </c>
      <c r="J1304" s="1295"/>
      <c r="K1304" s="1294"/>
    </row>
    <row r="1305" spans="1:11" s="440" customFormat="1" ht="21.95" customHeight="1" x14ac:dyDescent="0.2">
      <c r="A1305" s="830">
        <v>1293</v>
      </c>
      <c r="B1305" s="444"/>
      <c r="C1305" s="441"/>
      <c r="D1305" s="831">
        <f t="shared" si="60"/>
        <v>0</v>
      </c>
      <c r="E1305" s="441"/>
      <c r="F1305" s="441"/>
      <c r="G1305" s="832">
        <f t="shared" si="61"/>
        <v>1</v>
      </c>
      <c r="H1305" s="835"/>
      <c r="I1305" s="834">
        <f t="shared" si="62"/>
        <v>0</v>
      </c>
      <c r="J1305" s="1295"/>
      <c r="K1305" s="1294"/>
    </row>
    <row r="1306" spans="1:11" s="440" customFormat="1" ht="21.95" customHeight="1" x14ac:dyDescent="0.2">
      <c r="A1306" s="830">
        <v>1294</v>
      </c>
      <c r="B1306" s="444"/>
      <c r="C1306" s="441"/>
      <c r="D1306" s="831">
        <f t="shared" si="60"/>
        <v>0</v>
      </c>
      <c r="E1306" s="441"/>
      <c r="F1306" s="441"/>
      <c r="G1306" s="832">
        <f t="shared" si="61"/>
        <v>1</v>
      </c>
      <c r="H1306" s="835"/>
      <c r="I1306" s="834">
        <f t="shared" si="62"/>
        <v>0</v>
      </c>
      <c r="J1306" s="1295"/>
      <c r="K1306" s="1294"/>
    </row>
    <row r="1307" spans="1:11" s="440" customFormat="1" ht="21.95" customHeight="1" x14ac:dyDescent="0.2">
      <c r="A1307" s="830">
        <v>1295</v>
      </c>
      <c r="B1307" s="444"/>
      <c r="C1307" s="441"/>
      <c r="D1307" s="831">
        <f t="shared" si="60"/>
        <v>0</v>
      </c>
      <c r="E1307" s="441"/>
      <c r="F1307" s="441"/>
      <c r="G1307" s="832">
        <f t="shared" si="61"/>
        <v>1</v>
      </c>
      <c r="H1307" s="835"/>
      <c r="I1307" s="834">
        <f t="shared" si="62"/>
        <v>0</v>
      </c>
      <c r="J1307" s="1295"/>
      <c r="K1307" s="1294"/>
    </row>
    <row r="1308" spans="1:11" s="440" customFormat="1" ht="21.95" customHeight="1" x14ac:dyDescent="0.2">
      <c r="A1308" s="830">
        <v>1296</v>
      </c>
      <c r="B1308" s="444"/>
      <c r="C1308" s="441"/>
      <c r="D1308" s="831">
        <f t="shared" si="60"/>
        <v>0</v>
      </c>
      <c r="E1308" s="441"/>
      <c r="F1308" s="441"/>
      <c r="G1308" s="832">
        <f t="shared" si="61"/>
        <v>1</v>
      </c>
      <c r="H1308" s="835"/>
      <c r="I1308" s="834">
        <f t="shared" si="62"/>
        <v>0</v>
      </c>
      <c r="J1308" s="1295"/>
      <c r="K1308" s="1294"/>
    </row>
    <row r="1309" spans="1:11" s="440" customFormat="1" ht="21.95" customHeight="1" x14ac:dyDescent="0.2">
      <c r="A1309" s="830">
        <v>1297</v>
      </c>
      <c r="B1309" s="444"/>
      <c r="C1309" s="441"/>
      <c r="D1309" s="831">
        <f t="shared" si="60"/>
        <v>0</v>
      </c>
      <c r="E1309" s="441"/>
      <c r="F1309" s="441"/>
      <c r="G1309" s="832">
        <f t="shared" si="61"/>
        <v>1</v>
      </c>
      <c r="H1309" s="835"/>
      <c r="I1309" s="834">
        <f t="shared" si="62"/>
        <v>0</v>
      </c>
      <c r="J1309" s="1295"/>
      <c r="K1309" s="1294"/>
    </row>
    <row r="1310" spans="1:11" s="440" customFormat="1" ht="21.95" customHeight="1" x14ac:dyDescent="0.2">
      <c r="A1310" s="830">
        <v>1298</v>
      </c>
      <c r="B1310" s="444"/>
      <c r="C1310" s="441"/>
      <c r="D1310" s="831">
        <f t="shared" si="60"/>
        <v>0</v>
      </c>
      <c r="E1310" s="441"/>
      <c r="F1310" s="441"/>
      <c r="G1310" s="832">
        <f t="shared" si="61"/>
        <v>1</v>
      </c>
      <c r="H1310" s="835"/>
      <c r="I1310" s="834">
        <f t="shared" si="62"/>
        <v>0</v>
      </c>
      <c r="J1310" s="1295"/>
      <c r="K1310" s="1294"/>
    </row>
    <row r="1311" spans="1:11" s="440" customFormat="1" ht="21.95" customHeight="1" x14ac:dyDescent="0.2">
      <c r="A1311" s="830">
        <v>1299</v>
      </c>
      <c r="B1311" s="444"/>
      <c r="C1311" s="441"/>
      <c r="D1311" s="831">
        <f t="shared" si="60"/>
        <v>0</v>
      </c>
      <c r="E1311" s="441"/>
      <c r="F1311" s="441"/>
      <c r="G1311" s="832">
        <f t="shared" si="61"/>
        <v>1</v>
      </c>
      <c r="H1311" s="835"/>
      <c r="I1311" s="834">
        <f t="shared" si="62"/>
        <v>0</v>
      </c>
      <c r="J1311" s="1295"/>
      <c r="K1311" s="1294"/>
    </row>
    <row r="1312" spans="1:11" s="440" customFormat="1" ht="21.95" customHeight="1" x14ac:dyDescent="0.2">
      <c r="A1312" s="830">
        <v>1300</v>
      </c>
      <c r="B1312" s="444"/>
      <c r="C1312" s="441"/>
      <c r="D1312" s="831">
        <f t="shared" si="60"/>
        <v>0</v>
      </c>
      <c r="E1312" s="441"/>
      <c r="F1312" s="441"/>
      <c r="G1312" s="832">
        <f t="shared" si="61"/>
        <v>1</v>
      </c>
      <c r="H1312" s="835"/>
      <c r="I1312" s="834">
        <f t="shared" si="62"/>
        <v>0</v>
      </c>
      <c r="J1312" s="1295"/>
      <c r="K1312" s="1294"/>
    </row>
    <row r="1313" spans="1:11" s="440" customFormat="1" ht="21.95" customHeight="1" x14ac:dyDescent="0.2">
      <c r="A1313" s="830">
        <v>1301</v>
      </c>
      <c r="B1313" s="444"/>
      <c r="C1313" s="441"/>
      <c r="D1313" s="831">
        <f t="shared" si="60"/>
        <v>0</v>
      </c>
      <c r="E1313" s="441"/>
      <c r="F1313" s="441"/>
      <c r="G1313" s="832">
        <f t="shared" si="61"/>
        <v>1</v>
      </c>
      <c r="H1313" s="835"/>
      <c r="I1313" s="834">
        <f t="shared" si="62"/>
        <v>0</v>
      </c>
      <c r="J1313" s="1295"/>
      <c r="K1313" s="1294"/>
    </row>
    <row r="1314" spans="1:11" s="440" customFormat="1" ht="21.95" customHeight="1" x14ac:dyDescent="0.2">
      <c r="A1314" s="830">
        <v>1302</v>
      </c>
      <c r="B1314" s="444"/>
      <c r="C1314" s="441"/>
      <c r="D1314" s="831">
        <f t="shared" si="60"/>
        <v>0</v>
      </c>
      <c r="E1314" s="441"/>
      <c r="F1314" s="441"/>
      <c r="G1314" s="832">
        <f t="shared" si="61"/>
        <v>1</v>
      </c>
      <c r="H1314" s="835"/>
      <c r="I1314" s="834">
        <f t="shared" si="62"/>
        <v>0</v>
      </c>
      <c r="J1314" s="1295"/>
      <c r="K1314" s="1294"/>
    </row>
    <row r="1315" spans="1:11" s="440" customFormat="1" ht="21.95" customHeight="1" x14ac:dyDescent="0.2">
      <c r="A1315" s="830">
        <v>1303</v>
      </c>
      <c r="B1315" s="444"/>
      <c r="C1315" s="441"/>
      <c r="D1315" s="831">
        <f t="shared" si="60"/>
        <v>0</v>
      </c>
      <c r="E1315" s="441"/>
      <c r="F1315" s="441"/>
      <c r="G1315" s="832">
        <f t="shared" si="61"/>
        <v>1</v>
      </c>
      <c r="H1315" s="835"/>
      <c r="I1315" s="834">
        <f t="shared" si="62"/>
        <v>0</v>
      </c>
      <c r="J1315" s="1295"/>
      <c r="K1315" s="1294"/>
    </row>
    <row r="1316" spans="1:11" s="440" customFormat="1" ht="21.95" customHeight="1" x14ac:dyDescent="0.2">
      <c r="A1316" s="830">
        <v>1304</v>
      </c>
      <c r="B1316" s="444"/>
      <c r="C1316" s="441"/>
      <c r="D1316" s="831">
        <f t="shared" si="60"/>
        <v>0</v>
      </c>
      <c r="E1316" s="441"/>
      <c r="F1316" s="441"/>
      <c r="G1316" s="832">
        <f t="shared" si="61"/>
        <v>1</v>
      </c>
      <c r="H1316" s="835"/>
      <c r="I1316" s="834">
        <f t="shared" si="62"/>
        <v>0</v>
      </c>
      <c r="J1316" s="1295"/>
      <c r="K1316" s="1294"/>
    </row>
    <row r="1317" spans="1:11" s="440" customFormat="1" ht="21.95" customHeight="1" x14ac:dyDescent="0.2">
      <c r="A1317" s="830">
        <v>1305</v>
      </c>
      <c r="B1317" s="444"/>
      <c r="C1317" s="441"/>
      <c r="D1317" s="831">
        <f t="shared" si="60"/>
        <v>0</v>
      </c>
      <c r="E1317" s="441"/>
      <c r="F1317" s="441"/>
      <c r="G1317" s="832">
        <f t="shared" si="61"/>
        <v>1</v>
      </c>
      <c r="H1317" s="835"/>
      <c r="I1317" s="834">
        <f t="shared" si="62"/>
        <v>0</v>
      </c>
      <c r="J1317" s="1295"/>
      <c r="K1317" s="1294"/>
    </row>
    <row r="1318" spans="1:11" s="440" customFormat="1" ht="21.95" customHeight="1" x14ac:dyDescent="0.2">
      <c r="A1318" s="830">
        <v>1306</v>
      </c>
      <c r="B1318" s="444"/>
      <c r="C1318" s="441"/>
      <c r="D1318" s="831">
        <f t="shared" si="60"/>
        <v>0</v>
      </c>
      <c r="E1318" s="441"/>
      <c r="F1318" s="441"/>
      <c r="G1318" s="832">
        <f t="shared" si="61"/>
        <v>1</v>
      </c>
      <c r="H1318" s="835"/>
      <c r="I1318" s="834">
        <f t="shared" si="62"/>
        <v>0</v>
      </c>
      <c r="J1318" s="1295"/>
      <c r="K1318" s="1294"/>
    </row>
    <row r="1319" spans="1:11" s="440" customFormat="1" ht="21.95" customHeight="1" x14ac:dyDescent="0.2">
      <c r="A1319" s="830">
        <v>1307</v>
      </c>
      <c r="B1319" s="444"/>
      <c r="C1319" s="441"/>
      <c r="D1319" s="831">
        <f t="shared" si="60"/>
        <v>0</v>
      </c>
      <c r="E1319" s="441"/>
      <c r="F1319" s="441"/>
      <c r="G1319" s="832">
        <f t="shared" si="61"/>
        <v>1</v>
      </c>
      <c r="H1319" s="835"/>
      <c r="I1319" s="834">
        <f t="shared" si="62"/>
        <v>0</v>
      </c>
      <c r="J1319" s="1295"/>
      <c r="K1319" s="1294"/>
    </row>
    <row r="1320" spans="1:11" s="440" customFormat="1" ht="21.95" customHeight="1" x14ac:dyDescent="0.2">
      <c r="A1320" s="830">
        <v>1308</v>
      </c>
      <c r="B1320" s="444"/>
      <c r="C1320" s="441"/>
      <c r="D1320" s="831">
        <f t="shared" si="60"/>
        <v>0</v>
      </c>
      <c r="E1320" s="441"/>
      <c r="F1320" s="441"/>
      <c r="G1320" s="832">
        <f t="shared" si="61"/>
        <v>1</v>
      </c>
      <c r="H1320" s="835"/>
      <c r="I1320" s="834">
        <f t="shared" si="62"/>
        <v>0</v>
      </c>
      <c r="J1320" s="1295"/>
      <c r="K1320" s="1294"/>
    </row>
    <row r="1321" spans="1:11" s="440" customFormat="1" ht="21.95" customHeight="1" x14ac:dyDescent="0.2">
      <c r="A1321" s="830">
        <v>1309</v>
      </c>
      <c r="B1321" s="444"/>
      <c r="C1321" s="441"/>
      <c r="D1321" s="831">
        <f t="shared" si="60"/>
        <v>0</v>
      </c>
      <c r="E1321" s="441"/>
      <c r="F1321" s="441"/>
      <c r="G1321" s="832">
        <f t="shared" si="61"/>
        <v>1</v>
      </c>
      <c r="H1321" s="835"/>
      <c r="I1321" s="834">
        <f t="shared" si="62"/>
        <v>0</v>
      </c>
      <c r="J1321" s="1295"/>
      <c r="K1321" s="1294"/>
    </row>
    <row r="1322" spans="1:11" s="440" customFormat="1" ht="21.95" customHeight="1" x14ac:dyDescent="0.2">
      <c r="A1322" s="830">
        <v>1310</v>
      </c>
      <c r="B1322" s="444"/>
      <c r="C1322" s="441"/>
      <c r="D1322" s="831">
        <f t="shared" si="60"/>
        <v>0</v>
      </c>
      <c r="E1322" s="441"/>
      <c r="F1322" s="441"/>
      <c r="G1322" s="832">
        <f t="shared" si="61"/>
        <v>1</v>
      </c>
      <c r="H1322" s="835"/>
      <c r="I1322" s="834">
        <f t="shared" si="62"/>
        <v>0</v>
      </c>
      <c r="J1322" s="1295"/>
      <c r="K1322" s="1294"/>
    </row>
    <row r="1323" spans="1:11" s="440" customFormat="1" ht="21.95" customHeight="1" x14ac:dyDescent="0.2">
      <c r="A1323" s="830">
        <v>1311</v>
      </c>
      <c r="B1323" s="444"/>
      <c r="C1323" s="441"/>
      <c r="D1323" s="831">
        <f t="shared" si="60"/>
        <v>0</v>
      </c>
      <c r="E1323" s="441"/>
      <c r="F1323" s="441"/>
      <c r="G1323" s="832">
        <f t="shared" si="61"/>
        <v>1</v>
      </c>
      <c r="H1323" s="835"/>
      <c r="I1323" s="834">
        <f t="shared" si="62"/>
        <v>0</v>
      </c>
      <c r="J1323" s="1295"/>
      <c r="K1323" s="1294"/>
    </row>
    <row r="1324" spans="1:11" s="440" customFormat="1" ht="21.95" customHeight="1" x14ac:dyDescent="0.2">
      <c r="A1324" s="830">
        <v>1312</v>
      </c>
      <c r="B1324" s="444"/>
      <c r="C1324" s="441"/>
      <c r="D1324" s="831">
        <f t="shared" si="60"/>
        <v>0</v>
      </c>
      <c r="E1324" s="441"/>
      <c r="F1324" s="441"/>
      <c r="G1324" s="832">
        <f t="shared" si="61"/>
        <v>1</v>
      </c>
      <c r="H1324" s="835"/>
      <c r="I1324" s="834">
        <f t="shared" si="62"/>
        <v>0</v>
      </c>
      <c r="J1324" s="1295"/>
      <c r="K1324" s="1294"/>
    </row>
    <row r="1325" spans="1:11" s="440" customFormat="1" ht="21.95" customHeight="1" x14ac:dyDescent="0.2">
      <c r="A1325" s="830">
        <v>1313</v>
      </c>
      <c r="B1325" s="444"/>
      <c r="C1325" s="441"/>
      <c r="D1325" s="831">
        <f t="shared" si="60"/>
        <v>0</v>
      </c>
      <c r="E1325" s="441"/>
      <c r="F1325" s="441"/>
      <c r="G1325" s="832">
        <f t="shared" si="61"/>
        <v>1</v>
      </c>
      <c r="H1325" s="835"/>
      <c r="I1325" s="834">
        <f t="shared" si="62"/>
        <v>0</v>
      </c>
      <c r="J1325" s="1295"/>
      <c r="K1325" s="1294"/>
    </row>
    <row r="1326" spans="1:11" s="440" customFormat="1" ht="21.95" customHeight="1" x14ac:dyDescent="0.2">
      <c r="A1326" s="830">
        <v>1314</v>
      </c>
      <c r="B1326" s="444"/>
      <c r="C1326" s="441"/>
      <c r="D1326" s="831">
        <f t="shared" si="60"/>
        <v>0</v>
      </c>
      <c r="E1326" s="441"/>
      <c r="F1326" s="441"/>
      <c r="G1326" s="832">
        <f t="shared" si="61"/>
        <v>1</v>
      </c>
      <c r="H1326" s="835"/>
      <c r="I1326" s="834">
        <f t="shared" si="62"/>
        <v>0</v>
      </c>
      <c r="J1326" s="1295"/>
      <c r="K1326" s="1294"/>
    </row>
    <row r="1327" spans="1:11" s="440" customFormat="1" ht="21.95" customHeight="1" x14ac:dyDescent="0.2">
      <c r="A1327" s="830">
        <v>1315</v>
      </c>
      <c r="B1327" s="444"/>
      <c r="C1327" s="441"/>
      <c r="D1327" s="831">
        <f t="shared" si="60"/>
        <v>0</v>
      </c>
      <c r="E1327" s="441"/>
      <c r="F1327" s="441"/>
      <c r="G1327" s="832">
        <f t="shared" si="61"/>
        <v>1</v>
      </c>
      <c r="H1327" s="835"/>
      <c r="I1327" s="834">
        <f t="shared" si="62"/>
        <v>0</v>
      </c>
      <c r="J1327" s="1295"/>
      <c r="K1327" s="1294"/>
    </row>
    <row r="1328" spans="1:11" s="440" customFormat="1" ht="21.95" customHeight="1" x14ac:dyDescent="0.2">
      <c r="A1328" s="830">
        <v>1316</v>
      </c>
      <c r="B1328" s="444"/>
      <c r="C1328" s="441"/>
      <c r="D1328" s="831">
        <f t="shared" si="60"/>
        <v>0</v>
      </c>
      <c r="E1328" s="441"/>
      <c r="F1328" s="441"/>
      <c r="G1328" s="832">
        <f t="shared" si="61"/>
        <v>1</v>
      </c>
      <c r="H1328" s="835"/>
      <c r="I1328" s="834">
        <f t="shared" si="62"/>
        <v>0</v>
      </c>
      <c r="J1328" s="1295"/>
      <c r="K1328" s="1294"/>
    </row>
    <row r="1329" spans="1:11" s="440" customFormat="1" ht="21.95" customHeight="1" x14ac:dyDescent="0.2">
      <c r="A1329" s="830">
        <v>1317</v>
      </c>
      <c r="B1329" s="444"/>
      <c r="C1329" s="441"/>
      <c r="D1329" s="831">
        <f t="shared" si="60"/>
        <v>0</v>
      </c>
      <c r="E1329" s="441"/>
      <c r="F1329" s="441"/>
      <c r="G1329" s="832">
        <f t="shared" si="61"/>
        <v>1</v>
      </c>
      <c r="H1329" s="835"/>
      <c r="I1329" s="834">
        <f t="shared" si="62"/>
        <v>0</v>
      </c>
      <c r="J1329" s="1295"/>
      <c r="K1329" s="1294"/>
    </row>
    <row r="1330" spans="1:11" s="440" customFormat="1" ht="21.95" customHeight="1" x14ac:dyDescent="0.2">
      <c r="A1330" s="830">
        <v>1318</v>
      </c>
      <c r="B1330" s="444"/>
      <c r="C1330" s="441"/>
      <c r="D1330" s="831">
        <f t="shared" si="60"/>
        <v>0</v>
      </c>
      <c r="E1330" s="441"/>
      <c r="F1330" s="441"/>
      <c r="G1330" s="832">
        <f t="shared" si="61"/>
        <v>1</v>
      </c>
      <c r="H1330" s="835"/>
      <c r="I1330" s="834">
        <f t="shared" si="62"/>
        <v>0</v>
      </c>
      <c r="J1330" s="1295"/>
      <c r="K1330" s="1294"/>
    </row>
    <row r="1331" spans="1:11" s="440" customFormat="1" ht="21.95" customHeight="1" x14ac:dyDescent="0.2">
      <c r="A1331" s="830">
        <v>1319</v>
      </c>
      <c r="B1331" s="444"/>
      <c r="C1331" s="441"/>
      <c r="D1331" s="831">
        <f t="shared" si="60"/>
        <v>0</v>
      </c>
      <c r="E1331" s="441"/>
      <c r="F1331" s="441"/>
      <c r="G1331" s="832">
        <f t="shared" si="61"/>
        <v>1</v>
      </c>
      <c r="H1331" s="835"/>
      <c r="I1331" s="834">
        <f t="shared" si="62"/>
        <v>0</v>
      </c>
      <c r="J1331" s="1295"/>
      <c r="K1331" s="1294"/>
    </row>
    <row r="1332" spans="1:11" s="440" customFormat="1" ht="21.95" customHeight="1" x14ac:dyDescent="0.2">
      <c r="A1332" s="830">
        <v>1320</v>
      </c>
      <c r="B1332" s="444"/>
      <c r="C1332" s="441"/>
      <c r="D1332" s="831">
        <f t="shared" si="60"/>
        <v>0</v>
      </c>
      <c r="E1332" s="441"/>
      <c r="F1332" s="441"/>
      <c r="G1332" s="832">
        <f t="shared" si="61"/>
        <v>1</v>
      </c>
      <c r="H1332" s="835"/>
      <c r="I1332" s="834">
        <f t="shared" si="62"/>
        <v>0</v>
      </c>
      <c r="J1332" s="1295"/>
      <c r="K1332" s="1294"/>
    </row>
    <row r="1333" spans="1:11" s="440" customFormat="1" ht="21.95" customHeight="1" x14ac:dyDescent="0.2">
      <c r="A1333" s="830">
        <v>1321</v>
      </c>
      <c r="B1333" s="444"/>
      <c r="C1333" s="441"/>
      <c r="D1333" s="831">
        <f t="shared" si="60"/>
        <v>0</v>
      </c>
      <c r="E1333" s="441"/>
      <c r="F1333" s="441"/>
      <c r="G1333" s="832">
        <f t="shared" si="61"/>
        <v>1</v>
      </c>
      <c r="H1333" s="835"/>
      <c r="I1333" s="834">
        <f t="shared" si="62"/>
        <v>0</v>
      </c>
      <c r="J1333" s="1295"/>
      <c r="K1333" s="1294"/>
    </row>
    <row r="1334" spans="1:11" s="440" customFormat="1" ht="21.95" customHeight="1" x14ac:dyDescent="0.2">
      <c r="A1334" s="830">
        <v>1322</v>
      </c>
      <c r="B1334" s="444"/>
      <c r="C1334" s="441"/>
      <c r="D1334" s="831">
        <f t="shared" si="60"/>
        <v>0</v>
      </c>
      <c r="E1334" s="441"/>
      <c r="F1334" s="441"/>
      <c r="G1334" s="832">
        <f t="shared" si="61"/>
        <v>1</v>
      </c>
      <c r="H1334" s="835"/>
      <c r="I1334" s="834">
        <f t="shared" si="62"/>
        <v>0</v>
      </c>
      <c r="J1334" s="1295"/>
      <c r="K1334" s="1294"/>
    </row>
    <row r="1335" spans="1:11" s="440" customFormat="1" ht="21.95" customHeight="1" x14ac:dyDescent="0.2">
      <c r="A1335" s="830">
        <v>1323</v>
      </c>
      <c r="B1335" s="444"/>
      <c r="C1335" s="441"/>
      <c r="D1335" s="831">
        <f t="shared" si="60"/>
        <v>0</v>
      </c>
      <c r="E1335" s="441"/>
      <c r="F1335" s="441"/>
      <c r="G1335" s="832">
        <f t="shared" si="61"/>
        <v>1</v>
      </c>
      <c r="H1335" s="835"/>
      <c r="I1335" s="834">
        <f t="shared" si="62"/>
        <v>0</v>
      </c>
      <c r="J1335" s="1295"/>
      <c r="K1335" s="1294"/>
    </row>
    <row r="1336" spans="1:11" s="440" customFormat="1" ht="21.95" customHeight="1" x14ac:dyDescent="0.2">
      <c r="A1336" s="830">
        <v>1324</v>
      </c>
      <c r="B1336" s="444"/>
      <c r="C1336" s="441"/>
      <c r="D1336" s="831">
        <f t="shared" si="60"/>
        <v>0</v>
      </c>
      <c r="E1336" s="441"/>
      <c r="F1336" s="441"/>
      <c r="G1336" s="832">
        <f t="shared" si="61"/>
        <v>1</v>
      </c>
      <c r="H1336" s="835"/>
      <c r="I1336" s="834">
        <f t="shared" si="62"/>
        <v>0</v>
      </c>
      <c r="J1336" s="1295"/>
      <c r="K1336" s="1294"/>
    </row>
    <row r="1337" spans="1:11" s="440" customFormat="1" ht="21.95" customHeight="1" x14ac:dyDescent="0.2">
      <c r="A1337" s="830">
        <v>1325</v>
      </c>
      <c r="B1337" s="444"/>
      <c r="C1337" s="441"/>
      <c r="D1337" s="831">
        <f t="shared" si="60"/>
        <v>0</v>
      </c>
      <c r="E1337" s="441"/>
      <c r="F1337" s="441"/>
      <c r="G1337" s="832">
        <f t="shared" si="61"/>
        <v>1</v>
      </c>
      <c r="H1337" s="835"/>
      <c r="I1337" s="834">
        <f t="shared" si="62"/>
        <v>0</v>
      </c>
      <c r="J1337" s="1295"/>
      <c r="K1337" s="1294"/>
    </row>
    <row r="1338" spans="1:11" s="440" customFormat="1" ht="21.95" customHeight="1" x14ac:dyDescent="0.2">
      <c r="A1338" s="830">
        <v>1326</v>
      </c>
      <c r="B1338" s="444"/>
      <c r="C1338" s="441"/>
      <c r="D1338" s="831">
        <f t="shared" si="60"/>
        <v>0</v>
      </c>
      <c r="E1338" s="441"/>
      <c r="F1338" s="441"/>
      <c r="G1338" s="832">
        <f t="shared" si="61"/>
        <v>1</v>
      </c>
      <c r="H1338" s="835"/>
      <c r="I1338" s="834">
        <f t="shared" si="62"/>
        <v>0</v>
      </c>
      <c r="J1338" s="1295"/>
      <c r="K1338" s="1294"/>
    </row>
    <row r="1339" spans="1:11" s="440" customFormat="1" ht="21.95" customHeight="1" x14ac:dyDescent="0.2">
      <c r="A1339" s="830">
        <v>1327</v>
      </c>
      <c r="B1339" s="444"/>
      <c r="C1339" s="441"/>
      <c r="D1339" s="831">
        <f t="shared" si="60"/>
        <v>0</v>
      </c>
      <c r="E1339" s="441"/>
      <c r="F1339" s="441"/>
      <c r="G1339" s="832">
        <f t="shared" si="61"/>
        <v>1</v>
      </c>
      <c r="H1339" s="835"/>
      <c r="I1339" s="834">
        <f t="shared" si="62"/>
        <v>0</v>
      </c>
      <c r="J1339" s="1295"/>
      <c r="K1339" s="1294"/>
    </row>
    <row r="1340" spans="1:11" s="440" customFormat="1" ht="21.95" customHeight="1" x14ac:dyDescent="0.2">
      <c r="A1340" s="830">
        <v>1328</v>
      </c>
      <c r="B1340" s="444"/>
      <c r="C1340" s="441"/>
      <c r="D1340" s="831">
        <f t="shared" si="60"/>
        <v>0</v>
      </c>
      <c r="E1340" s="441"/>
      <c r="F1340" s="441"/>
      <c r="G1340" s="832">
        <f t="shared" si="61"/>
        <v>1</v>
      </c>
      <c r="H1340" s="835"/>
      <c r="I1340" s="834">
        <f t="shared" si="62"/>
        <v>0</v>
      </c>
      <c r="J1340" s="1295"/>
      <c r="K1340" s="1294"/>
    </row>
    <row r="1341" spans="1:11" s="440" customFormat="1" ht="21.95" customHeight="1" x14ac:dyDescent="0.2">
      <c r="A1341" s="830">
        <v>1329</v>
      </c>
      <c r="B1341" s="444"/>
      <c r="C1341" s="441"/>
      <c r="D1341" s="831">
        <f t="shared" si="60"/>
        <v>0</v>
      </c>
      <c r="E1341" s="441"/>
      <c r="F1341" s="441"/>
      <c r="G1341" s="832">
        <f t="shared" si="61"/>
        <v>1</v>
      </c>
      <c r="H1341" s="835"/>
      <c r="I1341" s="834">
        <f t="shared" si="62"/>
        <v>0</v>
      </c>
      <c r="J1341" s="1295"/>
      <c r="K1341" s="1294"/>
    </row>
    <row r="1342" spans="1:11" s="440" customFormat="1" ht="21.95" customHeight="1" x14ac:dyDescent="0.2">
      <c r="A1342" s="830">
        <v>1330</v>
      </c>
      <c r="B1342" s="444"/>
      <c r="C1342" s="441"/>
      <c r="D1342" s="831">
        <f t="shared" si="60"/>
        <v>0</v>
      </c>
      <c r="E1342" s="441"/>
      <c r="F1342" s="441"/>
      <c r="G1342" s="832">
        <f t="shared" si="61"/>
        <v>1</v>
      </c>
      <c r="H1342" s="835"/>
      <c r="I1342" s="834">
        <f t="shared" si="62"/>
        <v>0</v>
      </c>
      <c r="J1342" s="1295"/>
      <c r="K1342" s="1294"/>
    </row>
    <row r="1343" spans="1:11" s="440" customFormat="1" ht="21.95" customHeight="1" x14ac:dyDescent="0.2">
      <c r="A1343" s="830">
        <v>1331</v>
      </c>
      <c r="B1343" s="444"/>
      <c r="C1343" s="441"/>
      <c r="D1343" s="831">
        <f t="shared" si="60"/>
        <v>0</v>
      </c>
      <c r="E1343" s="441"/>
      <c r="F1343" s="441"/>
      <c r="G1343" s="832">
        <f t="shared" si="61"/>
        <v>1</v>
      </c>
      <c r="H1343" s="835"/>
      <c r="I1343" s="834">
        <f t="shared" si="62"/>
        <v>0</v>
      </c>
      <c r="J1343" s="1295"/>
      <c r="K1343" s="1294"/>
    </row>
    <row r="1344" spans="1:11" s="440" customFormat="1" ht="21.95" customHeight="1" x14ac:dyDescent="0.2">
      <c r="A1344" s="830">
        <v>1332</v>
      </c>
      <c r="B1344" s="444"/>
      <c r="C1344" s="441"/>
      <c r="D1344" s="831">
        <f t="shared" si="60"/>
        <v>0</v>
      </c>
      <c r="E1344" s="441"/>
      <c r="F1344" s="441"/>
      <c r="G1344" s="832">
        <f t="shared" si="61"/>
        <v>1</v>
      </c>
      <c r="H1344" s="835"/>
      <c r="I1344" s="834">
        <f t="shared" si="62"/>
        <v>0</v>
      </c>
      <c r="J1344" s="1295"/>
      <c r="K1344" s="1294"/>
    </row>
    <row r="1345" spans="1:11" s="440" customFormat="1" ht="21.95" customHeight="1" x14ac:dyDescent="0.2">
      <c r="A1345" s="830">
        <v>1333</v>
      </c>
      <c r="B1345" s="444"/>
      <c r="C1345" s="441"/>
      <c r="D1345" s="831">
        <f t="shared" ref="D1345:D1408" si="63">DATEDIF(C1345,F1345,"Y")</f>
        <v>0</v>
      </c>
      <c r="E1345" s="441"/>
      <c r="F1345" s="441"/>
      <c r="G1345" s="832">
        <f t="shared" si="61"/>
        <v>1</v>
      </c>
      <c r="H1345" s="835"/>
      <c r="I1345" s="834">
        <f t="shared" si="62"/>
        <v>0</v>
      </c>
      <c r="J1345" s="1295"/>
      <c r="K1345" s="1294"/>
    </row>
    <row r="1346" spans="1:11" s="440" customFormat="1" ht="21.95" customHeight="1" x14ac:dyDescent="0.2">
      <c r="A1346" s="830">
        <v>1334</v>
      </c>
      <c r="B1346" s="444"/>
      <c r="C1346" s="441"/>
      <c r="D1346" s="831">
        <f t="shared" si="63"/>
        <v>0</v>
      </c>
      <c r="E1346" s="441"/>
      <c r="F1346" s="441"/>
      <c r="G1346" s="832">
        <f t="shared" si="61"/>
        <v>1</v>
      </c>
      <c r="H1346" s="835"/>
      <c r="I1346" s="834">
        <f t="shared" si="62"/>
        <v>0</v>
      </c>
      <c r="J1346" s="1295"/>
      <c r="K1346" s="1294"/>
    </row>
    <row r="1347" spans="1:11" s="440" customFormat="1" ht="21.95" customHeight="1" x14ac:dyDescent="0.2">
      <c r="A1347" s="830">
        <v>1335</v>
      </c>
      <c r="B1347" s="444"/>
      <c r="C1347" s="441"/>
      <c r="D1347" s="831">
        <f t="shared" si="63"/>
        <v>0</v>
      </c>
      <c r="E1347" s="441"/>
      <c r="F1347" s="441"/>
      <c r="G1347" s="832">
        <f t="shared" si="61"/>
        <v>1</v>
      </c>
      <c r="H1347" s="835"/>
      <c r="I1347" s="834">
        <f t="shared" si="62"/>
        <v>0</v>
      </c>
      <c r="J1347" s="1295"/>
      <c r="K1347" s="1294"/>
    </row>
    <row r="1348" spans="1:11" s="440" customFormat="1" ht="21.95" customHeight="1" x14ac:dyDescent="0.2">
      <c r="A1348" s="830">
        <v>1336</v>
      </c>
      <c r="B1348" s="444"/>
      <c r="C1348" s="441"/>
      <c r="D1348" s="831">
        <f t="shared" si="63"/>
        <v>0</v>
      </c>
      <c r="E1348" s="441"/>
      <c r="F1348" s="441"/>
      <c r="G1348" s="832">
        <f t="shared" si="61"/>
        <v>1</v>
      </c>
      <c r="H1348" s="835"/>
      <c r="I1348" s="834">
        <f t="shared" si="62"/>
        <v>0</v>
      </c>
      <c r="J1348" s="1295"/>
      <c r="K1348" s="1294"/>
    </row>
    <row r="1349" spans="1:11" s="440" customFormat="1" ht="21.95" customHeight="1" x14ac:dyDescent="0.2">
      <c r="A1349" s="830">
        <v>1337</v>
      </c>
      <c r="B1349" s="444"/>
      <c r="C1349" s="441"/>
      <c r="D1349" s="831">
        <f t="shared" si="63"/>
        <v>0</v>
      </c>
      <c r="E1349" s="441"/>
      <c r="F1349" s="441"/>
      <c r="G1349" s="832">
        <f t="shared" si="61"/>
        <v>1</v>
      </c>
      <c r="H1349" s="835"/>
      <c r="I1349" s="834">
        <f t="shared" si="62"/>
        <v>0</v>
      </c>
      <c r="J1349" s="1295"/>
      <c r="K1349" s="1294"/>
    </row>
    <row r="1350" spans="1:11" s="440" customFormat="1" ht="21.95" customHeight="1" x14ac:dyDescent="0.2">
      <c r="A1350" s="830">
        <v>1338</v>
      </c>
      <c r="B1350" s="444"/>
      <c r="C1350" s="441"/>
      <c r="D1350" s="831">
        <f t="shared" si="63"/>
        <v>0</v>
      </c>
      <c r="E1350" s="441"/>
      <c r="F1350" s="441"/>
      <c r="G1350" s="832">
        <f t="shared" si="61"/>
        <v>1</v>
      </c>
      <c r="H1350" s="835"/>
      <c r="I1350" s="834">
        <f t="shared" si="62"/>
        <v>0</v>
      </c>
      <c r="J1350" s="1295"/>
      <c r="K1350" s="1294"/>
    </row>
    <row r="1351" spans="1:11" s="440" customFormat="1" ht="21.95" customHeight="1" x14ac:dyDescent="0.2">
      <c r="A1351" s="830">
        <v>1339</v>
      </c>
      <c r="B1351" s="444"/>
      <c r="C1351" s="441"/>
      <c r="D1351" s="831">
        <f t="shared" si="63"/>
        <v>0</v>
      </c>
      <c r="E1351" s="441"/>
      <c r="F1351" s="441"/>
      <c r="G1351" s="832">
        <f t="shared" si="61"/>
        <v>1</v>
      </c>
      <c r="H1351" s="835"/>
      <c r="I1351" s="834">
        <f t="shared" si="62"/>
        <v>0</v>
      </c>
      <c r="J1351" s="1295"/>
      <c r="K1351" s="1294"/>
    </row>
    <row r="1352" spans="1:11" s="440" customFormat="1" ht="21.95" customHeight="1" x14ac:dyDescent="0.2">
      <c r="A1352" s="830">
        <v>1340</v>
      </c>
      <c r="B1352" s="444"/>
      <c r="C1352" s="441"/>
      <c r="D1352" s="831">
        <f t="shared" si="63"/>
        <v>0</v>
      </c>
      <c r="E1352" s="441"/>
      <c r="F1352" s="441"/>
      <c r="G1352" s="832">
        <f t="shared" si="61"/>
        <v>1</v>
      </c>
      <c r="H1352" s="835"/>
      <c r="I1352" s="834">
        <f t="shared" si="62"/>
        <v>0</v>
      </c>
      <c r="J1352" s="1295"/>
      <c r="K1352" s="1294"/>
    </row>
    <row r="1353" spans="1:11" s="440" customFormat="1" ht="21.95" customHeight="1" x14ac:dyDescent="0.2">
      <c r="A1353" s="830">
        <v>1341</v>
      </c>
      <c r="B1353" s="444"/>
      <c r="C1353" s="441"/>
      <c r="D1353" s="831">
        <f t="shared" si="63"/>
        <v>0</v>
      </c>
      <c r="E1353" s="441"/>
      <c r="F1353" s="441"/>
      <c r="G1353" s="832">
        <f t="shared" si="61"/>
        <v>1</v>
      </c>
      <c r="H1353" s="835"/>
      <c r="I1353" s="834">
        <f t="shared" si="62"/>
        <v>0</v>
      </c>
      <c r="J1353" s="1295"/>
      <c r="K1353" s="1294"/>
    </row>
    <row r="1354" spans="1:11" s="440" customFormat="1" ht="21.95" customHeight="1" x14ac:dyDescent="0.2">
      <c r="A1354" s="830">
        <v>1342</v>
      </c>
      <c r="B1354" s="444"/>
      <c r="C1354" s="441"/>
      <c r="D1354" s="831">
        <f t="shared" si="63"/>
        <v>0</v>
      </c>
      <c r="E1354" s="441"/>
      <c r="F1354" s="441"/>
      <c r="G1354" s="832">
        <f t="shared" si="61"/>
        <v>1</v>
      </c>
      <c r="H1354" s="835"/>
      <c r="I1354" s="834">
        <f t="shared" si="62"/>
        <v>0</v>
      </c>
      <c r="J1354" s="1295"/>
      <c r="K1354" s="1294"/>
    </row>
    <row r="1355" spans="1:11" s="440" customFormat="1" ht="21.95" customHeight="1" x14ac:dyDescent="0.2">
      <c r="A1355" s="830">
        <v>1343</v>
      </c>
      <c r="B1355" s="444"/>
      <c r="C1355" s="441"/>
      <c r="D1355" s="831">
        <f t="shared" si="63"/>
        <v>0</v>
      </c>
      <c r="E1355" s="441"/>
      <c r="F1355" s="441"/>
      <c r="G1355" s="832">
        <f t="shared" si="61"/>
        <v>1</v>
      </c>
      <c r="H1355" s="835"/>
      <c r="I1355" s="834">
        <f t="shared" si="62"/>
        <v>0</v>
      </c>
      <c r="J1355" s="1295"/>
      <c r="K1355" s="1294"/>
    </row>
    <row r="1356" spans="1:11" s="440" customFormat="1" ht="21.95" customHeight="1" x14ac:dyDescent="0.2">
      <c r="A1356" s="830">
        <v>1344</v>
      </c>
      <c r="B1356" s="444"/>
      <c r="C1356" s="441"/>
      <c r="D1356" s="831">
        <f t="shared" si="63"/>
        <v>0</v>
      </c>
      <c r="E1356" s="441"/>
      <c r="F1356" s="441"/>
      <c r="G1356" s="832">
        <f t="shared" si="61"/>
        <v>1</v>
      </c>
      <c r="H1356" s="835"/>
      <c r="I1356" s="834">
        <f t="shared" si="62"/>
        <v>0</v>
      </c>
      <c r="J1356" s="1295"/>
      <c r="K1356" s="1294"/>
    </row>
    <row r="1357" spans="1:11" s="440" customFormat="1" ht="21.95" customHeight="1" x14ac:dyDescent="0.2">
      <c r="A1357" s="830">
        <v>1345</v>
      </c>
      <c r="B1357" s="444"/>
      <c r="C1357" s="441"/>
      <c r="D1357" s="831">
        <f t="shared" si="63"/>
        <v>0</v>
      </c>
      <c r="E1357" s="441"/>
      <c r="F1357" s="441"/>
      <c r="G1357" s="832">
        <f t="shared" ref="G1357:G1420" si="64">(YEAR(F1357)-YEAR(E1357))*12+MONTH(F1357)-MONTH(E1357)+1</f>
        <v>1</v>
      </c>
      <c r="H1357" s="835"/>
      <c r="I1357" s="834">
        <f t="shared" si="62"/>
        <v>0</v>
      </c>
      <c r="J1357" s="1295"/>
      <c r="K1357" s="1294"/>
    </row>
    <row r="1358" spans="1:11" s="440" customFormat="1" ht="21.95" customHeight="1" x14ac:dyDescent="0.2">
      <c r="A1358" s="830">
        <v>1346</v>
      </c>
      <c r="B1358" s="444"/>
      <c r="C1358" s="441"/>
      <c r="D1358" s="831">
        <f t="shared" si="63"/>
        <v>0</v>
      </c>
      <c r="E1358" s="441"/>
      <c r="F1358" s="441"/>
      <c r="G1358" s="832">
        <f t="shared" si="64"/>
        <v>1</v>
      </c>
      <c r="H1358" s="835"/>
      <c r="I1358" s="834">
        <f t="shared" ref="I1358:I1421" si="65">IF(AND(E1358&lt;=DATEVALUE(MID($C$7,1,10)),F1358&gt;=DATEVALUE(MID($C$7,14,10))), (YEAR(DATEVALUE(MID($C$7,14,10)))-YEAR(DATEVALUE(MID($C$7,1,10))))*12+(MONTH(DATEVALUE(MID($C$7,14,10)))-MONTH(DATEVALUE(MID($C$7,1,10))))+1,IF(AND(E1358&lt;=DATEVALUE(MID($C$7,1,10)),F1358&lt;DATEVALUE(MID($C$7,14,10)),F1358&gt;=DATEVALUE(MID($C$7,1,10))),(YEAR(F1358)-YEAR(DATEVALUE(MID($C$7,1,10))))*12+(MONTH(F1358)-MONTH(DATEVALUE(MID($C$7,1,10))))+1,IF(AND(E1358&gt;DATEVALUE(MID($C$7,1,10)),F1358&gt;=DATEVALUE(MID($C$7,14,10)),E1358&lt;=DATEVALUE(MID($C$7,14,10))),(YEAR(DATEVALUE(MID($C$7,14,10)))-YEAR(E1358))*12+(MONTH(DATEVALUE(MID($C$7,14,10)))-MONTH(E1358))+1,IF(AND(E1358&gt;DATEVALUE(MID($C$7,1,10)),F1358&lt;DATEVALUE(MID($C$7,14,10))),(YEAR(F1358)-YEAR(E1358))*12+(MONTH(F1358)-MONTH(E1358))+1,0))))</f>
        <v>0</v>
      </c>
      <c r="J1358" s="1295"/>
      <c r="K1358" s="1294"/>
    </row>
    <row r="1359" spans="1:11" s="440" customFormat="1" ht="21.95" customHeight="1" x14ac:dyDescent="0.2">
      <c r="A1359" s="830">
        <v>1347</v>
      </c>
      <c r="B1359" s="444"/>
      <c r="C1359" s="441"/>
      <c r="D1359" s="831">
        <f t="shared" si="63"/>
        <v>0</v>
      </c>
      <c r="E1359" s="441"/>
      <c r="F1359" s="441"/>
      <c r="G1359" s="832">
        <f t="shared" si="64"/>
        <v>1</v>
      </c>
      <c r="H1359" s="835"/>
      <c r="I1359" s="834">
        <f t="shared" si="65"/>
        <v>0</v>
      </c>
      <c r="J1359" s="1295"/>
      <c r="K1359" s="1294"/>
    </row>
    <row r="1360" spans="1:11" s="440" customFormat="1" ht="21.95" customHeight="1" x14ac:dyDescent="0.2">
      <c r="A1360" s="830">
        <v>1348</v>
      </c>
      <c r="B1360" s="444"/>
      <c r="C1360" s="441"/>
      <c r="D1360" s="831">
        <f t="shared" si="63"/>
        <v>0</v>
      </c>
      <c r="E1360" s="441"/>
      <c r="F1360" s="441"/>
      <c r="G1360" s="832">
        <f t="shared" si="64"/>
        <v>1</v>
      </c>
      <c r="H1360" s="835"/>
      <c r="I1360" s="834">
        <f t="shared" si="65"/>
        <v>0</v>
      </c>
      <c r="J1360" s="1295"/>
      <c r="K1360" s="1294"/>
    </row>
    <row r="1361" spans="1:11" s="440" customFormat="1" ht="21.95" customHeight="1" x14ac:dyDescent="0.2">
      <c r="A1361" s="830">
        <v>1349</v>
      </c>
      <c r="B1361" s="444"/>
      <c r="C1361" s="441"/>
      <c r="D1361" s="831">
        <f t="shared" si="63"/>
        <v>0</v>
      </c>
      <c r="E1361" s="441"/>
      <c r="F1361" s="441"/>
      <c r="G1361" s="832">
        <f t="shared" si="64"/>
        <v>1</v>
      </c>
      <c r="H1361" s="835"/>
      <c r="I1361" s="834">
        <f t="shared" si="65"/>
        <v>0</v>
      </c>
      <c r="J1361" s="1295"/>
      <c r="K1361" s="1294"/>
    </row>
    <row r="1362" spans="1:11" s="440" customFormat="1" ht="21.95" customHeight="1" x14ac:dyDescent="0.2">
      <c r="A1362" s="830">
        <v>1350</v>
      </c>
      <c r="B1362" s="444"/>
      <c r="C1362" s="441"/>
      <c r="D1362" s="831">
        <f t="shared" si="63"/>
        <v>0</v>
      </c>
      <c r="E1362" s="441"/>
      <c r="F1362" s="441"/>
      <c r="G1362" s="832">
        <f t="shared" si="64"/>
        <v>1</v>
      </c>
      <c r="H1362" s="835"/>
      <c r="I1362" s="834">
        <f t="shared" si="65"/>
        <v>0</v>
      </c>
      <c r="J1362" s="1295"/>
      <c r="K1362" s="1294"/>
    </row>
    <row r="1363" spans="1:11" s="440" customFormat="1" ht="21.95" customHeight="1" x14ac:dyDescent="0.2">
      <c r="A1363" s="830">
        <v>1351</v>
      </c>
      <c r="B1363" s="444"/>
      <c r="C1363" s="441"/>
      <c r="D1363" s="831">
        <f t="shared" si="63"/>
        <v>0</v>
      </c>
      <c r="E1363" s="441"/>
      <c r="F1363" s="441"/>
      <c r="G1363" s="832">
        <f t="shared" si="64"/>
        <v>1</v>
      </c>
      <c r="H1363" s="835"/>
      <c r="I1363" s="834">
        <f t="shared" si="65"/>
        <v>0</v>
      </c>
      <c r="J1363" s="1295"/>
      <c r="K1363" s="1294"/>
    </row>
    <row r="1364" spans="1:11" s="440" customFormat="1" ht="21.95" customHeight="1" x14ac:dyDescent="0.2">
      <c r="A1364" s="830">
        <v>1352</v>
      </c>
      <c r="B1364" s="444"/>
      <c r="C1364" s="441"/>
      <c r="D1364" s="831">
        <f t="shared" si="63"/>
        <v>0</v>
      </c>
      <c r="E1364" s="441"/>
      <c r="F1364" s="441"/>
      <c r="G1364" s="832">
        <f t="shared" si="64"/>
        <v>1</v>
      </c>
      <c r="H1364" s="835"/>
      <c r="I1364" s="834">
        <f t="shared" si="65"/>
        <v>0</v>
      </c>
      <c r="J1364" s="1295"/>
      <c r="K1364" s="1294"/>
    </row>
    <row r="1365" spans="1:11" s="440" customFormat="1" ht="21.95" customHeight="1" x14ac:dyDescent="0.2">
      <c r="A1365" s="830">
        <v>1353</v>
      </c>
      <c r="B1365" s="444"/>
      <c r="C1365" s="441"/>
      <c r="D1365" s="831">
        <f t="shared" si="63"/>
        <v>0</v>
      </c>
      <c r="E1365" s="441"/>
      <c r="F1365" s="441"/>
      <c r="G1365" s="832">
        <f t="shared" si="64"/>
        <v>1</v>
      </c>
      <c r="H1365" s="835"/>
      <c r="I1365" s="834">
        <f t="shared" si="65"/>
        <v>0</v>
      </c>
      <c r="J1365" s="1295"/>
      <c r="K1365" s="1294"/>
    </row>
    <row r="1366" spans="1:11" s="440" customFormat="1" ht="21.95" customHeight="1" x14ac:dyDescent="0.2">
      <c r="A1366" s="830">
        <v>1354</v>
      </c>
      <c r="B1366" s="444"/>
      <c r="C1366" s="441"/>
      <c r="D1366" s="831">
        <f t="shared" si="63"/>
        <v>0</v>
      </c>
      <c r="E1366" s="441"/>
      <c r="F1366" s="441"/>
      <c r="G1366" s="832">
        <f t="shared" si="64"/>
        <v>1</v>
      </c>
      <c r="H1366" s="835"/>
      <c r="I1366" s="834">
        <f t="shared" si="65"/>
        <v>0</v>
      </c>
      <c r="J1366" s="1295"/>
      <c r="K1366" s="1294"/>
    </row>
    <row r="1367" spans="1:11" s="440" customFormat="1" ht="21.95" customHeight="1" x14ac:dyDescent="0.2">
      <c r="A1367" s="830">
        <v>1355</v>
      </c>
      <c r="B1367" s="444"/>
      <c r="C1367" s="441"/>
      <c r="D1367" s="831">
        <f t="shared" si="63"/>
        <v>0</v>
      </c>
      <c r="E1367" s="441"/>
      <c r="F1367" s="441"/>
      <c r="G1367" s="832">
        <f t="shared" si="64"/>
        <v>1</v>
      </c>
      <c r="H1367" s="835"/>
      <c r="I1367" s="834">
        <f t="shared" si="65"/>
        <v>0</v>
      </c>
      <c r="J1367" s="1295"/>
      <c r="K1367" s="1294"/>
    </row>
    <row r="1368" spans="1:11" s="440" customFormat="1" ht="21.95" customHeight="1" x14ac:dyDescent="0.2">
      <c r="A1368" s="830">
        <v>1356</v>
      </c>
      <c r="B1368" s="444"/>
      <c r="C1368" s="441"/>
      <c r="D1368" s="831">
        <f t="shared" si="63"/>
        <v>0</v>
      </c>
      <c r="E1368" s="441"/>
      <c r="F1368" s="441"/>
      <c r="G1368" s="832">
        <f t="shared" si="64"/>
        <v>1</v>
      </c>
      <c r="H1368" s="835"/>
      <c r="I1368" s="834">
        <f t="shared" si="65"/>
        <v>0</v>
      </c>
      <c r="J1368" s="1295"/>
      <c r="K1368" s="1294"/>
    </row>
    <row r="1369" spans="1:11" s="440" customFormat="1" ht="21.95" customHeight="1" x14ac:dyDescent="0.2">
      <c r="A1369" s="830">
        <v>1357</v>
      </c>
      <c r="B1369" s="444"/>
      <c r="C1369" s="441"/>
      <c r="D1369" s="831">
        <f t="shared" si="63"/>
        <v>0</v>
      </c>
      <c r="E1369" s="441"/>
      <c r="F1369" s="441"/>
      <c r="G1369" s="832">
        <f t="shared" si="64"/>
        <v>1</v>
      </c>
      <c r="H1369" s="835"/>
      <c r="I1369" s="834">
        <f t="shared" si="65"/>
        <v>0</v>
      </c>
      <c r="J1369" s="1295"/>
      <c r="K1369" s="1294"/>
    </row>
    <row r="1370" spans="1:11" s="440" customFormat="1" ht="21.95" customHeight="1" x14ac:dyDescent="0.2">
      <c r="A1370" s="830">
        <v>1358</v>
      </c>
      <c r="B1370" s="444"/>
      <c r="C1370" s="441"/>
      <c r="D1370" s="831">
        <f t="shared" si="63"/>
        <v>0</v>
      </c>
      <c r="E1370" s="441"/>
      <c r="F1370" s="441"/>
      <c r="G1370" s="832">
        <f t="shared" si="64"/>
        <v>1</v>
      </c>
      <c r="H1370" s="835"/>
      <c r="I1370" s="834">
        <f t="shared" si="65"/>
        <v>0</v>
      </c>
      <c r="J1370" s="1295"/>
      <c r="K1370" s="1294"/>
    </row>
    <row r="1371" spans="1:11" s="440" customFormat="1" ht="21.95" customHeight="1" x14ac:dyDescent="0.2">
      <c r="A1371" s="830">
        <v>1359</v>
      </c>
      <c r="B1371" s="444"/>
      <c r="C1371" s="441"/>
      <c r="D1371" s="831">
        <f t="shared" si="63"/>
        <v>0</v>
      </c>
      <c r="E1371" s="441"/>
      <c r="F1371" s="441"/>
      <c r="G1371" s="832">
        <f t="shared" si="64"/>
        <v>1</v>
      </c>
      <c r="H1371" s="835"/>
      <c r="I1371" s="834">
        <f t="shared" si="65"/>
        <v>0</v>
      </c>
      <c r="J1371" s="1295"/>
      <c r="K1371" s="1294"/>
    </row>
    <row r="1372" spans="1:11" s="440" customFormat="1" ht="21.95" customHeight="1" x14ac:dyDescent="0.2">
      <c r="A1372" s="830">
        <v>1360</v>
      </c>
      <c r="B1372" s="444"/>
      <c r="C1372" s="441"/>
      <c r="D1372" s="831">
        <f t="shared" si="63"/>
        <v>0</v>
      </c>
      <c r="E1372" s="441"/>
      <c r="F1372" s="441"/>
      <c r="G1372" s="832">
        <f t="shared" si="64"/>
        <v>1</v>
      </c>
      <c r="H1372" s="835"/>
      <c r="I1372" s="834">
        <f t="shared" si="65"/>
        <v>0</v>
      </c>
      <c r="J1372" s="1295"/>
      <c r="K1372" s="1294"/>
    </row>
    <row r="1373" spans="1:11" s="440" customFormat="1" ht="21.95" customHeight="1" x14ac:dyDescent="0.2">
      <c r="A1373" s="830">
        <v>1361</v>
      </c>
      <c r="B1373" s="444"/>
      <c r="C1373" s="441"/>
      <c r="D1373" s="831">
        <f t="shared" si="63"/>
        <v>0</v>
      </c>
      <c r="E1373" s="441"/>
      <c r="F1373" s="441"/>
      <c r="G1373" s="832">
        <f t="shared" si="64"/>
        <v>1</v>
      </c>
      <c r="H1373" s="835"/>
      <c r="I1373" s="834">
        <f t="shared" si="65"/>
        <v>0</v>
      </c>
      <c r="J1373" s="1295"/>
      <c r="K1373" s="1294"/>
    </row>
    <row r="1374" spans="1:11" s="440" customFormat="1" ht="21.95" customHeight="1" x14ac:dyDescent="0.2">
      <c r="A1374" s="830">
        <v>1362</v>
      </c>
      <c r="B1374" s="444"/>
      <c r="C1374" s="441"/>
      <c r="D1374" s="831">
        <f t="shared" si="63"/>
        <v>0</v>
      </c>
      <c r="E1374" s="441"/>
      <c r="F1374" s="441"/>
      <c r="G1374" s="832">
        <f t="shared" si="64"/>
        <v>1</v>
      </c>
      <c r="H1374" s="835"/>
      <c r="I1374" s="834">
        <f t="shared" si="65"/>
        <v>0</v>
      </c>
      <c r="J1374" s="1295"/>
      <c r="K1374" s="1294"/>
    </row>
    <row r="1375" spans="1:11" s="440" customFormat="1" ht="21.95" customHeight="1" x14ac:dyDescent="0.2">
      <c r="A1375" s="830">
        <v>1363</v>
      </c>
      <c r="B1375" s="444"/>
      <c r="C1375" s="441"/>
      <c r="D1375" s="831">
        <f t="shared" si="63"/>
        <v>0</v>
      </c>
      <c r="E1375" s="441"/>
      <c r="F1375" s="441"/>
      <c r="G1375" s="832">
        <f t="shared" si="64"/>
        <v>1</v>
      </c>
      <c r="H1375" s="835"/>
      <c r="I1375" s="834">
        <f t="shared" si="65"/>
        <v>0</v>
      </c>
      <c r="J1375" s="1295"/>
      <c r="K1375" s="1294"/>
    </row>
    <row r="1376" spans="1:11" s="440" customFormat="1" ht="21.95" customHeight="1" x14ac:dyDescent="0.2">
      <c r="A1376" s="830">
        <v>1364</v>
      </c>
      <c r="B1376" s="444"/>
      <c r="C1376" s="441"/>
      <c r="D1376" s="831">
        <f t="shared" si="63"/>
        <v>0</v>
      </c>
      <c r="E1376" s="441"/>
      <c r="F1376" s="441"/>
      <c r="G1376" s="832">
        <f t="shared" si="64"/>
        <v>1</v>
      </c>
      <c r="H1376" s="835"/>
      <c r="I1376" s="834">
        <f t="shared" si="65"/>
        <v>0</v>
      </c>
      <c r="J1376" s="1295"/>
      <c r="K1376" s="1294"/>
    </row>
    <row r="1377" spans="1:11" s="440" customFormat="1" ht="21.95" customHeight="1" x14ac:dyDescent="0.2">
      <c r="A1377" s="830">
        <v>1365</v>
      </c>
      <c r="B1377" s="444"/>
      <c r="C1377" s="441"/>
      <c r="D1377" s="831">
        <f t="shared" si="63"/>
        <v>0</v>
      </c>
      <c r="E1377" s="441"/>
      <c r="F1377" s="441"/>
      <c r="G1377" s="832">
        <f t="shared" si="64"/>
        <v>1</v>
      </c>
      <c r="H1377" s="835"/>
      <c r="I1377" s="834">
        <f t="shared" si="65"/>
        <v>0</v>
      </c>
      <c r="J1377" s="1295"/>
      <c r="K1377" s="1294"/>
    </row>
    <row r="1378" spans="1:11" s="440" customFormat="1" ht="21.95" customHeight="1" x14ac:dyDescent="0.2">
      <c r="A1378" s="830">
        <v>1366</v>
      </c>
      <c r="B1378" s="444"/>
      <c r="C1378" s="441"/>
      <c r="D1378" s="831">
        <f t="shared" si="63"/>
        <v>0</v>
      </c>
      <c r="E1378" s="441"/>
      <c r="F1378" s="441"/>
      <c r="G1378" s="832">
        <f t="shared" si="64"/>
        <v>1</v>
      </c>
      <c r="H1378" s="835"/>
      <c r="I1378" s="834">
        <f t="shared" si="65"/>
        <v>0</v>
      </c>
      <c r="J1378" s="1295"/>
      <c r="K1378" s="1294"/>
    </row>
    <row r="1379" spans="1:11" s="440" customFormat="1" ht="21.95" customHeight="1" x14ac:dyDescent="0.2">
      <c r="A1379" s="830">
        <v>1367</v>
      </c>
      <c r="B1379" s="444"/>
      <c r="C1379" s="441"/>
      <c r="D1379" s="831">
        <f t="shared" si="63"/>
        <v>0</v>
      </c>
      <c r="E1379" s="441"/>
      <c r="F1379" s="441"/>
      <c r="G1379" s="832">
        <f t="shared" si="64"/>
        <v>1</v>
      </c>
      <c r="H1379" s="835"/>
      <c r="I1379" s="834">
        <f t="shared" si="65"/>
        <v>0</v>
      </c>
      <c r="J1379" s="1295"/>
      <c r="K1379" s="1294"/>
    </row>
    <row r="1380" spans="1:11" s="440" customFormat="1" ht="21.95" customHeight="1" x14ac:dyDescent="0.2">
      <c r="A1380" s="830">
        <v>1368</v>
      </c>
      <c r="B1380" s="444"/>
      <c r="C1380" s="441"/>
      <c r="D1380" s="831">
        <f t="shared" si="63"/>
        <v>0</v>
      </c>
      <c r="E1380" s="441"/>
      <c r="F1380" s="441"/>
      <c r="G1380" s="832">
        <f t="shared" si="64"/>
        <v>1</v>
      </c>
      <c r="H1380" s="835"/>
      <c r="I1380" s="834">
        <f t="shared" si="65"/>
        <v>0</v>
      </c>
      <c r="J1380" s="1295"/>
      <c r="K1380" s="1294"/>
    </row>
    <row r="1381" spans="1:11" s="440" customFormat="1" ht="21.95" customHeight="1" x14ac:dyDescent="0.2">
      <c r="A1381" s="830">
        <v>1369</v>
      </c>
      <c r="B1381" s="444"/>
      <c r="C1381" s="441"/>
      <c r="D1381" s="831">
        <f t="shared" si="63"/>
        <v>0</v>
      </c>
      <c r="E1381" s="441"/>
      <c r="F1381" s="441"/>
      <c r="G1381" s="832">
        <f t="shared" si="64"/>
        <v>1</v>
      </c>
      <c r="H1381" s="835"/>
      <c r="I1381" s="834">
        <f t="shared" si="65"/>
        <v>0</v>
      </c>
      <c r="J1381" s="1295"/>
      <c r="K1381" s="1294"/>
    </row>
    <row r="1382" spans="1:11" s="440" customFormat="1" ht="21.95" customHeight="1" x14ac:dyDescent="0.2">
      <c r="A1382" s="830">
        <v>1370</v>
      </c>
      <c r="B1382" s="444"/>
      <c r="C1382" s="441"/>
      <c r="D1382" s="831">
        <f t="shared" si="63"/>
        <v>0</v>
      </c>
      <c r="E1382" s="441"/>
      <c r="F1382" s="441"/>
      <c r="G1382" s="832">
        <f t="shared" si="64"/>
        <v>1</v>
      </c>
      <c r="H1382" s="835"/>
      <c r="I1382" s="834">
        <f t="shared" si="65"/>
        <v>0</v>
      </c>
      <c r="J1382" s="1295"/>
      <c r="K1382" s="1294"/>
    </row>
    <row r="1383" spans="1:11" s="440" customFormat="1" ht="21.95" customHeight="1" x14ac:dyDescent="0.2">
      <c r="A1383" s="830">
        <v>1371</v>
      </c>
      <c r="B1383" s="444"/>
      <c r="C1383" s="441"/>
      <c r="D1383" s="831">
        <f t="shared" si="63"/>
        <v>0</v>
      </c>
      <c r="E1383" s="441"/>
      <c r="F1383" s="441"/>
      <c r="G1383" s="832">
        <f t="shared" si="64"/>
        <v>1</v>
      </c>
      <c r="H1383" s="835"/>
      <c r="I1383" s="834">
        <f t="shared" si="65"/>
        <v>0</v>
      </c>
      <c r="J1383" s="1295"/>
      <c r="K1383" s="1294"/>
    </row>
    <row r="1384" spans="1:11" s="440" customFormat="1" ht="21.95" customHeight="1" x14ac:dyDescent="0.2">
      <c r="A1384" s="830">
        <v>1372</v>
      </c>
      <c r="B1384" s="444"/>
      <c r="C1384" s="441"/>
      <c r="D1384" s="831">
        <f t="shared" si="63"/>
        <v>0</v>
      </c>
      <c r="E1384" s="441"/>
      <c r="F1384" s="441"/>
      <c r="G1384" s="832">
        <f t="shared" si="64"/>
        <v>1</v>
      </c>
      <c r="H1384" s="835"/>
      <c r="I1384" s="834">
        <f t="shared" si="65"/>
        <v>0</v>
      </c>
      <c r="J1384" s="1295"/>
      <c r="K1384" s="1294"/>
    </row>
    <row r="1385" spans="1:11" s="440" customFormat="1" ht="21.95" customHeight="1" x14ac:dyDescent="0.2">
      <c r="A1385" s="830">
        <v>1373</v>
      </c>
      <c r="B1385" s="444"/>
      <c r="C1385" s="441"/>
      <c r="D1385" s="831">
        <f t="shared" si="63"/>
        <v>0</v>
      </c>
      <c r="E1385" s="441"/>
      <c r="F1385" s="441"/>
      <c r="G1385" s="832">
        <f t="shared" si="64"/>
        <v>1</v>
      </c>
      <c r="H1385" s="835"/>
      <c r="I1385" s="834">
        <f t="shared" si="65"/>
        <v>0</v>
      </c>
      <c r="J1385" s="1295"/>
      <c r="K1385" s="1294"/>
    </row>
    <row r="1386" spans="1:11" s="440" customFormat="1" ht="21.95" customHeight="1" x14ac:dyDescent="0.2">
      <c r="A1386" s="830">
        <v>1374</v>
      </c>
      <c r="B1386" s="444"/>
      <c r="C1386" s="441"/>
      <c r="D1386" s="831">
        <f t="shared" si="63"/>
        <v>0</v>
      </c>
      <c r="E1386" s="441"/>
      <c r="F1386" s="441"/>
      <c r="G1386" s="832">
        <f t="shared" si="64"/>
        <v>1</v>
      </c>
      <c r="H1386" s="835"/>
      <c r="I1386" s="834">
        <f t="shared" si="65"/>
        <v>0</v>
      </c>
      <c r="J1386" s="1295"/>
      <c r="K1386" s="1294"/>
    </row>
    <row r="1387" spans="1:11" s="440" customFormat="1" ht="21.95" customHeight="1" x14ac:dyDescent="0.2">
      <c r="A1387" s="830">
        <v>1375</v>
      </c>
      <c r="B1387" s="444"/>
      <c r="C1387" s="441"/>
      <c r="D1387" s="831">
        <f t="shared" si="63"/>
        <v>0</v>
      </c>
      <c r="E1387" s="441"/>
      <c r="F1387" s="441"/>
      <c r="G1387" s="832">
        <f t="shared" si="64"/>
        <v>1</v>
      </c>
      <c r="H1387" s="835"/>
      <c r="I1387" s="834">
        <f t="shared" si="65"/>
        <v>0</v>
      </c>
      <c r="J1387" s="1295"/>
      <c r="K1387" s="1294"/>
    </row>
    <row r="1388" spans="1:11" s="440" customFormat="1" ht="21.95" customHeight="1" x14ac:dyDescent="0.2">
      <c r="A1388" s="830">
        <v>1376</v>
      </c>
      <c r="B1388" s="444"/>
      <c r="C1388" s="441"/>
      <c r="D1388" s="831">
        <f t="shared" si="63"/>
        <v>0</v>
      </c>
      <c r="E1388" s="441"/>
      <c r="F1388" s="441"/>
      <c r="G1388" s="832">
        <f t="shared" si="64"/>
        <v>1</v>
      </c>
      <c r="H1388" s="835"/>
      <c r="I1388" s="834">
        <f t="shared" si="65"/>
        <v>0</v>
      </c>
      <c r="J1388" s="1295"/>
      <c r="K1388" s="1294"/>
    </row>
    <row r="1389" spans="1:11" s="440" customFormat="1" ht="21.95" customHeight="1" x14ac:dyDescent="0.2">
      <c r="A1389" s="830">
        <v>1377</v>
      </c>
      <c r="B1389" s="444"/>
      <c r="C1389" s="441"/>
      <c r="D1389" s="831">
        <f t="shared" si="63"/>
        <v>0</v>
      </c>
      <c r="E1389" s="441"/>
      <c r="F1389" s="441"/>
      <c r="G1389" s="832">
        <f t="shared" si="64"/>
        <v>1</v>
      </c>
      <c r="H1389" s="835"/>
      <c r="I1389" s="834">
        <f t="shared" si="65"/>
        <v>0</v>
      </c>
      <c r="J1389" s="1295"/>
      <c r="K1389" s="1294"/>
    </row>
    <row r="1390" spans="1:11" s="440" customFormat="1" ht="21.95" customHeight="1" x14ac:dyDescent="0.2">
      <c r="A1390" s="830">
        <v>1378</v>
      </c>
      <c r="B1390" s="444"/>
      <c r="C1390" s="441"/>
      <c r="D1390" s="831">
        <f t="shared" si="63"/>
        <v>0</v>
      </c>
      <c r="E1390" s="441"/>
      <c r="F1390" s="441"/>
      <c r="G1390" s="832">
        <f t="shared" si="64"/>
        <v>1</v>
      </c>
      <c r="H1390" s="835"/>
      <c r="I1390" s="834">
        <f t="shared" si="65"/>
        <v>0</v>
      </c>
      <c r="J1390" s="1295"/>
      <c r="K1390" s="1294"/>
    </row>
    <row r="1391" spans="1:11" s="440" customFormat="1" ht="21.95" customHeight="1" x14ac:dyDescent="0.2">
      <c r="A1391" s="830">
        <v>1379</v>
      </c>
      <c r="B1391" s="444"/>
      <c r="C1391" s="441"/>
      <c r="D1391" s="831">
        <f t="shared" si="63"/>
        <v>0</v>
      </c>
      <c r="E1391" s="441"/>
      <c r="F1391" s="441"/>
      <c r="G1391" s="832">
        <f t="shared" si="64"/>
        <v>1</v>
      </c>
      <c r="H1391" s="835"/>
      <c r="I1391" s="834">
        <f t="shared" si="65"/>
        <v>0</v>
      </c>
      <c r="J1391" s="1295"/>
      <c r="K1391" s="1294"/>
    </row>
    <row r="1392" spans="1:11" s="440" customFormat="1" ht="21.95" customHeight="1" x14ac:dyDescent="0.2">
      <c r="A1392" s="830">
        <v>1380</v>
      </c>
      <c r="B1392" s="444"/>
      <c r="C1392" s="441"/>
      <c r="D1392" s="831">
        <f t="shared" si="63"/>
        <v>0</v>
      </c>
      <c r="E1392" s="441"/>
      <c r="F1392" s="441"/>
      <c r="G1392" s="832">
        <f t="shared" si="64"/>
        <v>1</v>
      </c>
      <c r="H1392" s="835"/>
      <c r="I1392" s="834">
        <f t="shared" si="65"/>
        <v>0</v>
      </c>
      <c r="J1392" s="1295"/>
      <c r="K1392" s="1294"/>
    </row>
    <row r="1393" spans="1:11" s="440" customFormat="1" ht="21.95" customHeight="1" x14ac:dyDescent="0.2">
      <c r="A1393" s="830">
        <v>1381</v>
      </c>
      <c r="B1393" s="444"/>
      <c r="C1393" s="441"/>
      <c r="D1393" s="831">
        <f t="shared" si="63"/>
        <v>0</v>
      </c>
      <c r="E1393" s="441"/>
      <c r="F1393" s="441"/>
      <c r="G1393" s="832">
        <f t="shared" si="64"/>
        <v>1</v>
      </c>
      <c r="H1393" s="835"/>
      <c r="I1393" s="834">
        <f t="shared" si="65"/>
        <v>0</v>
      </c>
      <c r="J1393" s="1295"/>
      <c r="K1393" s="1294"/>
    </row>
    <row r="1394" spans="1:11" s="440" customFormat="1" ht="21.95" customHeight="1" x14ac:dyDescent="0.2">
      <c r="A1394" s="830">
        <v>1382</v>
      </c>
      <c r="B1394" s="444"/>
      <c r="C1394" s="441"/>
      <c r="D1394" s="831">
        <f t="shared" si="63"/>
        <v>0</v>
      </c>
      <c r="E1394" s="441"/>
      <c r="F1394" s="441"/>
      <c r="G1394" s="832">
        <f t="shared" si="64"/>
        <v>1</v>
      </c>
      <c r="H1394" s="835"/>
      <c r="I1394" s="834">
        <f t="shared" si="65"/>
        <v>0</v>
      </c>
      <c r="J1394" s="1295"/>
      <c r="K1394" s="1294"/>
    </row>
    <row r="1395" spans="1:11" s="440" customFormat="1" ht="21.95" customHeight="1" x14ac:dyDescent="0.2">
      <c r="A1395" s="830">
        <v>1383</v>
      </c>
      <c r="B1395" s="444"/>
      <c r="C1395" s="441"/>
      <c r="D1395" s="831">
        <f t="shared" si="63"/>
        <v>0</v>
      </c>
      <c r="E1395" s="441"/>
      <c r="F1395" s="441"/>
      <c r="G1395" s="832">
        <f t="shared" si="64"/>
        <v>1</v>
      </c>
      <c r="H1395" s="835"/>
      <c r="I1395" s="834">
        <f t="shared" si="65"/>
        <v>0</v>
      </c>
      <c r="J1395" s="1295"/>
      <c r="K1395" s="1294"/>
    </row>
    <row r="1396" spans="1:11" s="440" customFormat="1" ht="21.95" customHeight="1" x14ac:dyDescent="0.2">
      <c r="A1396" s="830">
        <v>1384</v>
      </c>
      <c r="B1396" s="444"/>
      <c r="C1396" s="441"/>
      <c r="D1396" s="831">
        <f t="shared" si="63"/>
        <v>0</v>
      </c>
      <c r="E1396" s="441"/>
      <c r="F1396" s="441"/>
      <c r="G1396" s="832">
        <f t="shared" si="64"/>
        <v>1</v>
      </c>
      <c r="H1396" s="835"/>
      <c r="I1396" s="834">
        <f t="shared" si="65"/>
        <v>0</v>
      </c>
      <c r="J1396" s="1295"/>
      <c r="K1396" s="1294"/>
    </row>
    <row r="1397" spans="1:11" s="440" customFormat="1" ht="21.95" customHeight="1" x14ac:dyDescent="0.2">
      <c r="A1397" s="830">
        <v>1385</v>
      </c>
      <c r="B1397" s="444"/>
      <c r="C1397" s="441"/>
      <c r="D1397" s="831">
        <f t="shared" si="63"/>
        <v>0</v>
      </c>
      <c r="E1397" s="441"/>
      <c r="F1397" s="441"/>
      <c r="G1397" s="832">
        <f t="shared" si="64"/>
        <v>1</v>
      </c>
      <c r="H1397" s="835"/>
      <c r="I1397" s="834">
        <f t="shared" si="65"/>
        <v>0</v>
      </c>
      <c r="J1397" s="1295"/>
      <c r="K1397" s="1294"/>
    </row>
    <row r="1398" spans="1:11" s="440" customFormat="1" ht="21.95" customHeight="1" x14ac:dyDescent="0.2">
      <c r="A1398" s="830">
        <v>1386</v>
      </c>
      <c r="B1398" s="444"/>
      <c r="C1398" s="441"/>
      <c r="D1398" s="831">
        <f t="shared" si="63"/>
        <v>0</v>
      </c>
      <c r="E1398" s="441"/>
      <c r="F1398" s="441"/>
      <c r="G1398" s="832">
        <f t="shared" si="64"/>
        <v>1</v>
      </c>
      <c r="H1398" s="835"/>
      <c r="I1398" s="834">
        <f t="shared" si="65"/>
        <v>0</v>
      </c>
      <c r="J1398" s="1295"/>
      <c r="K1398" s="1294"/>
    </row>
    <row r="1399" spans="1:11" s="440" customFormat="1" ht="21.95" customHeight="1" x14ac:dyDescent="0.2">
      <c r="A1399" s="830">
        <v>1387</v>
      </c>
      <c r="B1399" s="444"/>
      <c r="C1399" s="441"/>
      <c r="D1399" s="831">
        <f t="shared" si="63"/>
        <v>0</v>
      </c>
      <c r="E1399" s="441"/>
      <c r="F1399" s="441"/>
      <c r="G1399" s="832">
        <f t="shared" si="64"/>
        <v>1</v>
      </c>
      <c r="H1399" s="835"/>
      <c r="I1399" s="834">
        <f t="shared" si="65"/>
        <v>0</v>
      </c>
      <c r="J1399" s="1295"/>
      <c r="K1399" s="1294"/>
    </row>
    <row r="1400" spans="1:11" s="440" customFormat="1" ht="21.95" customHeight="1" x14ac:dyDescent="0.2">
      <c r="A1400" s="830">
        <v>1388</v>
      </c>
      <c r="B1400" s="444"/>
      <c r="C1400" s="441"/>
      <c r="D1400" s="831">
        <f t="shared" si="63"/>
        <v>0</v>
      </c>
      <c r="E1400" s="441"/>
      <c r="F1400" s="441"/>
      <c r="G1400" s="832">
        <f t="shared" si="64"/>
        <v>1</v>
      </c>
      <c r="H1400" s="835"/>
      <c r="I1400" s="834">
        <f t="shared" si="65"/>
        <v>0</v>
      </c>
      <c r="J1400" s="1295"/>
      <c r="K1400" s="1294"/>
    </row>
    <row r="1401" spans="1:11" s="440" customFormat="1" ht="21.95" customHeight="1" x14ac:dyDescent="0.2">
      <c r="A1401" s="830">
        <v>1389</v>
      </c>
      <c r="B1401" s="444"/>
      <c r="C1401" s="441"/>
      <c r="D1401" s="831">
        <f t="shared" si="63"/>
        <v>0</v>
      </c>
      <c r="E1401" s="441"/>
      <c r="F1401" s="441"/>
      <c r="G1401" s="832">
        <f t="shared" si="64"/>
        <v>1</v>
      </c>
      <c r="H1401" s="835"/>
      <c r="I1401" s="834">
        <f t="shared" si="65"/>
        <v>0</v>
      </c>
      <c r="J1401" s="1295"/>
      <c r="K1401" s="1294"/>
    </row>
    <row r="1402" spans="1:11" s="440" customFormat="1" ht="21.95" customHeight="1" x14ac:dyDescent="0.2">
      <c r="A1402" s="830">
        <v>1390</v>
      </c>
      <c r="B1402" s="444"/>
      <c r="C1402" s="441"/>
      <c r="D1402" s="831">
        <f t="shared" si="63"/>
        <v>0</v>
      </c>
      <c r="E1402" s="441"/>
      <c r="F1402" s="441"/>
      <c r="G1402" s="832">
        <f t="shared" si="64"/>
        <v>1</v>
      </c>
      <c r="H1402" s="835"/>
      <c r="I1402" s="834">
        <f t="shared" si="65"/>
        <v>0</v>
      </c>
      <c r="J1402" s="1295"/>
      <c r="K1402" s="1294"/>
    </row>
    <row r="1403" spans="1:11" s="440" customFormat="1" ht="21.95" customHeight="1" x14ac:dyDescent="0.2">
      <c r="A1403" s="830">
        <v>1391</v>
      </c>
      <c r="B1403" s="444"/>
      <c r="C1403" s="441"/>
      <c r="D1403" s="831">
        <f t="shared" si="63"/>
        <v>0</v>
      </c>
      <c r="E1403" s="441"/>
      <c r="F1403" s="441"/>
      <c r="G1403" s="832">
        <f t="shared" si="64"/>
        <v>1</v>
      </c>
      <c r="H1403" s="835"/>
      <c r="I1403" s="834">
        <f t="shared" si="65"/>
        <v>0</v>
      </c>
      <c r="J1403" s="1295"/>
      <c r="K1403" s="1294"/>
    </row>
    <row r="1404" spans="1:11" s="440" customFormat="1" ht="21.95" customHeight="1" x14ac:dyDescent="0.2">
      <c r="A1404" s="830">
        <v>1392</v>
      </c>
      <c r="B1404" s="444"/>
      <c r="C1404" s="441"/>
      <c r="D1404" s="831">
        <f t="shared" si="63"/>
        <v>0</v>
      </c>
      <c r="E1404" s="441"/>
      <c r="F1404" s="441"/>
      <c r="G1404" s="832">
        <f t="shared" si="64"/>
        <v>1</v>
      </c>
      <c r="H1404" s="835"/>
      <c r="I1404" s="834">
        <f t="shared" si="65"/>
        <v>0</v>
      </c>
      <c r="J1404" s="1295"/>
      <c r="K1404" s="1294"/>
    </row>
    <row r="1405" spans="1:11" s="440" customFormat="1" ht="21.95" customHeight="1" x14ac:dyDescent="0.2">
      <c r="A1405" s="830">
        <v>1393</v>
      </c>
      <c r="B1405" s="444"/>
      <c r="C1405" s="441"/>
      <c r="D1405" s="831">
        <f t="shared" si="63"/>
        <v>0</v>
      </c>
      <c r="E1405" s="441"/>
      <c r="F1405" s="441"/>
      <c r="G1405" s="832">
        <f t="shared" si="64"/>
        <v>1</v>
      </c>
      <c r="H1405" s="835"/>
      <c r="I1405" s="834">
        <f t="shared" si="65"/>
        <v>0</v>
      </c>
      <c r="J1405" s="1295"/>
      <c r="K1405" s="1294"/>
    </row>
    <row r="1406" spans="1:11" s="440" customFormat="1" ht="21.95" customHeight="1" x14ac:dyDescent="0.2">
      <c r="A1406" s="830">
        <v>1394</v>
      </c>
      <c r="B1406" s="444"/>
      <c r="C1406" s="441"/>
      <c r="D1406" s="831">
        <f t="shared" si="63"/>
        <v>0</v>
      </c>
      <c r="E1406" s="441"/>
      <c r="F1406" s="441"/>
      <c r="G1406" s="832">
        <f t="shared" si="64"/>
        <v>1</v>
      </c>
      <c r="H1406" s="835"/>
      <c r="I1406" s="834">
        <f t="shared" si="65"/>
        <v>0</v>
      </c>
      <c r="J1406" s="1295"/>
      <c r="K1406" s="1294"/>
    </row>
    <row r="1407" spans="1:11" s="440" customFormat="1" ht="21.95" customHeight="1" x14ac:dyDescent="0.2">
      <c r="A1407" s="830">
        <v>1395</v>
      </c>
      <c r="B1407" s="444"/>
      <c r="C1407" s="441"/>
      <c r="D1407" s="831">
        <f t="shared" si="63"/>
        <v>0</v>
      </c>
      <c r="E1407" s="441"/>
      <c r="F1407" s="441"/>
      <c r="G1407" s="832">
        <f t="shared" si="64"/>
        <v>1</v>
      </c>
      <c r="H1407" s="835"/>
      <c r="I1407" s="834">
        <f t="shared" si="65"/>
        <v>0</v>
      </c>
      <c r="J1407" s="1295"/>
      <c r="K1407" s="1294"/>
    </row>
    <row r="1408" spans="1:11" s="440" customFormat="1" ht="21.95" customHeight="1" x14ac:dyDescent="0.2">
      <c r="A1408" s="830">
        <v>1396</v>
      </c>
      <c r="B1408" s="444"/>
      <c r="C1408" s="441"/>
      <c r="D1408" s="831">
        <f t="shared" si="63"/>
        <v>0</v>
      </c>
      <c r="E1408" s="441"/>
      <c r="F1408" s="441"/>
      <c r="G1408" s="832">
        <f t="shared" si="64"/>
        <v>1</v>
      </c>
      <c r="H1408" s="835"/>
      <c r="I1408" s="834">
        <f t="shared" si="65"/>
        <v>0</v>
      </c>
      <c r="J1408" s="1295"/>
      <c r="K1408" s="1294"/>
    </row>
    <row r="1409" spans="1:11" s="440" customFormat="1" ht="21.95" customHeight="1" x14ac:dyDescent="0.2">
      <c r="A1409" s="830">
        <v>1397</v>
      </c>
      <c r="B1409" s="444"/>
      <c r="C1409" s="441"/>
      <c r="D1409" s="831">
        <f t="shared" ref="D1409:D1472" si="66">DATEDIF(C1409,F1409,"Y")</f>
        <v>0</v>
      </c>
      <c r="E1409" s="441"/>
      <c r="F1409" s="441"/>
      <c r="G1409" s="832">
        <f t="shared" si="64"/>
        <v>1</v>
      </c>
      <c r="H1409" s="835"/>
      <c r="I1409" s="834">
        <f t="shared" si="65"/>
        <v>0</v>
      </c>
      <c r="J1409" s="1295"/>
      <c r="K1409" s="1294"/>
    </row>
    <row r="1410" spans="1:11" s="440" customFormat="1" ht="21.95" customHeight="1" x14ac:dyDescent="0.2">
      <c r="A1410" s="830">
        <v>1398</v>
      </c>
      <c r="B1410" s="444"/>
      <c r="C1410" s="441"/>
      <c r="D1410" s="831">
        <f t="shared" si="66"/>
        <v>0</v>
      </c>
      <c r="E1410" s="441"/>
      <c r="F1410" s="441"/>
      <c r="G1410" s="832">
        <f t="shared" si="64"/>
        <v>1</v>
      </c>
      <c r="H1410" s="835"/>
      <c r="I1410" s="834">
        <f t="shared" si="65"/>
        <v>0</v>
      </c>
      <c r="J1410" s="1295"/>
      <c r="K1410" s="1294"/>
    </row>
    <row r="1411" spans="1:11" s="440" customFormat="1" ht="21.95" customHeight="1" x14ac:dyDescent="0.2">
      <c r="A1411" s="830">
        <v>1399</v>
      </c>
      <c r="B1411" s="444"/>
      <c r="C1411" s="441"/>
      <c r="D1411" s="831">
        <f t="shared" si="66"/>
        <v>0</v>
      </c>
      <c r="E1411" s="441"/>
      <c r="F1411" s="441"/>
      <c r="G1411" s="832">
        <f t="shared" si="64"/>
        <v>1</v>
      </c>
      <c r="H1411" s="835"/>
      <c r="I1411" s="834">
        <f t="shared" si="65"/>
        <v>0</v>
      </c>
      <c r="J1411" s="1295"/>
      <c r="K1411" s="1294"/>
    </row>
    <row r="1412" spans="1:11" s="440" customFormat="1" ht="21.95" customHeight="1" x14ac:dyDescent="0.2">
      <c r="A1412" s="830">
        <v>1400</v>
      </c>
      <c r="B1412" s="444"/>
      <c r="C1412" s="441"/>
      <c r="D1412" s="831">
        <f t="shared" si="66"/>
        <v>0</v>
      </c>
      <c r="E1412" s="441"/>
      <c r="F1412" s="441"/>
      <c r="G1412" s="832">
        <f t="shared" si="64"/>
        <v>1</v>
      </c>
      <c r="H1412" s="835"/>
      <c r="I1412" s="834">
        <f t="shared" si="65"/>
        <v>0</v>
      </c>
      <c r="J1412" s="1295"/>
      <c r="K1412" s="1294"/>
    </row>
    <row r="1413" spans="1:11" s="440" customFormat="1" ht="21.95" customHeight="1" x14ac:dyDescent="0.2">
      <c r="A1413" s="830">
        <v>1401</v>
      </c>
      <c r="B1413" s="444"/>
      <c r="C1413" s="441"/>
      <c r="D1413" s="831">
        <f t="shared" si="66"/>
        <v>0</v>
      </c>
      <c r="E1413" s="441"/>
      <c r="F1413" s="441"/>
      <c r="G1413" s="832">
        <f t="shared" si="64"/>
        <v>1</v>
      </c>
      <c r="H1413" s="835"/>
      <c r="I1413" s="834">
        <f t="shared" si="65"/>
        <v>0</v>
      </c>
      <c r="J1413" s="1295"/>
      <c r="K1413" s="1294"/>
    </row>
    <row r="1414" spans="1:11" s="440" customFormat="1" ht="21.95" customHeight="1" x14ac:dyDescent="0.2">
      <c r="A1414" s="830">
        <v>1402</v>
      </c>
      <c r="B1414" s="444"/>
      <c r="C1414" s="441"/>
      <c r="D1414" s="831">
        <f t="shared" si="66"/>
        <v>0</v>
      </c>
      <c r="E1414" s="441"/>
      <c r="F1414" s="441"/>
      <c r="G1414" s="832">
        <f t="shared" si="64"/>
        <v>1</v>
      </c>
      <c r="H1414" s="835"/>
      <c r="I1414" s="834">
        <f t="shared" si="65"/>
        <v>0</v>
      </c>
      <c r="J1414" s="1295"/>
      <c r="K1414" s="1294"/>
    </row>
    <row r="1415" spans="1:11" s="440" customFormat="1" ht="21.95" customHeight="1" x14ac:dyDescent="0.2">
      <c r="A1415" s="830">
        <v>1403</v>
      </c>
      <c r="B1415" s="444"/>
      <c r="C1415" s="441"/>
      <c r="D1415" s="831">
        <f t="shared" si="66"/>
        <v>0</v>
      </c>
      <c r="E1415" s="441"/>
      <c r="F1415" s="441"/>
      <c r="G1415" s="832">
        <f t="shared" si="64"/>
        <v>1</v>
      </c>
      <c r="H1415" s="835"/>
      <c r="I1415" s="834">
        <f t="shared" si="65"/>
        <v>0</v>
      </c>
      <c r="J1415" s="1295"/>
      <c r="K1415" s="1294"/>
    </row>
    <row r="1416" spans="1:11" s="440" customFormat="1" ht="21.95" customHeight="1" x14ac:dyDescent="0.2">
      <c r="A1416" s="830">
        <v>1404</v>
      </c>
      <c r="B1416" s="444"/>
      <c r="C1416" s="441"/>
      <c r="D1416" s="831">
        <f t="shared" si="66"/>
        <v>0</v>
      </c>
      <c r="E1416" s="441"/>
      <c r="F1416" s="441"/>
      <c r="G1416" s="832">
        <f t="shared" si="64"/>
        <v>1</v>
      </c>
      <c r="H1416" s="835"/>
      <c r="I1416" s="834">
        <f t="shared" si="65"/>
        <v>0</v>
      </c>
      <c r="J1416" s="1295"/>
      <c r="K1416" s="1294"/>
    </row>
    <row r="1417" spans="1:11" s="440" customFormat="1" ht="21.95" customHeight="1" x14ac:dyDescent="0.2">
      <c r="A1417" s="830">
        <v>1405</v>
      </c>
      <c r="B1417" s="444"/>
      <c r="C1417" s="441"/>
      <c r="D1417" s="831">
        <f t="shared" si="66"/>
        <v>0</v>
      </c>
      <c r="E1417" s="441"/>
      <c r="F1417" s="441"/>
      <c r="G1417" s="832">
        <f t="shared" si="64"/>
        <v>1</v>
      </c>
      <c r="H1417" s="835"/>
      <c r="I1417" s="834">
        <f t="shared" si="65"/>
        <v>0</v>
      </c>
      <c r="J1417" s="1295"/>
      <c r="K1417" s="1294"/>
    </row>
    <row r="1418" spans="1:11" s="440" customFormat="1" ht="21.95" customHeight="1" x14ac:dyDescent="0.2">
      <c r="A1418" s="830">
        <v>1406</v>
      </c>
      <c r="B1418" s="444"/>
      <c r="C1418" s="441"/>
      <c r="D1418" s="831">
        <f t="shared" si="66"/>
        <v>0</v>
      </c>
      <c r="E1418" s="441"/>
      <c r="F1418" s="441"/>
      <c r="G1418" s="832">
        <f t="shared" si="64"/>
        <v>1</v>
      </c>
      <c r="H1418" s="835"/>
      <c r="I1418" s="834">
        <f t="shared" si="65"/>
        <v>0</v>
      </c>
      <c r="J1418" s="1295"/>
      <c r="K1418" s="1294"/>
    </row>
    <row r="1419" spans="1:11" s="440" customFormat="1" ht="21.95" customHeight="1" x14ac:dyDescent="0.2">
      <c r="A1419" s="830">
        <v>1407</v>
      </c>
      <c r="B1419" s="444"/>
      <c r="C1419" s="441"/>
      <c r="D1419" s="831">
        <f t="shared" si="66"/>
        <v>0</v>
      </c>
      <c r="E1419" s="441"/>
      <c r="F1419" s="441"/>
      <c r="G1419" s="832">
        <f t="shared" si="64"/>
        <v>1</v>
      </c>
      <c r="H1419" s="835"/>
      <c r="I1419" s="834">
        <f t="shared" si="65"/>
        <v>0</v>
      </c>
      <c r="J1419" s="1295"/>
      <c r="K1419" s="1294"/>
    </row>
    <row r="1420" spans="1:11" s="440" customFormat="1" ht="21.95" customHeight="1" x14ac:dyDescent="0.2">
      <c r="A1420" s="830">
        <v>1408</v>
      </c>
      <c r="B1420" s="444"/>
      <c r="C1420" s="441"/>
      <c r="D1420" s="831">
        <f t="shared" si="66"/>
        <v>0</v>
      </c>
      <c r="E1420" s="441"/>
      <c r="F1420" s="441"/>
      <c r="G1420" s="832">
        <f t="shared" si="64"/>
        <v>1</v>
      </c>
      <c r="H1420" s="835"/>
      <c r="I1420" s="834">
        <f t="shared" si="65"/>
        <v>0</v>
      </c>
      <c r="J1420" s="1295"/>
      <c r="K1420" s="1294"/>
    </row>
    <row r="1421" spans="1:11" s="440" customFormat="1" ht="21.95" customHeight="1" x14ac:dyDescent="0.2">
      <c r="A1421" s="830">
        <v>1409</v>
      </c>
      <c r="B1421" s="444"/>
      <c r="C1421" s="441"/>
      <c r="D1421" s="831">
        <f t="shared" si="66"/>
        <v>0</v>
      </c>
      <c r="E1421" s="441"/>
      <c r="F1421" s="441"/>
      <c r="G1421" s="832">
        <f t="shared" ref="G1421:G1484" si="67">(YEAR(F1421)-YEAR(E1421))*12+MONTH(F1421)-MONTH(E1421)+1</f>
        <v>1</v>
      </c>
      <c r="H1421" s="835"/>
      <c r="I1421" s="834">
        <f t="shared" si="65"/>
        <v>0</v>
      </c>
      <c r="J1421" s="1295"/>
      <c r="K1421" s="1294"/>
    </row>
    <row r="1422" spans="1:11" s="440" customFormat="1" ht="21.95" customHeight="1" x14ac:dyDescent="0.2">
      <c r="A1422" s="830">
        <v>1410</v>
      </c>
      <c r="B1422" s="444"/>
      <c r="C1422" s="441"/>
      <c r="D1422" s="831">
        <f t="shared" si="66"/>
        <v>0</v>
      </c>
      <c r="E1422" s="441"/>
      <c r="F1422" s="441"/>
      <c r="G1422" s="832">
        <f t="shared" si="67"/>
        <v>1</v>
      </c>
      <c r="H1422" s="835"/>
      <c r="I1422" s="834">
        <f t="shared" ref="I1422:I1485" si="68">IF(AND(E1422&lt;=DATEVALUE(MID($C$7,1,10)),F1422&gt;=DATEVALUE(MID($C$7,14,10))), (YEAR(DATEVALUE(MID($C$7,14,10)))-YEAR(DATEVALUE(MID($C$7,1,10))))*12+(MONTH(DATEVALUE(MID($C$7,14,10)))-MONTH(DATEVALUE(MID($C$7,1,10))))+1,IF(AND(E1422&lt;=DATEVALUE(MID($C$7,1,10)),F1422&lt;DATEVALUE(MID($C$7,14,10)),F1422&gt;=DATEVALUE(MID($C$7,1,10))),(YEAR(F1422)-YEAR(DATEVALUE(MID($C$7,1,10))))*12+(MONTH(F1422)-MONTH(DATEVALUE(MID($C$7,1,10))))+1,IF(AND(E1422&gt;DATEVALUE(MID($C$7,1,10)),F1422&gt;=DATEVALUE(MID($C$7,14,10)),E1422&lt;=DATEVALUE(MID($C$7,14,10))),(YEAR(DATEVALUE(MID($C$7,14,10)))-YEAR(E1422))*12+(MONTH(DATEVALUE(MID($C$7,14,10)))-MONTH(E1422))+1,IF(AND(E1422&gt;DATEVALUE(MID($C$7,1,10)),F1422&lt;DATEVALUE(MID($C$7,14,10))),(YEAR(F1422)-YEAR(E1422))*12+(MONTH(F1422)-MONTH(E1422))+1,0))))</f>
        <v>0</v>
      </c>
      <c r="J1422" s="1295"/>
      <c r="K1422" s="1294"/>
    </row>
    <row r="1423" spans="1:11" s="440" customFormat="1" ht="21.95" customHeight="1" x14ac:dyDescent="0.2">
      <c r="A1423" s="830">
        <v>1411</v>
      </c>
      <c r="B1423" s="444"/>
      <c r="C1423" s="441"/>
      <c r="D1423" s="831">
        <f t="shared" si="66"/>
        <v>0</v>
      </c>
      <c r="E1423" s="441"/>
      <c r="F1423" s="441"/>
      <c r="G1423" s="832">
        <f t="shared" si="67"/>
        <v>1</v>
      </c>
      <c r="H1423" s="835"/>
      <c r="I1423" s="834">
        <f t="shared" si="68"/>
        <v>0</v>
      </c>
      <c r="J1423" s="1295"/>
      <c r="K1423" s="1294"/>
    </row>
    <row r="1424" spans="1:11" s="440" customFormat="1" ht="21.95" customHeight="1" x14ac:dyDescent="0.2">
      <c r="A1424" s="830">
        <v>1412</v>
      </c>
      <c r="B1424" s="444"/>
      <c r="C1424" s="441"/>
      <c r="D1424" s="831">
        <f t="shared" si="66"/>
        <v>0</v>
      </c>
      <c r="E1424" s="441"/>
      <c r="F1424" s="441"/>
      <c r="G1424" s="832">
        <f t="shared" si="67"/>
        <v>1</v>
      </c>
      <c r="H1424" s="835"/>
      <c r="I1424" s="834">
        <f t="shared" si="68"/>
        <v>0</v>
      </c>
      <c r="J1424" s="1295"/>
      <c r="K1424" s="1294"/>
    </row>
    <row r="1425" spans="1:11" s="440" customFormat="1" ht="21.95" customHeight="1" x14ac:dyDescent="0.2">
      <c r="A1425" s="830">
        <v>1413</v>
      </c>
      <c r="B1425" s="444"/>
      <c r="C1425" s="441"/>
      <c r="D1425" s="831">
        <f t="shared" si="66"/>
        <v>0</v>
      </c>
      <c r="E1425" s="441"/>
      <c r="F1425" s="441"/>
      <c r="G1425" s="832">
        <f t="shared" si="67"/>
        <v>1</v>
      </c>
      <c r="H1425" s="835"/>
      <c r="I1425" s="834">
        <f t="shared" si="68"/>
        <v>0</v>
      </c>
      <c r="J1425" s="1295"/>
      <c r="K1425" s="1294"/>
    </row>
    <row r="1426" spans="1:11" s="440" customFormat="1" ht="21.95" customHeight="1" x14ac:dyDescent="0.2">
      <c r="A1426" s="830">
        <v>1414</v>
      </c>
      <c r="B1426" s="444"/>
      <c r="C1426" s="441"/>
      <c r="D1426" s="831">
        <f t="shared" si="66"/>
        <v>0</v>
      </c>
      <c r="E1426" s="441"/>
      <c r="F1426" s="441"/>
      <c r="G1426" s="832">
        <f t="shared" si="67"/>
        <v>1</v>
      </c>
      <c r="H1426" s="835"/>
      <c r="I1426" s="834">
        <f t="shared" si="68"/>
        <v>0</v>
      </c>
      <c r="J1426" s="1295"/>
      <c r="K1426" s="1294"/>
    </row>
    <row r="1427" spans="1:11" s="440" customFormat="1" ht="21.95" customHeight="1" x14ac:dyDescent="0.2">
      <c r="A1427" s="830">
        <v>1415</v>
      </c>
      <c r="B1427" s="444"/>
      <c r="C1427" s="441"/>
      <c r="D1427" s="831">
        <f t="shared" si="66"/>
        <v>0</v>
      </c>
      <c r="E1427" s="441"/>
      <c r="F1427" s="441"/>
      <c r="G1427" s="832">
        <f t="shared" si="67"/>
        <v>1</v>
      </c>
      <c r="H1427" s="835"/>
      <c r="I1427" s="834">
        <f t="shared" si="68"/>
        <v>0</v>
      </c>
      <c r="J1427" s="1295"/>
      <c r="K1427" s="1294"/>
    </row>
    <row r="1428" spans="1:11" s="440" customFormat="1" ht="21.95" customHeight="1" x14ac:dyDescent="0.2">
      <c r="A1428" s="830">
        <v>1416</v>
      </c>
      <c r="B1428" s="444"/>
      <c r="C1428" s="441"/>
      <c r="D1428" s="831">
        <f t="shared" si="66"/>
        <v>0</v>
      </c>
      <c r="E1428" s="441"/>
      <c r="F1428" s="441"/>
      <c r="G1428" s="832">
        <f t="shared" si="67"/>
        <v>1</v>
      </c>
      <c r="H1428" s="835"/>
      <c r="I1428" s="834">
        <f t="shared" si="68"/>
        <v>0</v>
      </c>
      <c r="J1428" s="1295"/>
      <c r="K1428" s="1294"/>
    </row>
    <row r="1429" spans="1:11" s="440" customFormat="1" ht="21.95" customHeight="1" x14ac:dyDescent="0.2">
      <c r="A1429" s="830">
        <v>1417</v>
      </c>
      <c r="B1429" s="444"/>
      <c r="C1429" s="441"/>
      <c r="D1429" s="831">
        <f t="shared" si="66"/>
        <v>0</v>
      </c>
      <c r="E1429" s="441"/>
      <c r="F1429" s="441"/>
      <c r="G1429" s="832">
        <f t="shared" si="67"/>
        <v>1</v>
      </c>
      <c r="H1429" s="835"/>
      <c r="I1429" s="834">
        <f t="shared" si="68"/>
        <v>0</v>
      </c>
      <c r="J1429" s="1295"/>
      <c r="K1429" s="1294"/>
    </row>
    <row r="1430" spans="1:11" s="440" customFormat="1" ht="21.95" customHeight="1" x14ac:dyDescent="0.2">
      <c r="A1430" s="830">
        <v>1418</v>
      </c>
      <c r="B1430" s="444"/>
      <c r="C1430" s="441"/>
      <c r="D1430" s="831">
        <f t="shared" si="66"/>
        <v>0</v>
      </c>
      <c r="E1430" s="441"/>
      <c r="F1430" s="441"/>
      <c r="G1430" s="832">
        <f t="shared" si="67"/>
        <v>1</v>
      </c>
      <c r="H1430" s="835"/>
      <c r="I1430" s="834">
        <f t="shared" si="68"/>
        <v>0</v>
      </c>
      <c r="J1430" s="1295"/>
      <c r="K1430" s="1294"/>
    </row>
    <row r="1431" spans="1:11" s="440" customFormat="1" ht="21.95" customHeight="1" x14ac:dyDescent="0.2">
      <c r="A1431" s="830">
        <v>1419</v>
      </c>
      <c r="B1431" s="444"/>
      <c r="C1431" s="441"/>
      <c r="D1431" s="831">
        <f t="shared" si="66"/>
        <v>0</v>
      </c>
      <c r="E1431" s="441"/>
      <c r="F1431" s="441"/>
      <c r="G1431" s="832">
        <f t="shared" si="67"/>
        <v>1</v>
      </c>
      <c r="H1431" s="835"/>
      <c r="I1431" s="834">
        <f t="shared" si="68"/>
        <v>0</v>
      </c>
      <c r="J1431" s="1295"/>
      <c r="K1431" s="1294"/>
    </row>
    <row r="1432" spans="1:11" s="440" customFormat="1" ht="21.95" customHeight="1" x14ac:dyDescent="0.2">
      <c r="A1432" s="830">
        <v>1420</v>
      </c>
      <c r="B1432" s="444"/>
      <c r="C1432" s="441"/>
      <c r="D1432" s="831">
        <f t="shared" si="66"/>
        <v>0</v>
      </c>
      <c r="E1432" s="441"/>
      <c r="F1432" s="441"/>
      <c r="G1432" s="832">
        <f t="shared" si="67"/>
        <v>1</v>
      </c>
      <c r="H1432" s="835"/>
      <c r="I1432" s="834">
        <f t="shared" si="68"/>
        <v>0</v>
      </c>
      <c r="J1432" s="1295"/>
      <c r="K1432" s="1294"/>
    </row>
    <row r="1433" spans="1:11" s="440" customFormat="1" ht="21.95" customHeight="1" x14ac:dyDescent="0.2">
      <c r="A1433" s="830">
        <v>1421</v>
      </c>
      <c r="B1433" s="444"/>
      <c r="C1433" s="441"/>
      <c r="D1433" s="831">
        <f t="shared" si="66"/>
        <v>0</v>
      </c>
      <c r="E1433" s="441"/>
      <c r="F1433" s="441"/>
      <c r="G1433" s="832">
        <f t="shared" si="67"/>
        <v>1</v>
      </c>
      <c r="H1433" s="835"/>
      <c r="I1433" s="834">
        <f t="shared" si="68"/>
        <v>0</v>
      </c>
      <c r="J1433" s="1295"/>
      <c r="K1433" s="1294"/>
    </row>
    <row r="1434" spans="1:11" s="440" customFormat="1" ht="21.95" customHeight="1" x14ac:dyDescent="0.2">
      <c r="A1434" s="830">
        <v>1422</v>
      </c>
      <c r="B1434" s="444"/>
      <c r="C1434" s="441"/>
      <c r="D1434" s="831">
        <f t="shared" si="66"/>
        <v>0</v>
      </c>
      <c r="E1434" s="441"/>
      <c r="F1434" s="441"/>
      <c r="G1434" s="832">
        <f t="shared" si="67"/>
        <v>1</v>
      </c>
      <c r="H1434" s="835"/>
      <c r="I1434" s="834">
        <f t="shared" si="68"/>
        <v>0</v>
      </c>
      <c r="J1434" s="1295"/>
      <c r="K1434" s="1294"/>
    </row>
    <row r="1435" spans="1:11" s="440" customFormat="1" ht="21.95" customHeight="1" x14ac:dyDescent="0.2">
      <c r="A1435" s="830">
        <v>1423</v>
      </c>
      <c r="B1435" s="444"/>
      <c r="C1435" s="441"/>
      <c r="D1435" s="831">
        <f t="shared" si="66"/>
        <v>0</v>
      </c>
      <c r="E1435" s="441"/>
      <c r="F1435" s="441"/>
      <c r="G1435" s="832">
        <f t="shared" si="67"/>
        <v>1</v>
      </c>
      <c r="H1435" s="835"/>
      <c r="I1435" s="834">
        <f t="shared" si="68"/>
        <v>0</v>
      </c>
      <c r="J1435" s="1295"/>
      <c r="K1435" s="1294"/>
    </row>
    <row r="1436" spans="1:11" s="440" customFormat="1" ht="21.95" customHeight="1" x14ac:dyDescent="0.2">
      <c r="A1436" s="830">
        <v>1424</v>
      </c>
      <c r="B1436" s="444"/>
      <c r="C1436" s="441"/>
      <c r="D1436" s="831">
        <f t="shared" si="66"/>
        <v>0</v>
      </c>
      <c r="E1436" s="441"/>
      <c r="F1436" s="441"/>
      <c r="G1436" s="832">
        <f t="shared" si="67"/>
        <v>1</v>
      </c>
      <c r="H1436" s="835"/>
      <c r="I1436" s="834">
        <f t="shared" si="68"/>
        <v>0</v>
      </c>
      <c r="J1436" s="1295"/>
      <c r="K1436" s="1294"/>
    </row>
    <row r="1437" spans="1:11" s="440" customFormat="1" ht="21.95" customHeight="1" x14ac:dyDescent="0.2">
      <c r="A1437" s="830">
        <v>1425</v>
      </c>
      <c r="B1437" s="444"/>
      <c r="C1437" s="441"/>
      <c r="D1437" s="831">
        <f t="shared" si="66"/>
        <v>0</v>
      </c>
      <c r="E1437" s="441"/>
      <c r="F1437" s="441"/>
      <c r="G1437" s="832">
        <f t="shared" si="67"/>
        <v>1</v>
      </c>
      <c r="H1437" s="835"/>
      <c r="I1437" s="834">
        <f t="shared" si="68"/>
        <v>0</v>
      </c>
      <c r="J1437" s="1295"/>
      <c r="K1437" s="1294"/>
    </row>
    <row r="1438" spans="1:11" s="440" customFormat="1" ht="21.95" customHeight="1" x14ac:dyDescent="0.2">
      <c r="A1438" s="830">
        <v>1426</v>
      </c>
      <c r="B1438" s="444"/>
      <c r="C1438" s="441"/>
      <c r="D1438" s="831">
        <f t="shared" si="66"/>
        <v>0</v>
      </c>
      <c r="E1438" s="441"/>
      <c r="F1438" s="441"/>
      <c r="G1438" s="832">
        <f t="shared" si="67"/>
        <v>1</v>
      </c>
      <c r="H1438" s="835"/>
      <c r="I1438" s="834">
        <f t="shared" si="68"/>
        <v>0</v>
      </c>
      <c r="J1438" s="1295"/>
      <c r="K1438" s="1294"/>
    </row>
    <row r="1439" spans="1:11" s="440" customFormat="1" ht="21.95" customHeight="1" x14ac:dyDescent="0.2">
      <c r="A1439" s="830">
        <v>1427</v>
      </c>
      <c r="B1439" s="444"/>
      <c r="C1439" s="441"/>
      <c r="D1439" s="831">
        <f t="shared" si="66"/>
        <v>0</v>
      </c>
      <c r="E1439" s="441"/>
      <c r="F1439" s="441"/>
      <c r="G1439" s="832">
        <f t="shared" si="67"/>
        <v>1</v>
      </c>
      <c r="H1439" s="835"/>
      <c r="I1439" s="834">
        <f t="shared" si="68"/>
        <v>0</v>
      </c>
      <c r="J1439" s="1295"/>
      <c r="K1439" s="1294"/>
    </row>
    <row r="1440" spans="1:11" s="440" customFormat="1" ht="21.95" customHeight="1" x14ac:dyDescent="0.2">
      <c r="A1440" s="830">
        <v>1428</v>
      </c>
      <c r="B1440" s="444"/>
      <c r="C1440" s="441"/>
      <c r="D1440" s="831">
        <f t="shared" si="66"/>
        <v>0</v>
      </c>
      <c r="E1440" s="441"/>
      <c r="F1440" s="441"/>
      <c r="G1440" s="832">
        <f t="shared" si="67"/>
        <v>1</v>
      </c>
      <c r="H1440" s="835"/>
      <c r="I1440" s="834">
        <f t="shared" si="68"/>
        <v>0</v>
      </c>
      <c r="J1440" s="1295"/>
      <c r="K1440" s="1294"/>
    </row>
    <row r="1441" spans="1:11" s="440" customFormat="1" ht="21.95" customHeight="1" x14ac:dyDescent="0.2">
      <c r="A1441" s="830">
        <v>1429</v>
      </c>
      <c r="B1441" s="444"/>
      <c r="C1441" s="441"/>
      <c r="D1441" s="831">
        <f t="shared" si="66"/>
        <v>0</v>
      </c>
      <c r="E1441" s="441"/>
      <c r="F1441" s="441"/>
      <c r="G1441" s="832">
        <f t="shared" si="67"/>
        <v>1</v>
      </c>
      <c r="H1441" s="835"/>
      <c r="I1441" s="834">
        <f t="shared" si="68"/>
        <v>0</v>
      </c>
      <c r="J1441" s="1295"/>
      <c r="K1441" s="1294"/>
    </row>
    <row r="1442" spans="1:11" s="440" customFormat="1" ht="21.95" customHeight="1" x14ac:dyDescent="0.2">
      <c r="A1442" s="830">
        <v>1430</v>
      </c>
      <c r="B1442" s="444"/>
      <c r="C1442" s="441"/>
      <c r="D1442" s="831">
        <f t="shared" si="66"/>
        <v>0</v>
      </c>
      <c r="E1442" s="441"/>
      <c r="F1442" s="441"/>
      <c r="G1442" s="832">
        <f t="shared" si="67"/>
        <v>1</v>
      </c>
      <c r="H1442" s="835"/>
      <c r="I1442" s="834">
        <f t="shared" si="68"/>
        <v>0</v>
      </c>
      <c r="J1442" s="1295"/>
      <c r="K1442" s="1294"/>
    </row>
    <row r="1443" spans="1:11" s="440" customFormat="1" ht="21.95" customHeight="1" x14ac:dyDescent="0.2">
      <c r="A1443" s="830">
        <v>1431</v>
      </c>
      <c r="B1443" s="444"/>
      <c r="C1443" s="441"/>
      <c r="D1443" s="831">
        <f t="shared" si="66"/>
        <v>0</v>
      </c>
      <c r="E1443" s="441"/>
      <c r="F1443" s="441"/>
      <c r="G1443" s="832">
        <f t="shared" si="67"/>
        <v>1</v>
      </c>
      <c r="H1443" s="835"/>
      <c r="I1443" s="834">
        <f t="shared" si="68"/>
        <v>0</v>
      </c>
      <c r="J1443" s="1295"/>
      <c r="K1443" s="1294"/>
    </row>
    <row r="1444" spans="1:11" s="440" customFormat="1" ht="21.95" customHeight="1" x14ac:dyDescent="0.2">
      <c r="A1444" s="830">
        <v>1432</v>
      </c>
      <c r="B1444" s="444"/>
      <c r="C1444" s="441"/>
      <c r="D1444" s="831">
        <f t="shared" si="66"/>
        <v>0</v>
      </c>
      <c r="E1444" s="441"/>
      <c r="F1444" s="441"/>
      <c r="G1444" s="832">
        <f t="shared" si="67"/>
        <v>1</v>
      </c>
      <c r="H1444" s="835"/>
      <c r="I1444" s="834">
        <f t="shared" si="68"/>
        <v>0</v>
      </c>
      <c r="J1444" s="1295"/>
      <c r="K1444" s="1294"/>
    </row>
    <row r="1445" spans="1:11" s="440" customFormat="1" ht="21.95" customHeight="1" x14ac:dyDescent="0.2">
      <c r="A1445" s="830">
        <v>1433</v>
      </c>
      <c r="B1445" s="444"/>
      <c r="C1445" s="441"/>
      <c r="D1445" s="831">
        <f t="shared" si="66"/>
        <v>0</v>
      </c>
      <c r="E1445" s="441"/>
      <c r="F1445" s="441"/>
      <c r="G1445" s="832">
        <f t="shared" si="67"/>
        <v>1</v>
      </c>
      <c r="H1445" s="835"/>
      <c r="I1445" s="834">
        <f t="shared" si="68"/>
        <v>0</v>
      </c>
      <c r="J1445" s="1295"/>
      <c r="K1445" s="1294"/>
    </row>
    <row r="1446" spans="1:11" s="440" customFormat="1" ht="21.95" customHeight="1" x14ac:dyDescent="0.2">
      <c r="A1446" s="830">
        <v>1434</v>
      </c>
      <c r="B1446" s="444"/>
      <c r="C1446" s="441"/>
      <c r="D1446" s="831">
        <f t="shared" si="66"/>
        <v>0</v>
      </c>
      <c r="E1446" s="441"/>
      <c r="F1446" s="441"/>
      <c r="G1446" s="832">
        <f t="shared" si="67"/>
        <v>1</v>
      </c>
      <c r="H1446" s="835"/>
      <c r="I1446" s="834">
        <f t="shared" si="68"/>
        <v>0</v>
      </c>
      <c r="J1446" s="1295"/>
      <c r="K1446" s="1294"/>
    </row>
    <row r="1447" spans="1:11" s="440" customFormat="1" ht="21.95" customHeight="1" x14ac:dyDescent="0.2">
      <c r="A1447" s="830">
        <v>1435</v>
      </c>
      <c r="B1447" s="444"/>
      <c r="C1447" s="441"/>
      <c r="D1447" s="831">
        <f t="shared" si="66"/>
        <v>0</v>
      </c>
      <c r="E1447" s="441"/>
      <c r="F1447" s="441"/>
      <c r="G1447" s="832">
        <f t="shared" si="67"/>
        <v>1</v>
      </c>
      <c r="H1447" s="835"/>
      <c r="I1447" s="834">
        <f t="shared" si="68"/>
        <v>0</v>
      </c>
      <c r="J1447" s="1295"/>
      <c r="K1447" s="1294"/>
    </row>
    <row r="1448" spans="1:11" s="440" customFormat="1" ht="21.95" customHeight="1" x14ac:dyDescent="0.2">
      <c r="A1448" s="830">
        <v>1436</v>
      </c>
      <c r="B1448" s="444"/>
      <c r="C1448" s="441"/>
      <c r="D1448" s="831">
        <f t="shared" si="66"/>
        <v>0</v>
      </c>
      <c r="E1448" s="441"/>
      <c r="F1448" s="441"/>
      <c r="G1448" s="832">
        <f t="shared" si="67"/>
        <v>1</v>
      </c>
      <c r="H1448" s="835"/>
      <c r="I1448" s="834">
        <f t="shared" si="68"/>
        <v>0</v>
      </c>
      <c r="J1448" s="1295"/>
      <c r="K1448" s="1294"/>
    </row>
    <row r="1449" spans="1:11" s="440" customFormat="1" ht="21.95" customHeight="1" x14ac:dyDescent="0.2">
      <c r="A1449" s="830">
        <v>1437</v>
      </c>
      <c r="B1449" s="444"/>
      <c r="C1449" s="441"/>
      <c r="D1449" s="831">
        <f t="shared" si="66"/>
        <v>0</v>
      </c>
      <c r="E1449" s="441"/>
      <c r="F1449" s="441"/>
      <c r="G1449" s="832">
        <f t="shared" si="67"/>
        <v>1</v>
      </c>
      <c r="H1449" s="835"/>
      <c r="I1449" s="834">
        <f t="shared" si="68"/>
        <v>0</v>
      </c>
      <c r="J1449" s="1295"/>
      <c r="K1449" s="1294"/>
    </row>
    <row r="1450" spans="1:11" s="440" customFormat="1" ht="21.95" customHeight="1" x14ac:dyDescent="0.2">
      <c r="A1450" s="830">
        <v>1438</v>
      </c>
      <c r="B1450" s="444"/>
      <c r="C1450" s="441"/>
      <c r="D1450" s="831">
        <f t="shared" si="66"/>
        <v>0</v>
      </c>
      <c r="E1450" s="441"/>
      <c r="F1450" s="441"/>
      <c r="G1450" s="832">
        <f t="shared" si="67"/>
        <v>1</v>
      </c>
      <c r="H1450" s="835"/>
      <c r="I1450" s="834">
        <f t="shared" si="68"/>
        <v>0</v>
      </c>
      <c r="J1450" s="1295"/>
      <c r="K1450" s="1294"/>
    </row>
    <row r="1451" spans="1:11" s="440" customFormat="1" ht="21.95" customHeight="1" x14ac:dyDescent="0.2">
      <c r="A1451" s="830">
        <v>1439</v>
      </c>
      <c r="B1451" s="444"/>
      <c r="C1451" s="441"/>
      <c r="D1451" s="831">
        <f t="shared" si="66"/>
        <v>0</v>
      </c>
      <c r="E1451" s="441"/>
      <c r="F1451" s="441"/>
      <c r="G1451" s="832">
        <f t="shared" si="67"/>
        <v>1</v>
      </c>
      <c r="H1451" s="835"/>
      <c r="I1451" s="834">
        <f t="shared" si="68"/>
        <v>0</v>
      </c>
      <c r="J1451" s="1295"/>
      <c r="K1451" s="1294"/>
    </row>
    <row r="1452" spans="1:11" s="440" customFormat="1" ht="21.95" customHeight="1" x14ac:dyDescent="0.2">
      <c r="A1452" s="830">
        <v>1440</v>
      </c>
      <c r="B1452" s="444"/>
      <c r="C1452" s="441"/>
      <c r="D1452" s="831">
        <f t="shared" si="66"/>
        <v>0</v>
      </c>
      <c r="E1452" s="441"/>
      <c r="F1452" s="441"/>
      <c r="G1452" s="832">
        <f t="shared" si="67"/>
        <v>1</v>
      </c>
      <c r="H1452" s="835"/>
      <c r="I1452" s="834">
        <f t="shared" si="68"/>
        <v>0</v>
      </c>
      <c r="J1452" s="1295"/>
      <c r="K1452" s="1294"/>
    </row>
    <row r="1453" spans="1:11" s="440" customFormat="1" ht="21.95" customHeight="1" x14ac:dyDescent="0.2">
      <c r="A1453" s="830">
        <v>1441</v>
      </c>
      <c r="B1453" s="444"/>
      <c r="C1453" s="441"/>
      <c r="D1453" s="831">
        <f t="shared" si="66"/>
        <v>0</v>
      </c>
      <c r="E1453" s="441"/>
      <c r="F1453" s="441"/>
      <c r="G1453" s="832">
        <f t="shared" si="67"/>
        <v>1</v>
      </c>
      <c r="H1453" s="835"/>
      <c r="I1453" s="834">
        <f t="shared" si="68"/>
        <v>0</v>
      </c>
      <c r="J1453" s="1295"/>
      <c r="K1453" s="1294"/>
    </row>
    <row r="1454" spans="1:11" s="440" customFormat="1" ht="21.95" customHeight="1" x14ac:dyDescent="0.2">
      <c r="A1454" s="830">
        <v>1442</v>
      </c>
      <c r="B1454" s="444"/>
      <c r="C1454" s="441"/>
      <c r="D1454" s="831">
        <f t="shared" si="66"/>
        <v>0</v>
      </c>
      <c r="E1454" s="441"/>
      <c r="F1454" s="441"/>
      <c r="G1454" s="832">
        <f t="shared" si="67"/>
        <v>1</v>
      </c>
      <c r="H1454" s="835"/>
      <c r="I1454" s="834">
        <f t="shared" si="68"/>
        <v>0</v>
      </c>
      <c r="J1454" s="1295"/>
      <c r="K1454" s="1294"/>
    </row>
    <row r="1455" spans="1:11" s="440" customFormat="1" ht="21.95" customHeight="1" x14ac:dyDescent="0.2">
      <c r="A1455" s="830">
        <v>1443</v>
      </c>
      <c r="B1455" s="444"/>
      <c r="C1455" s="441"/>
      <c r="D1455" s="831">
        <f t="shared" si="66"/>
        <v>0</v>
      </c>
      <c r="E1455" s="441"/>
      <c r="F1455" s="441"/>
      <c r="G1455" s="832">
        <f t="shared" si="67"/>
        <v>1</v>
      </c>
      <c r="H1455" s="835"/>
      <c r="I1455" s="834">
        <f t="shared" si="68"/>
        <v>0</v>
      </c>
      <c r="J1455" s="1295"/>
      <c r="K1455" s="1294"/>
    </row>
    <row r="1456" spans="1:11" s="440" customFormat="1" ht="21.95" customHeight="1" x14ac:dyDescent="0.2">
      <c r="A1456" s="830">
        <v>1444</v>
      </c>
      <c r="B1456" s="444"/>
      <c r="C1456" s="441"/>
      <c r="D1456" s="831">
        <f t="shared" si="66"/>
        <v>0</v>
      </c>
      <c r="E1456" s="441"/>
      <c r="F1456" s="441"/>
      <c r="G1456" s="832">
        <f t="shared" si="67"/>
        <v>1</v>
      </c>
      <c r="H1456" s="835"/>
      <c r="I1456" s="834">
        <f t="shared" si="68"/>
        <v>0</v>
      </c>
      <c r="J1456" s="1295"/>
      <c r="K1456" s="1294"/>
    </row>
    <row r="1457" spans="1:11" s="440" customFormat="1" ht="21.95" customHeight="1" x14ac:dyDescent="0.2">
      <c r="A1457" s="830">
        <v>1445</v>
      </c>
      <c r="B1457" s="444"/>
      <c r="C1457" s="441"/>
      <c r="D1457" s="831">
        <f t="shared" si="66"/>
        <v>0</v>
      </c>
      <c r="E1457" s="441"/>
      <c r="F1457" s="441"/>
      <c r="G1457" s="832">
        <f t="shared" si="67"/>
        <v>1</v>
      </c>
      <c r="H1457" s="835"/>
      <c r="I1457" s="834">
        <f t="shared" si="68"/>
        <v>0</v>
      </c>
      <c r="J1457" s="1295"/>
      <c r="K1457" s="1294"/>
    </row>
    <row r="1458" spans="1:11" s="440" customFormat="1" ht="21.95" customHeight="1" x14ac:dyDescent="0.2">
      <c r="A1458" s="830">
        <v>1446</v>
      </c>
      <c r="B1458" s="444"/>
      <c r="C1458" s="441"/>
      <c r="D1458" s="831">
        <f t="shared" si="66"/>
        <v>0</v>
      </c>
      <c r="E1458" s="441"/>
      <c r="F1458" s="441"/>
      <c r="G1458" s="832">
        <f t="shared" si="67"/>
        <v>1</v>
      </c>
      <c r="H1458" s="835"/>
      <c r="I1458" s="834">
        <f t="shared" si="68"/>
        <v>0</v>
      </c>
      <c r="J1458" s="1295"/>
      <c r="K1458" s="1294"/>
    </row>
    <row r="1459" spans="1:11" s="440" customFormat="1" ht="21.95" customHeight="1" x14ac:dyDescent="0.2">
      <c r="A1459" s="830">
        <v>1447</v>
      </c>
      <c r="B1459" s="444"/>
      <c r="C1459" s="441"/>
      <c r="D1459" s="831">
        <f t="shared" si="66"/>
        <v>0</v>
      </c>
      <c r="E1459" s="441"/>
      <c r="F1459" s="441"/>
      <c r="G1459" s="832">
        <f t="shared" si="67"/>
        <v>1</v>
      </c>
      <c r="H1459" s="835"/>
      <c r="I1459" s="834">
        <f t="shared" si="68"/>
        <v>0</v>
      </c>
      <c r="J1459" s="1295"/>
      <c r="K1459" s="1294"/>
    </row>
    <row r="1460" spans="1:11" s="440" customFormat="1" ht="21.95" customHeight="1" x14ac:dyDescent="0.2">
      <c r="A1460" s="830">
        <v>1448</v>
      </c>
      <c r="B1460" s="444"/>
      <c r="C1460" s="441"/>
      <c r="D1460" s="831">
        <f t="shared" si="66"/>
        <v>0</v>
      </c>
      <c r="E1460" s="441"/>
      <c r="F1460" s="441"/>
      <c r="G1460" s="832">
        <f t="shared" si="67"/>
        <v>1</v>
      </c>
      <c r="H1460" s="835"/>
      <c r="I1460" s="834">
        <f t="shared" si="68"/>
        <v>0</v>
      </c>
      <c r="J1460" s="1295"/>
      <c r="K1460" s="1294"/>
    </row>
    <row r="1461" spans="1:11" s="440" customFormat="1" ht="21.95" customHeight="1" x14ac:dyDescent="0.2">
      <c r="A1461" s="830">
        <v>1449</v>
      </c>
      <c r="B1461" s="444"/>
      <c r="C1461" s="441"/>
      <c r="D1461" s="831">
        <f t="shared" si="66"/>
        <v>0</v>
      </c>
      <c r="E1461" s="441"/>
      <c r="F1461" s="441"/>
      <c r="G1461" s="832">
        <f t="shared" si="67"/>
        <v>1</v>
      </c>
      <c r="H1461" s="835"/>
      <c r="I1461" s="834">
        <f t="shared" si="68"/>
        <v>0</v>
      </c>
      <c r="J1461" s="1295"/>
      <c r="K1461" s="1294"/>
    </row>
    <row r="1462" spans="1:11" s="440" customFormat="1" ht="21.95" customHeight="1" x14ac:dyDescent="0.2">
      <c r="A1462" s="830">
        <v>1450</v>
      </c>
      <c r="B1462" s="444"/>
      <c r="C1462" s="441"/>
      <c r="D1462" s="831">
        <f t="shared" si="66"/>
        <v>0</v>
      </c>
      <c r="E1462" s="441"/>
      <c r="F1462" s="441"/>
      <c r="G1462" s="832">
        <f t="shared" si="67"/>
        <v>1</v>
      </c>
      <c r="H1462" s="835"/>
      <c r="I1462" s="834">
        <f t="shared" si="68"/>
        <v>0</v>
      </c>
      <c r="J1462" s="1295"/>
      <c r="K1462" s="1294"/>
    </row>
    <row r="1463" spans="1:11" s="440" customFormat="1" ht="21.95" customHeight="1" x14ac:dyDescent="0.2">
      <c r="A1463" s="830">
        <v>1451</v>
      </c>
      <c r="B1463" s="444"/>
      <c r="C1463" s="441"/>
      <c r="D1463" s="831">
        <f t="shared" si="66"/>
        <v>0</v>
      </c>
      <c r="E1463" s="441"/>
      <c r="F1463" s="441"/>
      <c r="G1463" s="832">
        <f t="shared" si="67"/>
        <v>1</v>
      </c>
      <c r="H1463" s="835"/>
      <c r="I1463" s="834">
        <f t="shared" si="68"/>
        <v>0</v>
      </c>
      <c r="J1463" s="1295"/>
      <c r="K1463" s="1294"/>
    </row>
    <row r="1464" spans="1:11" s="440" customFormat="1" ht="21.95" customHeight="1" x14ac:dyDescent="0.2">
      <c r="A1464" s="830">
        <v>1452</v>
      </c>
      <c r="B1464" s="444"/>
      <c r="C1464" s="441"/>
      <c r="D1464" s="831">
        <f t="shared" si="66"/>
        <v>0</v>
      </c>
      <c r="E1464" s="441"/>
      <c r="F1464" s="441"/>
      <c r="G1464" s="832">
        <f t="shared" si="67"/>
        <v>1</v>
      </c>
      <c r="H1464" s="835"/>
      <c r="I1464" s="834">
        <f t="shared" si="68"/>
        <v>0</v>
      </c>
      <c r="J1464" s="1295"/>
      <c r="K1464" s="1294"/>
    </row>
    <row r="1465" spans="1:11" s="440" customFormat="1" ht="21.95" customHeight="1" x14ac:dyDescent="0.2">
      <c r="A1465" s="830">
        <v>1453</v>
      </c>
      <c r="B1465" s="444"/>
      <c r="C1465" s="441"/>
      <c r="D1465" s="831">
        <f t="shared" si="66"/>
        <v>0</v>
      </c>
      <c r="E1465" s="441"/>
      <c r="F1465" s="441"/>
      <c r="G1465" s="832">
        <f t="shared" si="67"/>
        <v>1</v>
      </c>
      <c r="H1465" s="835"/>
      <c r="I1465" s="834">
        <f t="shared" si="68"/>
        <v>0</v>
      </c>
      <c r="J1465" s="1295"/>
      <c r="K1465" s="1294"/>
    </row>
    <row r="1466" spans="1:11" s="440" customFormat="1" ht="21.95" customHeight="1" x14ac:dyDescent="0.2">
      <c r="A1466" s="830">
        <v>1454</v>
      </c>
      <c r="B1466" s="444"/>
      <c r="C1466" s="441"/>
      <c r="D1466" s="831">
        <f t="shared" si="66"/>
        <v>0</v>
      </c>
      <c r="E1466" s="441"/>
      <c r="F1466" s="441"/>
      <c r="G1466" s="832">
        <f t="shared" si="67"/>
        <v>1</v>
      </c>
      <c r="H1466" s="835"/>
      <c r="I1466" s="834">
        <f t="shared" si="68"/>
        <v>0</v>
      </c>
      <c r="J1466" s="1295"/>
      <c r="K1466" s="1294"/>
    </row>
    <row r="1467" spans="1:11" s="440" customFormat="1" ht="21.95" customHeight="1" x14ac:dyDescent="0.2">
      <c r="A1467" s="830">
        <v>1455</v>
      </c>
      <c r="B1467" s="444"/>
      <c r="C1467" s="441"/>
      <c r="D1467" s="831">
        <f t="shared" si="66"/>
        <v>0</v>
      </c>
      <c r="E1467" s="441"/>
      <c r="F1467" s="441"/>
      <c r="G1467" s="832">
        <f t="shared" si="67"/>
        <v>1</v>
      </c>
      <c r="H1467" s="835"/>
      <c r="I1467" s="834">
        <f t="shared" si="68"/>
        <v>0</v>
      </c>
      <c r="J1467" s="1295"/>
      <c r="K1467" s="1294"/>
    </row>
    <row r="1468" spans="1:11" s="440" customFormat="1" ht="21.95" customHeight="1" x14ac:dyDescent="0.2">
      <c r="A1468" s="830">
        <v>1456</v>
      </c>
      <c r="B1468" s="444"/>
      <c r="C1468" s="441"/>
      <c r="D1468" s="831">
        <f t="shared" si="66"/>
        <v>0</v>
      </c>
      <c r="E1468" s="441"/>
      <c r="F1468" s="441"/>
      <c r="G1468" s="832">
        <f t="shared" si="67"/>
        <v>1</v>
      </c>
      <c r="H1468" s="835"/>
      <c r="I1468" s="834">
        <f t="shared" si="68"/>
        <v>0</v>
      </c>
      <c r="J1468" s="1295"/>
      <c r="K1468" s="1294"/>
    </row>
    <row r="1469" spans="1:11" s="440" customFormat="1" ht="21.95" customHeight="1" x14ac:dyDescent="0.2">
      <c r="A1469" s="830">
        <v>1457</v>
      </c>
      <c r="B1469" s="444"/>
      <c r="C1469" s="441"/>
      <c r="D1469" s="831">
        <f t="shared" si="66"/>
        <v>0</v>
      </c>
      <c r="E1469" s="441"/>
      <c r="F1469" s="441"/>
      <c r="G1469" s="832">
        <f t="shared" si="67"/>
        <v>1</v>
      </c>
      <c r="H1469" s="835"/>
      <c r="I1469" s="834">
        <f t="shared" si="68"/>
        <v>0</v>
      </c>
      <c r="J1469" s="1295"/>
      <c r="K1469" s="1294"/>
    </row>
    <row r="1470" spans="1:11" s="440" customFormat="1" ht="21.95" customHeight="1" x14ac:dyDescent="0.2">
      <c r="A1470" s="830">
        <v>1458</v>
      </c>
      <c r="B1470" s="444"/>
      <c r="C1470" s="441"/>
      <c r="D1470" s="831">
        <f t="shared" si="66"/>
        <v>0</v>
      </c>
      <c r="E1470" s="441"/>
      <c r="F1470" s="441"/>
      <c r="G1470" s="832">
        <f t="shared" si="67"/>
        <v>1</v>
      </c>
      <c r="H1470" s="835"/>
      <c r="I1470" s="834">
        <f t="shared" si="68"/>
        <v>0</v>
      </c>
      <c r="J1470" s="1295"/>
      <c r="K1470" s="1294"/>
    </row>
    <row r="1471" spans="1:11" s="440" customFormat="1" ht="21.95" customHeight="1" x14ac:dyDescent="0.2">
      <c r="A1471" s="830">
        <v>1459</v>
      </c>
      <c r="B1471" s="444"/>
      <c r="C1471" s="441"/>
      <c r="D1471" s="831">
        <f t="shared" si="66"/>
        <v>0</v>
      </c>
      <c r="E1471" s="441"/>
      <c r="F1471" s="441"/>
      <c r="G1471" s="832">
        <f t="shared" si="67"/>
        <v>1</v>
      </c>
      <c r="H1471" s="835"/>
      <c r="I1471" s="834">
        <f t="shared" si="68"/>
        <v>0</v>
      </c>
      <c r="J1471" s="1295"/>
      <c r="K1471" s="1294"/>
    </row>
    <row r="1472" spans="1:11" s="440" customFormat="1" ht="21.95" customHeight="1" x14ac:dyDescent="0.2">
      <c r="A1472" s="830">
        <v>1460</v>
      </c>
      <c r="B1472" s="444"/>
      <c r="C1472" s="441"/>
      <c r="D1472" s="831">
        <f t="shared" si="66"/>
        <v>0</v>
      </c>
      <c r="E1472" s="441"/>
      <c r="F1472" s="441"/>
      <c r="G1472" s="832">
        <f t="shared" si="67"/>
        <v>1</v>
      </c>
      <c r="H1472" s="835"/>
      <c r="I1472" s="834">
        <f t="shared" si="68"/>
        <v>0</v>
      </c>
      <c r="J1472" s="1295"/>
      <c r="K1472" s="1294"/>
    </row>
    <row r="1473" spans="1:11" s="440" customFormat="1" ht="21.95" customHeight="1" x14ac:dyDescent="0.2">
      <c r="A1473" s="830">
        <v>1461</v>
      </c>
      <c r="B1473" s="444"/>
      <c r="C1473" s="441"/>
      <c r="D1473" s="831">
        <f t="shared" ref="D1473:D1498" si="69">DATEDIF(C1473,F1473,"Y")</f>
        <v>0</v>
      </c>
      <c r="E1473" s="441"/>
      <c r="F1473" s="441"/>
      <c r="G1473" s="832">
        <f t="shared" si="67"/>
        <v>1</v>
      </c>
      <c r="H1473" s="835"/>
      <c r="I1473" s="834">
        <f t="shared" si="68"/>
        <v>0</v>
      </c>
      <c r="J1473" s="1295"/>
      <c r="K1473" s="1294"/>
    </row>
    <row r="1474" spans="1:11" s="440" customFormat="1" ht="21.95" customHeight="1" x14ac:dyDescent="0.2">
      <c r="A1474" s="830">
        <v>1462</v>
      </c>
      <c r="B1474" s="444"/>
      <c r="C1474" s="441"/>
      <c r="D1474" s="831">
        <f t="shared" si="69"/>
        <v>0</v>
      </c>
      <c r="E1474" s="441"/>
      <c r="F1474" s="441"/>
      <c r="G1474" s="832">
        <f t="shared" si="67"/>
        <v>1</v>
      </c>
      <c r="H1474" s="835"/>
      <c r="I1474" s="834">
        <f t="shared" si="68"/>
        <v>0</v>
      </c>
      <c r="J1474" s="1295"/>
      <c r="K1474" s="1294"/>
    </row>
    <row r="1475" spans="1:11" s="440" customFormat="1" ht="21.95" customHeight="1" x14ac:dyDescent="0.2">
      <c r="A1475" s="830">
        <v>1463</v>
      </c>
      <c r="B1475" s="444"/>
      <c r="C1475" s="441"/>
      <c r="D1475" s="831">
        <f t="shared" si="69"/>
        <v>0</v>
      </c>
      <c r="E1475" s="441"/>
      <c r="F1475" s="441"/>
      <c r="G1475" s="832">
        <f t="shared" si="67"/>
        <v>1</v>
      </c>
      <c r="H1475" s="835"/>
      <c r="I1475" s="834">
        <f t="shared" si="68"/>
        <v>0</v>
      </c>
      <c r="J1475" s="1295"/>
      <c r="K1475" s="1294"/>
    </row>
    <row r="1476" spans="1:11" s="440" customFormat="1" ht="21.95" customHeight="1" x14ac:dyDescent="0.2">
      <c r="A1476" s="830">
        <v>1464</v>
      </c>
      <c r="B1476" s="444"/>
      <c r="C1476" s="441"/>
      <c r="D1476" s="831">
        <f t="shared" si="69"/>
        <v>0</v>
      </c>
      <c r="E1476" s="441"/>
      <c r="F1476" s="441"/>
      <c r="G1476" s="832">
        <f t="shared" si="67"/>
        <v>1</v>
      </c>
      <c r="H1476" s="835"/>
      <c r="I1476" s="834">
        <f t="shared" si="68"/>
        <v>0</v>
      </c>
      <c r="J1476" s="1295"/>
      <c r="K1476" s="1294"/>
    </row>
    <row r="1477" spans="1:11" s="440" customFormat="1" ht="21.95" customHeight="1" x14ac:dyDescent="0.2">
      <c r="A1477" s="830">
        <v>1465</v>
      </c>
      <c r="B1477" s="444"/>
      <c r="C1477" s="441"/>
      <c r="D1477" s="831">
        <f t="shared" si="69"/>
        <v>0</v>
      </c>
      <c r="E1477" s="441"/>
      <c r="F1477" s="441"/>
      <c r="G1477" s="832">
        <f t="shared" si="67"/>
        <v>1</v>
      </c>
      <c r="H1477" s="835"/>
      <c r="I1477" s="834">
        <f t="shared" si="68"/>
        <v>0</v>
      </c>
      <c r="J1477" s="1295"/>
      <c r="K1477" s="1294"/>
    </row>
    <row r="1478" spans="1:11" s="440" customFormat="1" ht="21.95" customHeight="1" x14ac:dyDescent="0.2">
      <c r="A1478" s="830">
        <v>1466</v>
      </c>
      <c r="B1478" s="444"/>
      <c r="C1478" s="441"/>
      <c r="D1478" s="831">
        <f t="shared" si="69"/>
        <v>0</v>
      </c>
      <c r="E1478" s="441"/>
      <c r="F1478" s="441"/>
      <c r="G1478" s="832">
        <f t="shared" si="67"/>
        <v>1</v>
      </c>
      <c r="H1478" s="835"/>
      <c r="I1478" s="834">
        <f t="shared" si="68"/>
        <v>0</v>
      </c>
      <c r="J1478" s="1295"/>
      <c r="K1478" s="1294"/>
    </row>
    <row r="1479" spans="1:11" s="440" customFormat="1" ht="21.95" customHeight="1" x14ac:dyDescent="0.2">
      <c r="A1479" s="830">
        <v>1467</v>
      </c>
      <c r="B1479" s="444"/>
      <c r="C1479" s="441"/>
      <c r="D1479" s="831">
        <f t="shared" si="69"/>
        <v>0</v>
      </c>
      <c r="E1479" s="441"/>
      <c r="F1479" s="441"/>
      <c r="G1479" s="832">
        <f t="shared" si="67"/>
        <v>1</v>
      </c>
      <c r="H1479" s="835"/>
      <c r="I1479" s="834">
        <f t="shared" si="68"/>
        <v>0</v>
      </c>
      <c r="J1479" s="1295"/>
      <c r="K1479" s="1294"/>
    </row>
    <row r="1480" spans="1:11" s="440" customFormat="1" ht="21.95" customHeight="1" x14ac:dyDescent="0.2">
      <c r="A1480" s="830">
        <v>1468</v>
      </c>
      <c r="B1480" s="444"/>
      <c r="C1480" s="441"/>
      <c r="D1480" s="831">
        <f t="shared" si="69"/>
        <v>0</v>
      </c>
      <c r="E1480" s="441"/>
      <c r="F1480" s="441"/>
      <c r="G1480" s="832">
        <f t="shared" si="67"/>
        <v>1</v>
      </c>
      <c r="H1480" s="835"/>
      <c r="I1480" s="834">
        <f t="shared" si="68"/>
        <v>0</v>
      </c>
      <c r="J1480" s="1295"/>
      <c r="K1480" s="1294"/>
    </row>
    <row r="1481" spans="1:11" s="440" customFormat="1" ht="21.95" customHeight="1" x14ac:dyDescent="0.2">
      <c r="A1481" s="830">
        <v>1469</v>
      </c>
      <c r="B1481" s="444"/>
      <c r="C1481" s="441"/>
      <c r="D1481" s="831">
        <f t="shared" si="69"/>
        <v>0</v>
      </c>
      <c r="E1481" s="441"/>
      <c r="F1481" s="441"/>
      <c r="G1481" s="832">
        <f t="shared" si="67"/>
        <v>1</v>
      </c>
      <c r="H1481" s="835"/>
      <c r="I1481" s="834">
        <f t="shared" si="68"/>
        <v>0</v>
      </c>
      <c r="J1481" s="1295"/>
      <c r="K1481" s="1294"/>
    </row>
    <row r="1482" spans="1:11" s="440" customFormat="1" ht="21.95" customHeight="1" x14ac:dyDescent="0.2">
      <c r="A1482" s="830">
        <v>1470</v>
      </c>
      <c r="B1482" s="444"/>
      <c r="C1482" s="441"/>
      <c r="D1482" s="831">
        <f t="shared" si="69"/>
        <v>0</v>
      </c>
      <c r="E1482" s="441"/>
      <c r="F1482" s="441"/>
      <c r="G1482" s="832">
        <f t="shared" si="67"/>
        <v>1</v>
      </c>
      <c r="H1482" s="835"/>
      <c r="I1482" s="834">
        <f t="shared" si="68"/>
        <v>0</v>
      </c>
      <c r="J1482" s="1295"/>
      <c r="K1482" s="1294"/>
    </row>
    <row r="1483" spans="1:11" s="440" customFormat="1" ht="21.95" customHeight="1" x14ac:dyDescent="0.2">
      <c r="A1483" s="830">
        <v>1471</v>
      </c>
      <c r="B1483" s="444"/>
      <c r="C1483" s="441"/>
      <c r="D1483" s="831">
        <f t="shared" si="69"/>
        <v>0</v>
      </c>
      <c r="E1483" s="441"/>
      <c r="F1483" s="441"/>
      <c r="G1483" s="832">
        <f t="shared" si="67"/>
        <v>1</v>
      </c>
      <c r="H1483" s="835"/>
      <c r="I1483" s="834">
        <f t="shared" si="68"/>
        <v>0</v>
      </c>
      <c r="J1483" s="1295"/>
      <c r="K1483" s="1294"/>
    </row>
    <row r="1484" spans="1:11" s="440" customFormat="1" ht="21.95" customHeight="1" x14ac:dyDescent="0.2">
      <c r="A1484" s="830">
        <v>1472</v>
      </c>
      <c r="B1484" s="444"/>
      <c r="C1484" s="441"/>
      <c r="D1484" s="831">
        <f t="shared" si="69"/>
        <v>0</v>
      </c>
      <c r="E1484" s="441"/>
      <c r="F1484" s="441"/>
      <c r="G1484" s="832">
        <f t="shared" si="67"/>
        <v>1</v>
      </c>
      <c r="H1484" s="835"/>
      <c r="I1484" s="834">
        <f t="shared" si="68"/>
        <v>0</v>
      </c>
      <c r="J1484" s="1295"/>
      <c r="K1484" s="1294"/>
    </row>
    <row r="1485" spans="1:11" s="440" customFormat="1" ht="21.95" customHeight="1" x14ac:dyDescent="0.2">
      <c r="A1485" s="830">
        <v>1473</v>
      </c>
      <c r="B1485" s="444"/>
      <c r="C1485" s="441"/>
      <c r="D1485" s="831">
        <f t="shared" si="69"/>
        <v>0</v>
      </c>
      <c r="E1485" s="441"/>
      <c r="F1485" s="441"/>
      <c r="G1485" s="832">
        <f t="shared" ref="G1485:G1498" si="70">(YEAR(F1485)-YEAR(E1485))*12+MONTH(F1485)-MONTH(E1485)+1</f>
        <v>1</v>
      </c>
      <c r="H1485" s="835"/>
      <c r="I1485" s="834">
        <f t="shared" si="68"/>
        <v>0</v>
      </c>
      <c r="J1485" s="1295"/>
      <c r="K1485" s="1294"/>
    </row>
    <row r="1486" spans="1:11" s="440" customFormat="1" ht="21.95" customHeight="1" x14ac:dyDescent="0.2">
      <c r="A1486" s="830">
        <v>1474</v>
      </c>
      <c r="B1486" s="444"/>
      <c r="C1486" s="441"/>
      <c r="D1486" s="831">
        <f t="shared" si="69"/>
        <v>0</v>
      </c>
      <c r="E1486" s="441"/>
      <c r="F1486" s="441"/>
      <c r="G1486" s="832">
        <f t="shared" si="70"/>
        <v>1</v>
      </c>
      <c r="H1486" s="835"/>
      <c r="I1486" s="834">
        <f t="shared" ref="I1486:I1519" si="71">IF(AND(E1486&lt;=DATEVALUE(MID($C$7,1,10)),F1486&gt;=DATEVALUE(MID($C$7,14,10))), (YEAR(DATEVALUE(MID($C$7,14,10)))-YEAR(DATEVALUE(MID($C$7,1,10))))*12+(MONTH(DATEVALUE(MID($C$7,14,10)))-MONTH(DATEVALUE(MID($C$7,1,10))))+1,IF(AND(E1486&lt;=DATEVALUE(MID($C$7,1,10)),F1486&lt;DATEVALUE(MID($C$7,14,10)),F1486&gt;=DATEVALUE(MID($C$7,1,10))),(YEAR(F1486)-YEAR(DATEVALUE(MID($C$7,1,10))))*12+(MONTH(F1486)-MONTH(DATEVALUE(MID($C$7,1,10))))+1,IF(AND(E1486&gt;DATEVALUE(MID($C$7,1,10)),F1486&gt;=DATEVALUE(MID($C$7,14,10)),E1486&lt;=DATEVALUE(MID($C$7,14,10))),(YEAR(DATEVALUE(MID($C$7,14,10)))-YEAR(E1486))*12+(MONTH(DATEVALUE(MID($C$7,14,10)))-MONTH(E1486))+1,IF(AND(E1486&gt;DATEVALUE(MID($C$7,1,10)),F1486&lt;DATEVALUE(MID($C$7,14,10))),(YEAR(F1486)-YEAR(E1486))*12+(MONTH(F1486)-MONTH(E1486))+1,0))))</f>
        <v>0</v>
      </c>
      <c r="J1486" s="1295"/>
      <c r="K1486" s="1294"/>
    </row>
    <row r="1487" spans="1:11" s="440" customFormat="1" ht="21.95" customHeight="1" x14ac:dyDescent="0.2">
      <c r="A1487" s="830">
        <v>1475</v>
      </c>
      <c r="B1487" s="444"/>
      <c r="C1487" s="441"/>
      <c r="D1487" s="831">
        <f t="shared" si="69"/>
        <v>0</v>
      </c>
      <c r="E1487" s="441"/>
      <c r="F1487" s="441"/>
      <c r="G1487" s="832">
        <f t="shared" si="70"/>
        <v>1</v>
      </c>
      <c r="H1487" s="835"/>
      <c r="I1487" s="834">
        <f t="shared" si="71"/>
        <v>0</v>
      </c>
      <c r="J1487" s="1295"/>
      <c r="K1487" s="1294"/>
    </row>
    <row r="1488" spans="1:11" s="440" customFormat="1" ht="21.95" customHeight="1" x14ac:dyDescent="0.2">
      <c r="A1488" s="830">
        <v>1476</v>
      </c>
      <c r="B1488" s="444"/>
      <c r="C1488" s="441"/>
      <c r="D1488" s="831">
        <f t="shared" si="69"/>
        <v>0</v>
      </c>
      <c r="E1488" s="441"/>
      <c r="F1488" s="441"/>
      <c r="G1488" s="832">
        <f t="shared" si="70"/>
        <v>1</v>
      </c>
      <c r="H1488" s="835"/>
      <c r="I1488" s="834">
        <f t="shared" si="71"/>
        <v>0</v>
      </c>
      <c r="J1488" s="1295"/>
      <c r="K1488" s="1294"/>
    </row>
    <row r="1489" spans="1:11" s="440" customFormat="1" ht="21.95" customHeight="1" x14ac:dyDescent="0.2">
      <c r="A1489" s="830">
        <v>1477</v>
      </c>
      <c r="B1489" s="444"/>
      <c r="C1489" s="441"/>
      <c r="D1489" s="831">
        <f t="shared" si="69"/>
        <v>0</v>
      </c>
      <c r="E1489" s="441"/>
      <c r="F1489" s="441"/>
      <c r="G1489" s="832">
        <f t="shared" si="70"/>
        <v>1</v>
      </c>
      <c r="H1489" s="835"/>
      <c r="I1489" s="834">
        <f t="shared" si="71"/>
        <v>0</v>
      </c>
      <c r="J1489" s="1295"/>
      <c r="K1489" s="1294"/>
    </row>
    <row r="1490" spans="1:11" s="440" customFormat="1" ht="21.95" customHeight="1" x14ac:dyDescent="0.2">
      <c r="A1490" s="830">
        <v>1478</v>
      </c>
      <c r="B1490" s="444"/>
      <c r="C1490" s="441"/>
      <c r="D1490" s="831">
        <f t="shared" si="69"/>
        <v>0</v>
      </c>
      <c r="E1490" s="441"/>
      <c r="F1490" s="441"/>
      <c r="G1490" s="832">
        <f t="shared" si="70"/>
        <v>1</v>
      </c>
      <c r="H1490" s="835"/>
      <c r="I1490" s="834">
        <f t="shared" si="71"/>
        <v>0</v>
      </c>
      <c r="J1490" s="1295"/>
      <c r="K1490" s="1294"/>
    </row>
    <row r="1491" spans="1:11" s="440" customFormat="1" ht="21.95" customHeight="1" x14ac:dyDescent="0.2">
      <c r="A1491" s="830">
        <v>1479</v>
      </c>
      <c r="B1491" s="444"/>
      <c r="C1491" s="441"/>
      <c r="D1491" s="831">
        <f t="shared" si="69"/>
        <v>0</v>
      </c>
      <c r="E1491" s="441"/>
      <c r="F1491" s="441"/>
      <c r="G1491" s="832">
        <f t="shared" si="70"/>
        <v>1</v>
      </c>
      <c r="H1491" s="835"/>
      <c r="I1491" s="834">
        <f t="shared" si="71"/>
        <v>0</v>
      </c>
      <c r="J1491" s="1295"/>
      <c r="K1491" s="1294"/>
    </row>
    <row r="1492" spans="1:11" s="440" customFormat="1" ht="21.95" customHeight="1" x14ac:dyDescent="0.2">
      <c r="A1492" s="830">
        <v>1480</v>
      </c>
      <c r="B1492" s="444"/>
      <c r="C1492" s="441"/>
      <c r="D1492" s="831">
        <f t="shared" si="69"/>
        <v>0</v>
      </c>
      <c r="E1492" s="441"/>
      <c r="F1492" s="441"/>
      <c r="G1492" s="832">
        <f t="shared" si="70"/>
        <v>1</v>
      </c>
      <c r="H1492" s="835"/>
      <c r="I1492" s="834">
        <f t="shared" si="71"/>
        <v>0</v>
      </c>
      <c r="J1492" s="1295"/>
      <c r="K1492" s="1294"/>
    </row>
    <row r="1493" spans="1:11" s="440" customFormat="1" ht="21.95" customHeight="1" x14ac:dyDescent="0.2">
      <c r="A1493" s="830">
        <v>1481</v>
      </c>
      <c r="B1493" s="444"/>
      <c r="C1493" s="441"/>
      <c r="D1493" s="831">
        <f t="shared" si="69"/>
        <v>0</v>
      </c>
      <c r="E1493" s="441"/>
      <c r="F1493" s="441"/>
      <c r="G1493" s="832">
        <f t="shared" si="70"/>
        <v>1</v>
      </c>
      <c r="H1493" s="835"/>
      <c r="I1493" s="834">
        <f t="shared" si="71"/>
        <v>0</v>
      </c>
      <c r="J1493" s="1295"/>
      <c r="K1493" s="1294"/>
    </row>
    <row r="1494" spans="1:11" s="440" customFormat="1" ht="21.95" customHeight="1" x14ac:dyDescent="0.2">
      <c r="A1494" s="830">
        <v>1482</v>
      </c>
      <c r="B1494" s="444"/>
      <c r="C1494" s="441"/>
      <c r="D1494" s="831">
        <f t="shared" si="69"/>
        <v>0</v>
      </c>
      <c r="E1494" s="441"/>
      <c r="F1494" s="441"/>
      <c r="G1494" s="832">
        <f t="shared" si="70"/>
        <v>1</v>
      </c>
      <c r="H1494" s="835"/>
      <c r="I1494" s="834">
        <f t="shared" si="71"/>
        <v>0</v>
      </c>
      <c r="J1494" s="1295"/>
      <c r="K1494" s="1294"/>
    </row>
    <row r="1495" spans="1:11" s="440" customFormat="1" ht="21.95" customHeight="1" x14ac:dyDescent="0.2">
      <c r="A1495" s="830">
        <v>1483</v>
      </c>
      <c r="B1495" s="444"/>
      <c r="C1495" s="441"/>
      <c r="D1495" s="831">
        <f t="shared" si="69"/>
        <v>0</v>
      </c>
      <c r="E1495" s="441"/>
      <c r="F1495" s="441"/>
      <c r="G1495" s="832">
        <f t="shared" si="70"/>
        <v>1</v>
      </c>
      <c r="H1495" s="835"/>
      <c r="I1495" s="834">
        <f t="shared" si="71"/>
        <v>0</v>
      </c>
      <c r="J1495" s="1295"/>
      <c r="K1495" s="1294"/>
    </row>
    <row r="1496" spans="1:11" s="440" customFormat="1" ht="21.95" customHeight="1" x14ac:dyDescent="0.2">
      <c r="A1496" s="830">
        <v>1484</v>
      </c>
      <c r="B1496" s="444"/>
      <c r="C1496" s="441"/>
      <c r="D1496" s="831">
        <f t="shared" si="69"/>
        <v>0</v>
      </c>
      <c r="E1496" s="441"/>
      <c r="F1496" s="441"/>
      <c r="G1496" s="832">
        <f t="shared" si="70"/>
        <v>1</v>
      </c>
      <c r="H1496" s="835"/>
      <c r="I1496" s="834">
        <f t="shared" si="71"/>
        <v>0</v>
      </c>
      <c r="J1496" s="1295"/>
      <c r="K1496" s="1294"/>
    </row>
    <row r="1497" spans="1:11" s="440" customFormat="1" ht="21.95" customHeight="1" x14ac:dyDescent="0.2">
      <c r="A1497" s="830">
        <v>1485</v>
      </c>
      <c r="B1497" s="444"/>
      <c r="C1497" s="441"/>
      <c r="D1497" s="831">
        <f t="shared" si="69"/>
        <v>0</v>
      </c>
      <c r="E1497" s="441"/>
      <c r="F1497" s="441"/>
      <c r="G1497" s="832">
        <f t="shared" si="70"/>
        <v>1</v>
      </c>
      <c r="H1497" s="835"/>
      <c r="I1497" s="834">
        <f t="shared" si="71"/>
        <v>0</v>
      </c>
      <c r="J1497" s="1295"/>
      <c r="K1497" s="1294"/>
    </row>
    <row r="1498" spans="1:11" s="440" customFormat="1" ht="21.95" customHeight="1" x14ac:dyDescent="0.2">
      <c r="A1498" s="830">
        <v>1486</v>
      </c>
      <c r="B1498" s="998"/>
      <c r="C1498" s="999"/>
      <c r="D1498" s="1000">
        <f t="shared" si="69"/>
        <v>0</v>
      </c>
      <c r="E1498" s="999"/>
      <c r="F1498" s="999"/>
      <c r="G1498" s="832">
        <f t="shared" si="70"/>
        <v>1</v>
      </c>
      <c r="H1498" s="1001"/>
      <c r="I1498" s="834">
        <f t="shared" si="71"/>
        <v>0</v>
      </c>
      <c r="J1498" s="1295"/>
      <c r="K1498" s="1294"/>
    </row>
    <row r="1499" spans="1:11" s="440" customFormat="1" ht="21.95" customHeight="1" x14ac:dyDescent="0.2">
      <c r="A1499" s="830">
        <v>1487</v>
      </c>
      <c r="B1499" s="998"/>
      <c r="C1499" s="999"/>
      <c r="D1499" s="1000">
        <f t="shared" ref="D1499:D1519" si="72">DATEDIF(C1499,F1499,"Y")</f>
        <v>0</v>
      </c>
      <c r="E1499" s="999"/>
      <c r="F1499" s="999"/>
      <c r="G1499" s="832">
        <f t="shared" ref="G1499:G1519" si="73">(YEAR(F1499)-YEAR(E1499))*12+MONTH(F1499)-MONTH(E1499)+1</f>
        <v>1</v>
      </c>
      <c r="H1499" s="1001"/>
      <c r="I1499" s="834">
        <f t="shared" si="71"/>
        <v>0</v>
      </c>
      <c r="J1499" s="1295"/>
      <c r="K1499" s="1294"/>
    </row>
    <row r="1500" spans="1:11" s="440" customFormat="1" ht="21.95" customHeight="1" x14ac:dyDescent="0.2">
      <c r="A1500" s="830">
        <v>1488</v>
      </c>
      <c r="B1500" s="998"/>
      <c r="C1500" s="999"/>
      <c r="D1500" s="1000">
        <f t="shared" si="72"/>
        <v>0</v>
      </c>
      <c r="E1500" s="999"/>
      <c r="F1500" s="999"/>
      <c r="G1500" s="832">
        <f t="shared" si="73"/>
        <v>1</v>
      </c>
      <c r="H1500" s="1001"/>
      <c r="I1500" s="834">
        <f t="shared" si="71"/>
        <v>0</v>
      </c>
      <c r="J1500" s="1295"/>
      <c r="K1500" s="1294"/>
    </row>
    <row r="1501" spans="1:11" s="440" customFormat="1" ht="21.95" customHeight="1" x14ac:dyDescent="0.2">
      <c r="A1501" s="830">
        <v>1489</v>
      </c>
      <c r="B1501" s="998"/>
      <c r="C1501" s="999"/>
      <c r="D1501" s="1000">
        <f t="shared" si="72"/>
        <v>0</v>
      </c>
      <c r="E1501" s="999"/>
      <c r="F1501" s="999"/>
      <c r="G1501" s="832">
        <f t="shared" si="73"/>
        <v>1</v>
      </c>
      <c r="H1501" s="1001"/>
      <c r="I1501" s="834">
        <f t="shared" si="71"/>
        <v>0</v>
      </c>
      <c r="J1501" s="1295"/>
      <c r="K1501" s="1294"/>
    </row>
    <row r="1502" spans="1:11" s="440" customFormat="1" ht="21.95" customHeight="1" x14ac:dyDescent="0.2">
      <c r="A1502" s="830">
        <v>1490</v>
      </c>
      <c r="B1502" s="998"/>
      <c r="C1502" s="999"/>
      <c r="D1502" s="1000">
        <f t="shared" si="72"/>
        <v>0</v>
      </c>
      <c r="E1502" s="999"/>
      <c r="F1502" s="999"/>
      <c r="G1502" s="832">
        <f t="shared" si="73"/>
        <v>1</v>
      </c>
      <c r="H1502" s="1001"/>
      <c r="I1502" s="834">
        <f t="shared" si="71"/>
        <v>0</v>
      </c>
      <c r="J1502" s="1295"/>
      <c r="K1502" s="1294"/>
    </row>
    <row r="1503" spans="1:11" s="440" customFormat="1" ht="21.95" customHeight="1" x14ac:dyDescent="0.2">
      <c r="A1503" s="830">
        <v>1491</v>
      </c>
      <c r="B1503" s="998"/>
      <c r="C1503" s="999"/>
      <c r="D1503" s="1000">
        <f t="shared" si="72"/>
        <v>0</v>
      </c>
      <c r="E1503" s="999"/>
      <c r="F1503" s="999"/>
      <c r="G1503" s="832">
        <f t="shared" si="73"/>
        <v>1</v>
      </c>
      <c r="H1503" s="1001"/>
      <c r="I1503" s="834">
        <f t="shared" si="71"/>
        <v>0</v>
      </c>
      <c r="J1503" s="1295"/>
      <c r="K1503" s="1294"/>
    </row>
    <row r="1504" spans="1:11" s="440" customFormat="1" ht="21.95" customHeight="1" x14ac:dyDescent="0.2">
      <c r="A1504" s="830">
        <v>1492</v>
      </c>
      <c r="B1504" s="998"/>
      <c r="C1504" s="999"/>
      <c r="D1504" s="1000">
        <f t="shared" si="72"/>
        <v>0</v>
      </c>
      <c r="E1504" s="999"/>
      <c r="F1504" s="999"/>
      <c r="G1504" s="832">
        <f t="shared" si="73"/>
        <v>1</v>
      </c>
      <c r="H1504" s="1001"/>
      <c r="I1504" s="834">
        <f t="shared" si="71"/>
        <v>0</v>
      </c>
      <c r="J1504" s="1295"/>
      <c r="K1504" s="1294"/>
    </row>
    <row r="1505" spans="1:11" s="440" customFormat="1" ht="21.95" customHeight="1" x14ac:dyDescent="0.2">
      <c r="A1505" s="830">
        <v>1493</v>
      </c>
      <c r="B1505" s="998"/>
      <c r="C1505" s="999"/>
      <c r="D1505" s="1000">
        <f t="shared" si="72"/>
        <v>0</v>
      </c>
      <c r="E1505" s="999"/>
      <c r="F1505" s="999"/>
      <c r="G1505" s="832">
        <f t="shared" si="73"/>
        <v>1</v>
      </c>
      <c r="H1505" s="1001"/>
      <c r="I1505" s="834">
        <f t="shared" si="71"/>
        <v>0</v>
      </c>
      <c r="J1505" s="1295"/>
      <c r="K1505" s="1294"/>
    </row>
    <row r="1506" spans="1:11" s="440" customFormat="1" ht="21.95" customHeight="1" x14ac:dyDescent="0.2">
      <c r="A1506" s="830">
        <v>1494</v>
      </c>
      <c r="B1506" s="998"/>
      <c r="C1506" s="999"/>
      <c r="D1506" s="1000">
        <f t="shared" si="72"/>
        <v>0</v>
      </c>
      <c r="E1506" s="999"/>
      <c r="F1506" s="999"/>
      <c r="G1506" s="832">
        <f t="shared" si="73"/>
        <v>1</v>
      </c>
      <c r="H1506" s="1001"/>
      <c r="I1506" s="834">
        <f t="shared" si="71"/>
        <v>0</v>
      </c>
      <c r="J1506" s="1295"/>
      <c r="K1506" s="1294"/>
    </row>
    <row r="1507" spans="1:11" s="440" customFormat="1" ht="21.95" customHeight="1" x14ac:dyDescent="0.2">
      <c r="A1507" s="830">
        <v>1495</v>
      </c>
      <c r="B1507" s="998"/>
      <c r="C1507" s="999"/>
      <c r="D1507" s="1000">
        <f t="shared" si="72"/>
        <v>0</v>
      </c>
      <c r="E1507" s="999"/>
      <c r="F1507" s="999"/>
      <c r="G1507" s="832">
        <f t="shared" si="73"/>
        <v>1</v>
      </c>
      <c r="H1507" s="1001"/>
      <c r="I1507" s="834">
        <f t="shared" si="71"/>
        <v>0</v>
      </c>
      <c r="J1507" s="1295"/>
      <c r="K1507" s="1294"/>
    </row>
    <row r="1508" spans="1:11" s="440" customFormat="1" ht="21.95" customHeight="1" x14ac:dyDescent="0.2">
      <c r="A1508" s="830">
        <v>1496</v>
      </c>
      <c r="B1508" s="998"/>
      <c r="C1508" s="999"/>
      <c r="D1508" s="1000">
        <f t="shared" si="72"/>
        <v>0</v>
      </c>
      <c r="E1508" s="999"/>
      <c r="F1508" s="999"/>
      <c r="G1508" s="832">
        <f t="shared" si="73"/>
        <v>1</v>
      </c>
      <c r="H1508" s="1001"/>
      <c r="I1508" s="834">
        <f t="shared" si="71"/>
        <v>0</v>
      </c>
      <c r="J1508" s="1295"/>
      <c r="K1508" s="1294"/>
    </row>
    <row r="1509" spans="1:11" s="440" customFormat="1" ht="21.95" customHeight="1" x14ac:dyDescent="0.2">
      <c r="A1509" s="830">
        <v>1497</v>
      </c>
      <c r="B1509" s="998"/>
      <c r="C1509" s="999"/>
      <c r="D1509" s="1000">
        <f t="shared" si="72"/>
        <v>0</v>
      </c>
      <c r="E1509" s="999"/>
      <c r="F1509" s="999"/>
      <c r="G1509" s="832">
        <f t="shared" si="73"/>
        <v>1</v>
      </c>
      <c r="H1509" s="1001"/>
      <c r="I1509" s="834">
        <f t="shared" si="71"/>
        <v>0</v>
      </c>
      <c r="J1509" s="1295"/>
      <c r="K1509" s="1294"/>
    </row>
    <row r="1510" spans="1:11" s="440" customFormat="1" ht="21.95" customHeight="1" x14ac:dyDescent="0.2">
      <c r="A1510" s="830">
        <v>1498</v>
      </c>
      <c r="B1510" s="998"/>
      <c r="C1510" s="999"/>
      <c r="D1510" s="1000">
        <f t="shared" si="72"/>
        <v>0</v>
      </c>
      <c r="E1510" s="999"/>
      <c r="F1510" s="999"/>
      <c r="G1510" s="832">
        <f t="shared" si="73"/>
        <v>1</v>
      </c>
      <c r="H1510" s="1001"/>
      <c r="I1510" s="834">
        <f t="shared" si="71"/>
        <v>0</v>
      </c>
      <c r="J1510" s="1295"/>
      <c r="K1510" s="1294"/>
    </row>
    <row r="1511" spans="1:11" s="440" customFormat="1" ht="21.95" customHeight="1" x14ac:dyDescent="0.2">
      <c r="A1511" s="830">
        <v>1499</v>
      </c>
      <c r="B1511" s="444"/>
      <c r="C1511" s="999"/>
      <c r="D1511" s="1000">
        <f t="shared" si="72"/>
        <v>0</v>
      </c>
      <c r="E1511" s="999"/>
      <c r="F1511" s="999"/>
      <c r="G1511" s="832">
        <f t="shared" si="73"/>
        <v>1</v>
      </c>
      <c r="H1511" s="1001"/>
      <c r="I1511" s="834">
        <f t="shared" si="71"/>
        <v>0</v>
      </c>
      <c r="J1511" s="1295"/>
      <c r="K1511" s="1294"/>
    </row>
    <row r="1512" spans="1:11" s="440" customFormat="1" ht="21.95" customHeight="1" x14ac:dyDescent="0.2">
      <c r="A1512" s="830">
        <v>1500</v>
      </c>
      <c r="B1512" s="998"/>
      <c r="C1512" s="999"/>
      <c r="D1512" s="1000">
        <f t="shared" si="72"/>
        <v>0</v>
      </c>
      <c r="E1512" s="999"/>
      <c r="F1512" s="999"/>
      <c r="G1512" s="832">
        <f t="shared" si="73"/>
        <v>1</v>
      </c>
      <c r="H1512" s="1001"/>
      <c r="I1512" s="834">
        <f t="shared" si="71"/>
        <v>0</v>
      </c>
      <c r="J1512" s="1295"/>
      <c r="K1512" s="1294"/>
    </row>
    <row r="1513" spans="1:11" s="440" customFormat="1" ht="21.95" customHeight="1" x14ac:dyDescent="0.2">
      <c r="A1513" s="830">
        <v>1501</v>
      </c>
      <c r="B1513" s="998"/>
      <c r="C1513" s="999"/>
      <c r="D1513" s="1000">
        <f t="shared" si="72"/>
        <v>0</v>
      </c>
      <c r="E1513" s="999"/>
      <c r="F1513" s="999"/>
      <c r="G1513" s="832">
        <f t="shared" si="73"/>
        <v>1</v>
      </c>
      <c r="H1513" s="1001"/>
      <c r="I1513" s="834">
        <f t="shared" si="71"/>
        <v>0</v>
      </c>
      <c r="J1513" s="1295"/>
      <c r="K1513" s="1294"/>
    </row>
    <row r="1514" spans="1:11" s="440" customFormat="1" ht="21.95" customHeight="1" x14ac:dyDescent="0.2">
      <c r="A1514" s="830">
        <v>1502</v>
      </c>
      <c r="B1514" s="998"/>
      <c r="C1514" s="999"/>
      <c r="D1514" s="1000">
        <f t="shared" si="72"/>
        <v>0</v>
      </c>
      <c r="E1514" s="999"/>
      <c r="F1514" s="999"/>
      <c r="G1514" s="832">
        <f t="shared" si="73"/>
        <v>1</v>
      </c>
      <c r="H1514" s="1001"/>
      <c r="I1514" s="834">
        <f t="shared" si="71"/>
        <v>0</v>
      </c>
      <c r="J1514" s="1295"/>
      <c r="K1514" s="1294"/>
    </row>
    <row r="1515" spans="1:11" s="440" customFormat="1" ht="21.95" customHeight="1" x14ac:dyDescent="0.2">
      <c r="A1515" s="830">
        <v>1503</v>
      </c>
      <c r="B1515" s="998"/>
      <c r="C1515" s="999"/>
      <c r="D1515" s="1000">
        <f t="shared" si="72"/>
        <v>0</v>
      </c>
      <c r="E1515" s="999"/>
      <c r="F1515" s="999"/>
      <c r="G1515" s="832">
        <f t="shared" si="73"/>
        <v>1</v>
      </c>
      <c r="H1515" s="1001"/>
      <c r="I1515" s="834">
        <f t="shared" si="71"/>
        <v>0</v>
      </c>
      <c r="J1515" s="1295"/>
      <c r="K1515" s="1294"/>
    </row>
    <row r="1516" spans="1:11" s="440" customFormat="1" ht="21.95" customHeight="1" x14ac:dyDescent="0.2">
      <c r="A1516" s="830">
        <v>1504</v>
      </c>
      <c r="B1516" s="998"/>
      <c r="C1516" s="999"/>
      <c r="D1516" s="1000">
        <f t="shared" si="72"/>
        <v>0</v>
      </c>
      <c r="E1516" s="999"/>
      <c r="F1516" s="999"/>
      <c r="G1516" s="832">
        <f t="shared" si="73"/>
        <v>1</v>
      </c>
      <c r="H1516" s="1001"/>
      <c r="I1516" s="834">
        <f t="shared" si="71"/>
        <v>0</v>
      </c>
      <c r="J1516" s="1295"/>
      <c r="K1516" s="1294"/>
    </row>
    <row r="1517" spans="1:11" s="440" customFormat="1" ht="21.95" customHeight="1" x14ac:dyDescent="0.2">
      <c r="A1517" s="830">
        <v>1505</v>
      </c>
      <c r="B1517" s="998"/>
      <c r="C1517" s="999"/>
      <c r="D1517" s="1000">
        <f t="shared" si="72"/>
        <v>0</v>
      </c>
      <c r="E1517" s="999"/>
      <c r="F1517" s="999"/>
      <c r="G1517" s="832">
        <f t="shared" si="73"/>
        <v>1</v>
      </c>
      <c r="H1517" s="1001"/>
      <c r="I1517" s="834">
        <f t="shared" si="71"/>
        <v>0</v>
      </c>
      <c r="J1517" s="1295"/>
      <c r="K1517" s="1294"/>
    </row>
    <row r="1518" spans="1:11" s="440" customFormat="1" ht="21.95" customHeight="1" x14ac:dyDescent="0.2">
      <c r="A1518" s="830">
        <v>1506</v>
      </c>
      <c r="B1518" s="998"/>
      <c r="C1518" s="999"/>
      <c r="D1518" s="1000">
        <f t="shared" si="72"/>
        <v>0</v>
      </c>
      <c r="E1518" s="999"/>
      <c r="F1518" s="999"/>
      <c r="G1518" s="832">
        <f t="shared" si="73"/>
        <v>1</v>
      </c>
      <c r="H1518" s="1001"/>
      <c r="I1518" s="834">
        <f t="shared" si="71"/>
        <v>0</v>
      </c>
      <c r="J1518" s="1295"/>
      <c r="K1518" s="1294"/>
    </row>
    <row r="1519" spans="1:11" s="440" customFormat="1" ht="21.95" customHeight="1" x14ac:dyDescent="0.2">
      <c r="A1519" s="830">
        <v>1507</v>
      </c>
      <c r="B1519" s="998"/>
      <c r="C1519" s="999"/>
      <c r="D1519" s="1000">
        <f t="shared" si="72"/>
        <v>0</v>
      </c>
      <c r="E1519" s="999"/>
      <c r="F1519" s="999"/>
      <c r="G1519" s="832">
        <f t="shared" si="73"/>
        <v>1</v>
      </c>
      <c r="H1519" s="1001"/>
      <c r="I1519" s="834">
        <f t="shared" si="71"/>
        <v>0</v>
      </c>
      <c r="J1519" s="1295"/>
      <c r="K1519" s="1294"/>
    </row>
    <row r="1520" spans="1:11" s="440" customFormat="1" ht="21.95" customHeight="1" x14ac:dyDescent="0.2">
      <c r="A1520" s="830">
        <v>1508</v>
      </c>
      <c r="B1520" s="998"/>
      <c r="C1520" s="999"/>
      <c r="D1520" s="1000">
        <f t="shared" ref="D1520:D1583" si="74">DATEDIF(C1520,F1520,"Y")</f>
        <v>0</v>
      </c>
      <c r="E1520" s="999"/>
      <c r="F1520" s="999"/>
      <c r="G1520" s="832">
        <f t="shared" ref="G1520:G1583" si="75">(YEAR(F1520)-YEAR(E1520))*12+MONTH(F1520)-MONTH(E1520)+1</f>
        <v>1</v>
      </c>
      <c r="H1520" s="1001"/>
      <c r="I1520" s="834">
        <f t="shared" ref="I1520:I1583" si="76">IF(AND(E1520&lt;=DATEVALUE(MID($C$7,1,10)),F1520&gt;=DATEVALUE(MID($C$7,14,10))), (YEAR(DATEVALUE(MID($C$7,14,10)))-YEAR(DATEVALUE(MID($C$7,1,10))))*12+(MONTH(DATEVALUE(MID($C$7,14,10)))-MONTH(DATEVALUE(MID($C$7,1,10))))+1,IF(AND(E1520&lt;=DATEVALUE(MID($C$7,1,10)),F1520&lt;DATEVALUE(MID($C$7,14,10)),F1520&gt;=DATEVALUE(MID($C$7,1,10))),(YEAR(F1520)-YEAR(DATEVALUE(MID($C$7,1,10))))*12+(MONTH(F1520)-MONTH(DATEVALUE(MID($C$7,1,10))))+1,IF(AND(E1520&gt;DATEVALUE(MID($C$7,1,10)),F1520&gt;=DATEVALUE(MID($C$7,14,10)),E1520&lt;=DATEVALUE(MID($C$7,14,10))),(YEAR(DATEVALUE(MID($C$7,14,10)))-YEAR(E1520))*12+(MONTH(DATEVALUE(MID($C$7,14,10)))-MONTH(E1520))+1,IF(AND(E1520&gt;DATEVALUE(MID($C$7,1,10)),F1520&lt;DATEVALUE(MID($C$7,14,10))),(YEAR(F1520)-YEAR(E1520))*12+(MONTH(F1520)-MONTH(E1520))+1,0))))</f>
        <v>0</v>
      </c>
      <c r="J1520" s="1295"/>
      <c r="K1520" s="1294"/>
    </row>
    <row r="1521" spans="1:11" s="440" customFormat="1" ht="21.95" customHeight="1" x14ac:dyDescent="0.2">
      <c r="A1521" s="830">
        <v>1509</v>
      </c>
      <c r="B1521" s="998"/>
      <c r="C1521" s="999"/>
      <c r="D1521" s="1000">
        <f t="shared" si="74"/>
        <v>0</v>
      </c>
      <c r="E1521" s="999"/>
      <c r="F1521" s="999"/>
      <c r="G1521" s="832">
        <f t="shared" si="75"/>
        <v>1</v>
      </c>
      <c r="H1521" s="1001"/>
      <c r="I1521" s="834">
        <f t="shared" si="76"/>
        <v>0</v>
      </c>
      <c r="J1521" s="1295"/>
      <c r="K1521" s="1294"/>
    </row>
    <row r="1522" spans="1:11" s="440" customFormat="1" ht="21.95" customHeight="1" x14ac:dyDescent="0.2">
      <c r="A1522" s="830">
        <v>1510</v>
      </c>
      <c r="B1522" s="998"/>
      <c r="C1522" s="999"/>
      <c r="D1522" s="1000">
        <f t="shared" si="74"/>
        <v>0</v>
      </c>
      <c r="E1522" s="999"/>
      <c r="F1522" s="999"/>
      <c r="G1522" s="832">
        <f t="shared" si="75"/>
        <v>1</v>
      </c>
      <c r="H1522" s="1001"/>
      <c r="I1522" s="834">
        <f t="shared" si="76"/>
        <v>0</v>
      </c>
      <c r="J1522" s="1295"/>
      <c r="K1522" s="1294"/>
    </row>
    <row r="1523" spans="1:11" s="440" customFormat="1" ht="21.95" customHeight="1" x14ac:dyDescent="0.2">
      <c r="A1523" s="830">
        <v>1511</v>
      </c>
      <c r="B1523" s="998"/>
      <c r="C1523" s="999"/>
      <c r="D1523" s="1000">
        <f t="shared" si="74"/>
        <v>0</v>
      </c>
      <c r="E1523" s="999"/>
      <c r="F1523" s="999"/>
      <c r="G1523" s="832">
        <f t="shared" si="75"/>
        <v>1</v>
      </c>
      <c r="H1523" s="1001"/>
      <c r="I1523" s="834">
        <f t="shared" si="76"/>
        <v>0</v>
      </c>
      <c r="J1523" s="1295"/>
      <c r="K1523" s="1294"/>
    </row>
    <row r="1524" spans="1:11" s="440" customFormat="1" ht="21.95" customHeight="1" x14ac:dyDescent="0.2">
      <c r="A1524" s="830">
        <v>1512</v>
      </c>
      <c r="B1524" s="998"/>
      <c r="C1524" s="999"/>
      <c r="D1524" s="1000">
        <f t="shared" si="74"/>
        <v>0</v>
      </c>
      <c r="E1524" s="999"/>
      <c r="F1524" s="999"/>
      <c r="G1524" s="832">
        <f t="shared" si="75"/>
        <v>1</v>
      </c>
      <c r="H1524" s="1001"/>
      <c r="I1524" s="834">
        <f t="shared" si="76"/>
        <v>0</v>
      </c>
      <c r="J1524" s="1295"/>
      <c r="K1524" s="1294"/>
    </row>
    <row r="1525" spans="1:11" s="440" customFormat="1" ht="21.95" customHeight="1" x14ac:dyDescent="0.2">
      <c r="A1525" s="830">
        <v>1513</v>
      </c>
      <c r="B1525" s="998"/>
      <c r="C1525" s="999"/>
      <c r="D1525" s="1000">
        <f t="shared" si="74"/>
        <v>0</v>
      </c>
      <c r="E1525" s="999"/>
      <c r="F1525" s="999"/>
      <c r="G1525" s="832">
        <f t="shared" si="75"/>
        <v>1</v>
      </c>
      <c r="H1525" s="1001"/>
      <c r="I1525" s="834">
        <f t="shared" si="76"/>
        <v>0</v>
      </c>
      <c r="J1525" s="1295"/>
      <c r="K1525" s="1294"/>
    </row>
    <row r="1526" spans="1:11" s="440" customFormat="1" ht="21.95" customHeight="1" x14ac:dyDescent="0.2">
      <c r="A1526" s="830">
        <v>1514</v>
      </c>
      <c r="B1526" s="998"/>
      <c r="C1526" s="999"/>
      <c r="D1526" s="1000">
        <f t="shared" si="74"/>
        <v>0</v>
      </c>
      <c r="E1526" s="999"/>
      <c r="F1526" s="999"/>
      <c r="G1526" s="832">
        <f t="shared" si="75"/>
        <v>1</v>
      </c>
      <c r="H1526" s="1001"/>
      <c r="I1526" s="834">
        <f t="shared" si="76"/>
        <v>0</v>
      </c>
      <c r="J1526" s="1295"/>
      <c r="K1526" s="1294"/>
    </row>
    <row r="1527" spans="1:11" s="440" customFormat="1" ht="21.95" customHeight="1" x14ac:dyDescent="0.2">
      <c r="A1527" s="830">
        <v>1515</v>
      </c>
      <c r="B1527" s="998"/>
      <c r="C1527" s="999"/>
      <c r="D1527" s="1000">
        <f t="shared" si="74"/>
        <v>0</v>
      </c>
      <c r="E1527" s="999"/>
      <c r="F1527" s="999"/>
      <c r="G1527" s="832">
        <f t="shared" si="75"/>
        <v>1</v>
      </c>
      <c r="H1527" s="1001"/>
      <c r="I1527" s="834">
        <f t="shared" si="76"/>
        <v>0</v>
      </c>
      <c r="J1527" s="1295"/>
      <c r="K1527" s="1294"/>
    </row>
    <row r="1528" spans="1:11" s="440" customFormat="1" ht="21.95" customHeight="1" x14ac:dyDescent="0.2">
      <c r="A1528" s="830">
        <v>1516</v>
      </c>
      <c r="B1528" s="998"/>
      <c r="C1528" s="999"/>
      <c r="D1528" s="1000">
        <f t="shared" si="74"/>
        <v>0</v>
      </c>
      <c r="E1528" s="999"/>
      <c r="F1528" s="999"/>
      <c r="G1528" s="832">
        <f t="shared" si="75"/>
        <v>1</v>
      </c>
      <c r="H1528" s="1001"/>
      <c r="I1528" s="834">
        <f t="shared" si="76"/>
        <v>0</v>
      </c>
      <c r="J1528" s="1295"/>
      <c r="K1528" s="1294"/>
    </row>
    <row r="1529" spans="1:11" s="440" customFormat="1" ht="21.95" customHeight="1" x14ac:dyDescent="0.2">
      <c r="A1529" s="830">
        <v>1517</v>
      </c>
      <c r="B1529" s="998"/>
      <c r="C1529" s="999"/>
      <c r="D1529" s="1000">
        <f t="shared" si="74"/>
        <v>0</v>
      </c>
      <c r="E1529" s="999"/>
      <c r="F1529" s="999"/>
      <c r="G1529" s="832">
        <f t="shared" si="75"/>
        <v>1</v>
      </c>
      <c r="H1529" s="1001"/>
      <c r="I1529" s="834">
        <f t="shared" si="76"/>
        <v>0</v>
      </c>
      <c r="J1529" s="1295"/>
      <c r="K1529" s="1294"/>
    </row>
    <row r="1530" spans="1:11" s="440" customFormat="1" ht="21.95" customHeight="1" x14ac:dyDescent="0.2">
      <c r="A1530" s="830">
        <v>1518</v>
      </c>
      <c r="B1530" s="998"/>
      <c r="C1530" s="999"/>
      <c r="D1530" s="1000">
        <f t="shared" si="74"/>
        <v>0</v>
      </c>
      <c r="E1530" s="999"/>
      <c r="F1530" s="999"/>
      <c r="G1530" s="832">
        <f t="shared" si="75"/>
        <v>1</v>
      </c>
      <c r="H1530" s="1001"/>
      <c r="I1530" s="834">
        <f t="shared" si="76"/>
        <v>0</v>
      </c>
      <c r="J1530" s="1295"/>
      <c r="K1530" s="1294"/>
    </row>
    <row r="1531" spans="1:11" s="440" customFormat="1" ht="21.95" customHeight="1" x14ac:dyDescent="0.2">
      <c r="A1531" s="830">
        <v>1519</v>
      </c>
      <c r="B1531" s="998"/>
      <c r="C1531" s="999"/>
      <c r="D1531" s="1000">
        <f t="shared" si="74"/>
        <v>0</v>
      </c>
      <c r="E1531" s="999"/>
      <c r="F1531" s="999"/>
      <c r="G1531" s="832">
        <f t="shared" si="75"/>
        <v>1</v>
      </c>
      <c r="H1531" s="1001"/>
      <c r="I1531" s="834">
        <f t="shared" si="76"/>
        <v>0</v>
      </c>
      <c r="J1531" s="1295"/>
      <c r="K1531" s="1294"/>
    </row>
    <row r="1532" spans="1:11" s="440" customFormat="1" ht="21.95" customHeight="1" x14ac:dyDescent="0.2">
      <c r="A1532" s="830">
        <v>1520</v>
      </c>
      <c r="B1532" s="998"/>
      <c r="C1532" s="999"/>
      <c r="D1532" s="1000">
        <f t="shared" si="74"/>
        <v>0</v>
      </c>
      <c r="E1532" s="999"/>
      <c r="F1532" s="999"/>
      <c r="G1532" s="832">
        <f t="shared" si="75"/>
        <v>1</v>
      </c>
      <c r="H1532" s="1001"/>
      <c r="I1532" s="834">
        <f t="shared" si="76"/>
        <v>0</v>
      </c>
      <c r="J1532" s="1295"/>
      <c r="K1532" s="1294"/>
    </row>
    <row r="1533" spans="1:11" s="440" customFormat="1" ht="21.95" customHeight="1" x14ac:dyDescent="0.2">
      <c r="A1533" s="830">
        <v>1521</v>
      </c>
      <c r="B1533" s="998"/>
      <c r="C1533" s="999"/>
      <c r="D1533" s="1000">
        <f t="shared" si="74"/>
        <v>0</v>
      </c>
      <c r="E1533" s="999"/>
      <c r="F1533" s="999"/>
      <c r="G1533" s="832">
        <f t="shared" si="75"/>
        <v>1</v>
      </c>
      <c r="H1533" s="1001"/>
      <c r="I1533" s="834">
        <f t="shared" si="76"/>
        <v>0</v>
      </c>
      <c r="J1533" s="1295"/>
      <c r="K1533" s="1294"/>
    </row>
    <row r="1534" spans="1:11" s="440" customFormat="1" ht="21.95" customHeight="1" x14ac:dyDescent="0.2">
      <c r="A1534" s="830">
        <v>1522</v>
      </c>
      <c r="B1534" s="998"/>
      <c r="C1534" s="999"/>
      <c r="D1534" s="1000">
        <f t="shared" si="74"/>
        <v>0</v>
      </c>
      <c r="E1534" s="999"/>
      <c r="F1534" s="999"/>
      <c r="G1534" s="832">
        <f t="shared" si="75"/>
        <v>1</v>
      </c>
      <c r="H1534" s="1001"/>
      <c r="I1534" s="834">
        <f t="shared" si="76"/>
        <v>0</v>
      </c>
      <c r="J1534" s="1295"/>
      <c r="K1534" s="1294"/>
    </row>
    <row r="1535" spans="1:11" s="440" customFormat="1" ht="21.95" customHeight="1" x14ac:dyDescent="0.2">
      <c r="A1535" s="830">
        <v>1523</v>
      </c>
      <c r="B1535" s="998"/>
      <c r="C1535" s="999"/>
      <c r="D1535" s="1000">
        <f t="shared" si="74"/>
        <v>0</v>
      </c>
      <c r="E1535" s="999"/>
      <c r="F1535" s="999"/>
      <c r="G1535" s="832">
        <f t="shared" si="75"/>
        <v>1</v>
      </c>
      <c r="H1535" s="1001"/>
      <c r="I1535" s="834">
        <f t="shared" si="76"/>
        <v>0</v>
      </c>
      <c r="J1535" s="1295"/>
      <c r="K1535" s="1294"/>
    </row>
    <row r="1536" spans="1:11" s="440" customFormat="1" ht="21.95" customHeight="1" x14ac:dyDescent="0.2">
      <c r="A1536" s="830">
        <v>1524</v>
      </c>
      <c r="B1536" s="998"/>
      <c r="C1536" s="999"/>
      <c r="D1536" s="1000">
        <f t="shared" si="74"/>
        <v>0</v>
      </c>
      <c r="E1536" s="999"/>
      <c r="F1536" s="999"/>
      <c r="G1536" s="832">
        <f t="shared" si="75"/>
        <v>1</v>
      </c>
      <c r="H1536" s="1001"/>
      <c r="I1536" s="834">
        <f t="shared" si="76"/>
        <v>0</v>
      </c>
      <c r="J1536" s="1295"/>
      <c r="K1536" s="1294"/>
    </row>
    <row r="1537" spans="1:11" s="440" customFormat="1" ht="21.95" customHeight="1" x14ac:dyDescent="0.2">
      <c r="A1537" s="830">
        <v>1525</v>
      </c>
      <c r="B1537" s="998"/>
      <c r="C1537" s="999"/>
      <c r="D1537" s="1000">
        <f t="shared" si="74"/>
        <v>0</v>
      </c>
      <c r="E1537" s="999"/>
      <c r="F1537" s="999"/>
      <c r="G1537" s="832">
        <f t="shared" si="75"/>
        <v>1</v>
      </c>
      <c r="H1537" s="1001"/>
      <c r="I1537" s="834">
        <f t="shared" si="76"/>
        <v>0</v>
      </c>
      <c r="J1537" s="1295"/>
      <c r="K1537" s="1294"/>
    </row>
    <row r="1538" spans="1:11" s="440" customFormat="1" ht="21.95" customHeight="1" x14ac:dyDescent="0.2">
      <c r="A1538" s="830">
        <v>1526</v>
      </c>
      <c r="B1538" s="998"/>
      <c r="C1538" s="999"/>
      <c r="D1538" s="1000">
        <f t="shared" si="74"/>
        <v>0</v>
      </c>
      <c r="E1538" s="999"/>
      <c r="F1538" s="999"/>
      <c r="G1538" s="832">
        <f t="shared" si="75"/>
        <v>1</v>
      </c>
      <c r="H1538" s="1001"/>
      <c r="I1538" s="834">
        <f t="shared" si="76"/>
        <v>0</v>
      </c>
      <c r="J1538" s="1295"/>
      <c r="K1538" s="1294"/>
    </row>
    <row r="1539" spans="1:11" s="440" customFormat="1" ht="21.95" customHeight="1" x14ac:dyDescent="0.2">
      <c r="A1539" s="830">
        <v>1527</v>
      </c>
      <c r="B1539" s="998"/>
      <c r="C1539" s="999"/>
      <c r="D1539" s="1000">
        <f t="shared" si="74"/>
        <v>0</v>
      </c>
      <c r="E1539" s="999"/>
      <c r="F1539" s="999"/>
      <c r="G1539" s="832">
        <f t="shared" si="75"/>
        <v>1</v>
      </c>
      <c r="H1539" s="1001"/>
      <c r="I1539" s="834">
        <f t="shared" si="76"/>
        <v>0</v>
      </c>
      <c r="J1539" s="1295"/>
      <c r="K1539" s="1294"/>
    </row>
    <row r="1540" spans="1:11" s="440" customFormat="1" ht="21.95" customHeight="1" x14ac:dyDescent="0.2">
      <c r="A1540" s="830">
        <v>1528</v>
      </c>
      <c r="B1540" s="998"/>
      <c r="C1540" s="999"/>
      <c r="D1540" s="1000">
        <f t="shared" si="74"/>
        <v>0</v>
      </c>
      <c r="E1540" s="999"/>
      <c r="F1540" s="999"/>
      <c r="G1540" s="832">
        <f t="shared" si="75"/>
        <v>1</v>
      </c>
      <c r="H1540" s="1001"/>
      <c r="I1540" s="834">
        <f t="shared" si="76"/>
        <v>0</v>
      </c>
      <c r="J1540" s="1295"/>
      <c r="K1540" s="1294"/>
    </row>
    <row r="1541" spans="1:11" s="440" customFormat="1" ht="21.95" customHeight="1" x14ac:dyDescent="0.2">
      <c r="A1541" s="830">
        <v>1529</v>
      </c>
      <c r="B1541" s="998"/>
      <c r="C1541" s="999"/>
      <c r="D1541" s="1000">
        <f t="shared" si="74"/>
        <v>0</v>
      </c>
      <c r="E1541" s="999"/>
      <c r="F1541" s="999"/>
      <c r="G1541" s="832">
        <f t="shared" si="75"/>
        <v>1</v>
      </c>
      <c r="H1541" s="1001"/>
      <c r="I1541" s="834">
        <f t="shared" si="76"/>
        <v>0</v>
      </c>
      <c r="J1541" s="1295"/>
      <c r="K1541" s="1294"/>
    </row>
    <row r="1542" spans="1:11" s="440" customFormat="1" ht="21.95" customHeight="1" x14ac:dyDescent="0.2">
      <c r="A1542" s="830">
        <v>1530</v>
      </c>
      <c r="B1542" s="998"/>
      <c r="C1542" s="999"/>
      <c r="D1542" s="1000">
        <f t="shared" si="74"/>
        <v>0</v>
      </c>
      <c r="E1542" s="999"/>
      <c r="F1542" s="999"/>
      <c r="G1542" s="832">
        <f t="shared" si="75"/>
        <v>1</v>
      </c>
      <c r="H1542" s="1001"/>
      <c r="I1542" s="834">
        <f t="shared" si="76"/>
        <v>0</v>
      </c>
      <c r="J1542" s="1295"/>
      <c r="K1542" s="1294"/>
    </row>
    <row r="1543" spans="1:11" s="440" customFormat="1" ht="21.95" customHeight="1" x14ac:dyDescent="0.2">
      <c r="A1543" s="830">
        <v>1531</v>
      </c>
      <c r="B1543" s="998"/>
      <c r="C1543" s="999"/>
      <c r="D1543" s="1000">
        <f t="shared" si="74"/>
        <v>0</v>
      </c>
      <c r="E1543" s="999"/>
      <c r="F1543" s="999"/>
      <c r="G1543" s="832">
        <f t="shared" si="75"/>
        <v>1</v>
      </c>
      <c r="H1543" s="1001"/>
      <c r="I1543" s="834">
        <f t="shared" si="76"/>
        <v>0</v>
      </c>
      <c r="J1543" s="1295"/>
      <c r="K1543" s="1294"/>
    </row>
    <row r="1544" spans="1:11" s="440" customFormat="1" ht="21.95" customHeight="1" x14ac:dyDescent="0.2">
      <c r="A1544" s="830">
        <v>1532</v>
      </c>
      <c r="B1544" s="998"/>
      <c r="C1544" s="999"/>
      <c r="D1544" s="1000">
        <f t="shared" si="74"/>
        <v>0</v>
      </c>
      <c r="E1544" s="999"/>
      <c r="F1544" s="999"/>
      <c r="G1544" s="832">
        <f t="shared" si="75"/>
        <v>1</v>
      </c>
      <c r="H1544" s="1001"/>
      <c r="I1544" s="834">
        <f t="shared" si="76"/>
        <v>0</v>
      </c>
      <c r="J1544" s="1295"/>
      <c r="K1544" s="1294"/>
    </row>
    <row r="1545" spans="1:11" s="440" customFormat="1" ht="21.95" customHeight="1" x14ac:dyDescent="0.2">
      <c r="A1545" s="830">
        <v>1533</v>
      </c>
      <c r="B1545" s="998"/>
      <c r="C1545" s="999"/>
      <c r="D1545" s="1000">
        <f t="shared" si="74"/>
        <v>0</v>
      </c>
      <c r="E1545" s="999"/>
      <c r="F1545" s="999"/>
      <c r="G1545" s="832">
        <f t="shared" si="75"/>
        <v>1</v>
      </c>
      <c r="H1545" s="1001"/>
      <c r="I1545" s="834">
        <f t="shared" si="76"/>
        <v>0</v>
      </c>
      <c r="J1545" s="1295"/>
      <c r="K1545" s="1294"/>
    </row>
    <row r="1546" spans="1:11" s="440" customFormat="1" ht="21.95" customHeight="1" x14ac:dyDescent="0.2">
      <c r="A1546" s="830">
        <v>1534</v>
      </c>
      <c r="B1546" s="998"/>
      <c r="C1546" s="999"/>
      <c r="D1546" s="1000">
        <f t="shared" si="74"/>
        <v>0</v>
      </c>
      <c r="E1546" s="999"/>
      <c r="F1546" s="999"/>
      <c r="G1546" s="832">
        <f t="shared" si="75"/>
        <v>1</v>
      </c>
      <c r="H1546" s="1001"/>
      <c r="I1546" s="834">
        <f t="shared" si="76"/>
        <v>0</v>
      </c>
      <c r="J1546" s="1295"/>
      <c r="K1546" s="1294"/>
    </row>
    <row r="1547" spans="1:11" s="440" customFormat="1" ht="21.95" customHeight="1" x14ac:dyDescent="0.2">
      <c r="A1547" s="830">
        <v>1535</v>
      </c>
      <c r="B1547" s="998"/>
      <c r="C1547" s="999"/>
      <c r="D1547" s="1000">
        <f t="shared" si="74"/>
        <v>0</v>
      </c>
      <c r="E1547" s="999"/>
      <c r="F1547" s="999"/>
      <c r="G1547" s="832">
        <f t="shared" si="75"/>
        <v>1</v>
      </c>
      <c r="H1547" s="1001"/>
      <c r="I1547" s="834">
        <f t="shared" si="76"/>
        <v>0</v>
      </c>
      <c r="J1547" s="1295"/>
      <c r="K1547" s="1294"/>
    </row>
    <row r="1548" spans="1:11" s="440" customFormat="1" ht="21.95" customHeight="1" x14ac:dyDescent="0.2">
      <c r="A1548" s="830">
        <v>1536</v>
      </c>
      <c r="B1548" s="998"/>
      <c r="C1548" s="999"/>
      <c r="D1548" s="1000">
        <f t="shared" si="74"/>
        <v>0</v>
      </c>
      <c r="E1548" s="999"/>
      <c r="F1548" s="999"/>
      <c r="G1548" s="832">
        <f t="shared" si="75"/>
        <v>1</v>
      </c>
      <c r="H1548" s="1001"/>
      <c r="I1548" s="834">
        <f t="shared" si="76"/>
        <v>0</v>
      </c>
      <c r="J1548" s="1295"/>
      <c r="K1548" s="1294"/>
    </row>
    <row r="1549" spans="1:11" s="440" customFormat="1" ht="21.95" customHeight="1" x14ac:dyDescent="0.2">
      <c r="A1549" s="830">
        <v>1537</v>
      </c>
      <c r="B1549" s="998"/>
      <c r="C1549" s="999"/>
      <c r="D1549" s="1000">
        <f t="shared" si="74"/>
        <v>0</v>
      </c>
      <c r="E1549" s="999"/>
      <c r="F1549" s="999"/>
      <c r="G1549" s="832">
        <f t="shared" si="75"/>
        <v>1</v>
      </c>
      <c r="H1549" s="1001"/>
      <c r="I1549" s="834">
        <f t="shared" si="76"/>
        <v>0</v>
      </c>
      <c r="J1549" s="1295"/>
      <c r="K1549" s="1294"/>
    </row>
    <row r="1550" spans="1:11" s="440" customFormat="1" ht="21.95" customHeight="1" x14ac:dyDescent="0.2">
      <c r="A1550" s="830">
        <v>1538</v>
      </c>
      <c r="B1550" s="998"/>
      <c r="C1550" s="999"/>
      <c r="D1550" s="1000">
        <f t="shared" si="74"/>
        <v>0</v>
      </c>
      <c r="E1550" s="999"/>
      <c r="F1550" s="999"/>
      <c r="G1550" s="832">
        <f t="shared" si="75"/>
        <v>1</v>
      </c>
      <c r="H1550" s="1001"/>
      <c r="I1550" s="834">
        <f t="shared" si="76"/>
        <v>0</v>
      </c>
      <c r="J1550" s="1295"/>
      <c r="K1550" s="1294"/>
    </row>
    <row r="1551" spans="1:11" s="440" customFormat="1" ht="21.95" customHeight="1" x14ac:dyDescent="0.2">
      <c r="A1551" s="830">
        <v>1539</v>
      </c>
      <c r="B1551" s="998"/>
      <c r="C1551" s="999"/>
      <c r="D1551" s="1000">
        <f t="shared" si="74"/>
        <v>0</v>
      </c>
      <c r="E1551" s="999"/>
      <c r="F1551" s="999"/>
      <c r="G1551" s="832">
        <f t="shared" si="75"/>
        <v>1</v>
      </c>
      <c r="H1551" s="1001"/>
      <c r="I1551" s="834">
        <f t="shared" si="76"/>
        <v>0</v>
      </c>
      <c r="J1551" s="1295"/>
      <c r="K1551" s="1294"/>
    </row>
    <row r="1552" spans="1:11" s="440" customFormat="1" ht="21.95" customHeight="1" x14ac:dyDescent="0.2">
      <c r="A1552" s="830">
        <v>1540</v>
      </c>
      <c r="B1552" s="998"/>
      <c r="C1552" s="999"/>
      <c r="D1552" s="1000">
        <f t="shared" si="74"/>
        <v>0</v>
      </c>
      <c r="E1552" s="999"/>
      <c r="F1552" s="999"/>
      <c r="G1552" s="832">
        <f t="shared" si="75"/>
        <v>1</v>
      </c>
      <c r="H1552" s="1001"/>
      <c r="I1552" s="834">
        <f t="shared" si="76"/>
        <v>0</v>
      </c>
      <c r="J1552" s="1295"/>
      <c r="K1552" s="1294"/>
    </row>
    <row r="1553" spans="1:11" s="440" customFormat="1" ht="21.95" customHeight="1" x14ac:dyDescent="0.2">
      <c r="A1553" s="830">
        <v>1541</v>
      </c>
      <c r="B1553" s="998"/>
      <c r="C1553" s="999"/>
      <c r="D1553" s="1000">
        <f t="shared" si="74"/>
        <v>0</v>
      </c>
      <c r="E1553" s="999"/>
      <c r="F1553" s="999"/>
      <c r="G1553" s="832">
        <f t="shared" si="75"/>
        <v>1</v>
      </c>
      <c r="H1553" s="1001"/>
      <c r="I1553" s="834">
        <f t="shared" si="76"/>
        <v>0</v>
      </c>
      <c r="J1553" s="1295"/>
      <c r="K1553" s="1294"/>
    </row>
    <row r="1554" spans="1:11" s="440" customFormat="1" ht="21.95" customHeight="1" x14ac:dyDescent="0.2">
      <c r="A1554" s="830">
        <v>1542</v>
      </c>
      <c r="B1554" s="998"/>
      <c r="C1554" s="999"/>
      <c r="D1554" s="1000">
        <f t="shared" si="74"/>
        <v>0</v>
      </c>
      <c r="E1554" s="999"/>
      <c r="F1554" s="999"/>
      <c r="G1554" s="832">
        <f t="shared" si="75"/>
        <v>1</v>
      </c>
      <c r="H1554" s="1001"/>
      <c r="I1554" s="834">
        <f t="shared" si="76"/>
        <v>0</v>
      </c>
      <c r="J1554" s="1295"/>
      <c r="K1554" s="1294"/>
    </row>
    <row r="1555" spans="1:11" s="440" customFormat="1" ht="21.95" customHeight="1" x14ac:dyDescent="0.2">
      <c r="A1555" s="830">
        <v>1543</v>
      </c>
      <c r="B1555" s="998"/>
      <c r="C1555" s="999"/>
      <c r="D1555" s="1000">
        <f t="shared" si="74"/>
        <v>0</v>
      </c>
      <c r="E1555" s="999"/>
      <c r="F1555" s="999"/>
      <c r="G1555" s="832">
        <f t="shared" si="75"/>
        <v>1</v>
      </c>
      <c r="H1555" s="1001"/>
      <c r="I1555" s="834">
        <f t="shared" si="76"/>
        <v>0</v>
      </c>
      <c r="J1555" s="1295"/>
      <c r="K1555" s="1294"/>
    </row>
    <row r="1556" spans="1:11" s="440" customFormat="1" ht="21.95" customHeight="1" x14ac:dyDescent="0.2">
      <c r="A1556" s="830">
        <v>1544</v>
      </c>
      <c r="B1556" s="998"/>
      <c r="C1556" s="999"/>
      <c r="D1556" s="1000">
        <f t="shared" si="74"/>
        <v>0</v>
      </c>
      <c r="E1556" s="999"/>
      <c r="F1556" s="999"/>
      <c r="G1556" s="832">
        <f t="shared" si="75"/>
        <v>1</v>
      </c>
      <c r="H1556" s="1001"/>
      <c r="I1556" s="834">
        <f t="shared" si="76"/>
        <v>0</v>
      </c>
      <c r="J1556" s="1295"/>
      <c r="K1556" s="1294"/>
    </row>
    <row r="1557" spans="1:11" s="440" customFormat="1" ht="21.95" customHeight="1" x14ac:dyDescent="0.2">
      <c r="A1557" s="830">
        <v>1545</v>
      </c>
      <c r="B1557" s="998"/>
      <c r="C1557" s="999"/>
      <c r="D1557" s="1000">
        <f t="shared" si="74"/>
        <v>0</v>
      </c>
      <c r="E1557" s="999"/>
      <c r="F1557" s="999"/>
      <c r="G1557" s="832">
        <f t="shared" si="75"/>
        <v>1</v>
      </c>
      <c r="H1557" s="1001"/>
      <c r="I1557" s="834">
        <f t="shared" si="76"/>
        <v>0</v>
      </c>
      <c r="J1557" s="1295"/>
      <c r="K1557" s="1294"/>
    </row>
    <row r="1558" spans="1:11" s="440" customFormat="1" ht="21.95" customHeight="1" x14ac:dyDescent="0.2">
      <c r="A1558" s="830">
        <v>1546</v>
      </c>
      <c r="B1558" s="998"/>
      <c r="C1558" s="999"/>
      <c r="D1558" s="1000">
        <f t="shared" si="74"/>
        <v>0</v>
      </c>
      <c r="E1558" s="999"/>
      <c r="F1558" s="999"/>
      <c r="G1558" s="832">
        <f t="shared" si="75"/>
        <v>1</v>
      </c>
      <c r="H1558" s="1001"/>
      <c r="I1558" s="834">
        <f t="shared" si="76"/>
        <v>0</v>
      </c>
      <c r="J1558" s="1295"/>
      <c r="K1558" s="1294"/>
    </row>
    <row r="1559" spans="1:11" s="440" customFormat="1" ht="21.95" customHeight="1" x14ac:dyDescent="0.2">
      <c r="A1559" s="830">
        <v>1547</v>
      </c>
      <c r="B1559" s="998"/>
      <c r="C1559" s="999"/>
      <c r="D1559" s="1000">
        <f t="shared" si="74"/>
        <v>0</v>
      </c>
      <c r="E1559" s="999"/>
      <c r="F1559" s="999"/>
      <c r="G1559" s="832">
        <f t="shared" si="75"/>
        <v>1</v>
      </c>
      <c r="H1559" s="1001"/>
      <c r="I1559" s="834">
        <f t="shared" si="76"/>
        <v>0</v>
      </c>
      <c r="J1559" s="1295"/>
      <c r="K1559" s="1294"/>
    </row>
    <row r="1560" spans="1:11" s="440" customFormat="1" ht="21.95" customHeight="1" x14ac:dyDescent="0.2">
      <c r="A1560" s="830">
        <v>1548</v>
      </c>
      <c r="B1560" s="998"/>
      <c r="C1560" s="999"/>
      <c r="D1560" s="1000">
        <f t="shared" si="74"/>
        <v>0</v>
      </c>
      <c r="E1560" s="999"/>
      <c r="F1560" s="999"/>
      <c r="G1560" s="832">
        <f t="shared" si="75"/>
        <v>1</v>
      </c>
      <c r="H1560" s="1001"/>
      <c r="I1560" s="834">
        <f t="shared" si="76"/>
        <v>0</v>
      </c>
      <c r="J1560" s="1295"/>
      <c r="K1560" s="1294"/>
    </row>
    <row r="1561" spans="1:11" s="440" customFormat="1" ht="21.95" customHeight="1" x14ac:dyDescent="0.2">
      <c r="A1561" s="830">
        <v>1549</v>
      </c>
      <c r="B1561" s="998"/>
      <c r="C1561" s="999"/>
      <c r="D1561" s="1000">
        <f t="shared" si="74"/>
        <v>0</v>
      </c>
      <c r="E1561" s="999"/>
      <c r="F1561" s="999"/>
      <c r="G1561" s="832">
        <f t="shared" si="75"/>
        <v>1</v>
      </c>
      <c r="H1561" s="1001"/>
      <c r="I1561" s="834">
        <f t="shared" si="76"/>
        <v>0</v>
      </c>
      <c r="J1561" s="1295"/>
      <c r="K1561" s="1294"/>
    </row>
    <row r="1562" spans="1:11" s="440" customFormat="1" ht="21.95" customHeight="1" x14ac:dyDescent="0.2">
      <c r="A1562" s="830">
        <v>1550</v>
      </c>
      <c r="B1562" s="998"/>
      <c r="C1562" s="999"/>
      <c r="D1562" s="1000">
        <f t="shared" si="74"/>
        <v>0</v>
      </c>
      <c r="E1562" s="999"/>
      <c r="F1562" s="999"/>
      <c r="G1562" s="832">
        <f t="shared" si="75"/>
        <v>1</v>
      </c>
      <c r="H1562" s="1001"/>
      <c r="I1562" s="834">
        <f t="shared" si="76"/>
        <v>0</v>
      </c>
      <c r="J1562" s="1295"/>
      <c r="K1562" s="1294"/>
    </row>
    <row r="1563" spans="1:11" s="440" customFormat="1" ht="21.95" customHeight="1" x14ac:dyDescent="0.2">
      <c r="A1563" s="830">
        <v>1551</v>
      </c>
      <c r="B1563" s="998"/>
      <c r="C1563" s="999"/>
      <c r="D1563" s="1000">
        <f t="shared" si="74"/>
        <v>0</v>
      </c>
      <c r="E1563" s="999"/>
      <c r="F1563" s="999"/>
      <c r="G1563" s="832">
        <f t="shared" si="75"/>
        <v>1</v>
      </c>
      <c r="H1563" s="1001"/>
      <c r="I1563" s="834">
        <f t="shared" si="76"/>
        <v>0</v>
      </c>
      <c r="J1563" s="1295"/>
      <c r="K1563" s="1294"/>
    </row>
    <row r="1564" spans="1:11" s="440" customFormat="1" ht="21.95" customHeight="1" x14ac:dyDescent="0.2">
      <c r="A1564" s="830">
        <v>1552</v>
      </c>
      <c r="B1564" s="998"/>
      <c r="C1564" s="999"/>
      <c r="D1564" s="1000">
        <f t="shared" si="74"/>
        <v>0</v>
      </c>
      <c r="E1564" s="999"/>
      <c r="F1564" s="999"/>
      <c r="G1564" s="832">
        <f t="shared" si="75"/>
        <v>1</v>
      </c>
      <c r="H1564" s="1001"/>
      <c r="I1564" s="834">
        <f t="shared" si="76"/>
        <v>0</v>
      </c>
      <c r="J1564" s="1295"/>
      <c r="K1564" s="1294"/>
    </row>
    <row r="1565" spans="1:11" s="440" customFormat="1" ht="21.95" customHeight="1" x14ac:dyDescent="0.2">
      <c r="A1565" s="830">
        <v>1553</v>
      </c>
      <c r="B1565" s="998"/>
      <c r="C1565" s="999"/>
      <c r="D1565" s="1000">
        <f t="shared" si="74"/>
        <v>0</v>
      </c>
      <c r="E1565" s="999"/>
      <c r="F1565" s="999"/>
      <c r="G1565" s="832">
        <f t="shared" si="75"/>
        <v>1</v>
      </c>
      <c r="H1565" s="1001"/>
      <c r="I1565" s="834">
        <f t="shared" si="76"/>
        <v>0</v>
      </c>
      <c r="J1565" s="1295"/>
      <c r="K1565" s="1294"/>
    </row>
    <row r="1566" spans="1:11" s="440" customFormat="1" ht="21.95" customHeight="1" x14ac:dyDescent="0.2">
      <c r="A1566" s="830">
        <v>1554</v>
      </c>
      <c r="B1566" s="998"/>
      <c r="C1566" s="999"/>
      <c r="D1566" s="1000">
        <f t="shared" si="74"/>
        <v>0</v>
      </c>
      <c r="E1566" s="999"/>
      <c r="F1566" s="999"/>
      <c r="G1566" s="832">
        <f t="shared" si="75"/>
        <v>1</v>
      </c>
      <c r="H1566" s="1001"/>
      <c r="I1566" s="834">
        <f t="shared" si="76"/>
        <v>0</v>
      </c>
      <c r="J1566" s="1295"/>
      <c r="K1566" s="1294"/>
    </row>
    <row r="1567" spans="1:11" s="440" customFormat="1" ht="21.95" customHeight="1" x14ac:dyDescent="0.2">
      <c r="A1567" s="830">
        <v>1555</v>
      </c>
      <c r="B1567" s="998"/>
      <c r="C1567" s="999"/>
      <c r="D1567" s="1000">
        <f t="shared" si="74"/>
        <v>0</v>
      </c>
      <c r="E1567" s="999"/>
      <c r="F1567" s="999"/>
      <c r="G1567" s="832">
        <f t="shared" si="75"/>
        <v>1</v>
      </c>
      <c r="H1567" s="1001"/>
      <c r="I1567" s="834">
        <f t="shared" si="76"/>
        <v>0</v>
      </c>
      <c r="J1567" s="1295"/>
      <c r="K1567" s="1294"/>
    </row>
    <row r="1568" spans="1:11" s="440" customFormat="1" ht="21.95" customHeight="1" x14ac:dyDescent="0.2">
      <c r="A1568" s="830">
        <v>1556</v>
      </c>
      <c r="B1568" s="998"/>
      <c r="C1568" s="999"/>
      <c r="D1568" s="1000">
        <f t="shared" si="74"/>
        <v>0</v>
      </c>
      <c r="E1568" s="999"/>
      <c r="F1568" s="999"/>
      <c r="G1568" s="832">
        <f t="shared" si="75"/>
        <v>1</v>
      </c>
      <c r="H1568" s="1001"/>
      <c r="I1568" s="834">
        <f t="shared" si="76"/>
        <v>0</v>
      </c>
      <c r="J1568" s="1295"/>
      <c r="K1568" s="1294"/>
    </row>
    <row r="1569" spans="1:11" s="440" customFormat="1" ht="21.95" customHeight="1" x14ac:dyDescent="0.2">
      <c r="A1569" s="830">
        <v>1557</v>
      </c>
      <c r="B1569" s="998"/>
      <c r="C1569" s="999"/>
      <c r="D1569" s="1000">
        <f t="shared" si="74"/>
        <v>0</v>
      </c>
      <c r="E1569" s="999"/>
      <c r="F1569" s="999"/>
      <c r="G1569" s="832">
        <f t="shared" si="75"/>
        <v>1</v>
      </c>
      <c r="H1569" s="1001"/>
      <c r="I1569" s="834">
        <f t="shared" si="76"/>
        <v>0</v>
      </c>
      <c r="J1569" s="1295"/>
      <c r="K1569" s="1294"/>
    </row>
    <row r="1570" spans="1:11" s="440" customFormat="1" ht="21.95" customHeight="1" x14ac:dyDescent="0.2">
      <c r="A1570" s="830">
        <v>1558</v>
      </c>
      <c r="B1570" s="998"/>
      <c r="C1570" s="999"/>
      <c r="D1570" s="1000">
        <f t="shared" si="74"/>
        <v>0</v>
      </c>
      <c r="E1570" s="999"/>
      <c r="F1570" s="999"/>
      <c r="G1570" s="832">
        <f t="shared" si="75"/>
        <v>1</v>
      </c>
      <c r="H1570" s="1001"/>
      <c r="I1570" s="834">
        <f t="shared" si="76"/>
        <v>0</v>
      </c>
      <c r="J1570" s="1295"/>
      <c r="K1570" s="1294"/>
    </row>
    <row r="1571" spans="1:11" s="440" customFormat="1" ht="21.95" customHeight="1" x14ac:dyDescent="0.2">
      <c r="A1571" s="830">
        <v>1559</v>
      </c>
      <c r="B1571" s="998"/>
      <c r="C1571" s="999"/>
      <c r="D1571" s="1000">
        <f t="shared" si="74"/>
        <v>0</v>
      </c>
      <c r="E1571" s="999"/>
      <c r="F1571" s="999"/>
      <c r="G1571" s="832">
        <f t="shared" si="75"/>
        <v>1</v>
      </c>
      <c r="H1571" s="1001"/>
      <c r="I1571" s="834">
        <f t="shared" si="76"/>
        <v>0</v>
      </c>
      <c r="J1571" s="1295"/>
      <c r="K1571" s="1294"/>
    </row>
    <row r="1572" spans="1:11" s="440" customFormat="1" ht="21.95" customHeight="1" x14ac:dyDescent="0.2">
      <c r="A1572" s="830">
        <v>1560</v>
      </c>
      <c r="B1572" s="998"/>
      <c r="C1572" s="999"/>
      <c r="D1572" s="1000">
        <f t="shared" si="74"/>
        <v>0</v>
      </c>
      <c r="E1572" s="999"/>
      <c r="F1572" s="999"/>
      <c r="G1572" s="832">
        <f t="shared" si="75"/>
        <v>1</v>
      </c>
      <c r="H1572" s="1001"/>
      <c r="I1572" s="834">
        <f t="shared" si="76"/>
        <v>0</v>
      </c>
      <c r="J1572" s="1295"/>
      <c r="K1572" s="1294"/>
    </row>
    <row r="1573" spans="1:11" s="440" customFormat="1" ht="21.95" customHeight="1" x14ac:dyDescent="0.2">
      <c r="A1573" s="830">
        <v>1561</v>
      </c>
      <c r="B1573" s="998"/>
      <c r="C1573" s="999"/>
      <c r="D1573" s="1000">
        <f t="shared" si="74"/>
        <v>0</v>
      </c>
      <c r="E1573" s="999"/>
      <c r="F1573" s="999"/>
      <c r="G1573" s="832">
        <f t="shared" si="75"/>
        <v>1</v>
      </c>
      <c r="H1573" s="1001"/>
      <c r="I1573" s="834">
        <f t="shared" si="76"/>
        <v>0</v>
      </c>
      <c r="J1573" s="1295"/>
      <c r="K1573" s="1294"/>
    </row>
    <row r="1574" spans="1:11" s="440" customFormat="1" ht="21.95" customHeight="1" x14ac:dyDescent="0.2">
      <c r="A1574" s="830">
        <v>1562</v>
      </c>
      <c r="B1574" s="998"/>
      <c r="C1574" s="999"/>
      <c r="D1574" s="1000">
        <f t="shared" si="74"/>
        <v>0</v>
      </c>
      <c r="E1574" s="999"/>
      <c r="F1574" s="999"/>
      <c r="G1574" s="832">
        <f t="shared" si="75"/>
        <v>1</v>
      </c>
      <c r="H1574" s="1001"/>
      <c r="I1574" s="834">
        <f t="shared" si="76"/>
        <v>0</v>
      </c>
      <c r="J1574" s="1295"/>
      <c r="K1574" s="1294"/>
    </row>
    <row r="1575" spans="1:11" s="440" customFormat="1" ht="21.95" customHeight="1" x14ac:dyDescent="0.2">
      <c r="A1575" s="830">
        <v>1563</v>
      </c>
      <c r="B1575" s="998"/>
      <c r="C1575" s="999"/>
      <c r="D1575" s="1000">
        <f t="shared" si="74"/>
        <v>0</v>
      </c>
      <c r="E1575" s="999"/>
      <c r="F1575" s="999"/>
      <c r="G1575" s="832">
        <f t="shared" si="75"/>
        <v>1</v>
      </c>
      <c r="H1575" s="1001"/>
      <c r="I1575" s="834">
        <f t="shared" si="76"/>
        <v>0</v>
      </c>
      <c r="J1575" s="1295"/>
      <c r="K1575" s="1294"/>
    </row>
    <row r="1576" spans="1:11" s="440" customFormat="1" ht="21.95" customHeight="1" x14ac:dyDescent="0.2">
      <c r="A1576" s="830">
        <v>1564</v>
      </c>
      <c r="B1576" s="998"/>
      <c r="C1576" s="999"/>
      <c r="D1576" s="1000">
        <f t="shared" si="74"/>
        <v>0</v>
      </c>
      <c r="E1576" s="999"/>
      <c r="F1576" s="999"/>
      <c r="G1576" s="832">
        <f t="shared" si="75"/>
        <v>1</v>
      </c>
      <c r="H1576" s="1001"/>
      <c r="I1576" s="834">
        <f t="shared" si="76"/>
        <v>0</v>
      </c>
      <c r="J1576" s="1295"/>
      <c r="K1576" s="1294"/>
    </row>
    <row r="1577" spans="1:11" s="440" customFormat="1" ht="21.95" customHeight="1" x14ac:dyDescent="0.2">
      <c r="A1577" s="830">
        <v>1565</v>
      </c>
      <c r="B1577" s="998"/>
      <c r="C1577" s="999"/>
      <c r="D1577" s="1000">
        <f t="shared" si="74"/>
        <v>0</v>
      </c>
      <c r="E1577" s="999"/>
      <c r="F1577" s="999"/>
      <c r="G1577" s="832">
        <f t="shared" si="75"/>
        <v>1</v>
      </c>
      <c r="H1577" s="1001"/>
      <c r="I1577" s="834">
        <f t="shared" si="76"/>
        <v>0</v>
      </c>
      <c r="J1577" s="1295"/>
      <c r="K1577" s="1294"/>
    </row>
    <row r="1578" spans="1:11" s="440" customFormat="1" ht="21.95" customHeight="1" x14ac:dyDescent="0.2">
      <c r="A1578" s="830">
        <v>1566</v>
      </c>
      <c r="B1578" s="998"/>
      <c r="C1578" s="999"/>
      <c r="D1578" s="1000">
        <f t="shared" si="74"/>
        <v>0</v>
      </c>
      <c r="E1578" s="999"/>
      <c r="F1578" s="999"/>
      <c r="G1578" s="832">
        <f t="shared" si="75"/>
        <v>1</v>
      </c>
      <c r="H1578" s="1001"/>
      <c r="I1578" s="834">
        <f t="shared" si="76"/>
        <v>0</v>
      </c>
      <c r="J1578" s="1295"/>
      <c r="K1578" s="1294"/>
    </row>
    <row r="1579" spans="1:11" s="440" customFormat="1" ht="21.95" customHeight="1" x14ac:dyDescent="0.2">
      <c r="A1579" s="830">
        <v>1567</v>
      </c>
      <c r="B1579" s="998"/>
      <c r="C1579" s="999"/>
      <c r="D1579" s="1000">
        <f t="shared" si="74"/>
        <v>0</v>
      </c>
      <c r="E1579" s="999"/>
      <c r="F1579" s="999"/>
      <c r="G1579" s="832">
        <f t="shared" si="75"/>
        <v>1</v>
      </c>
      <c r="H1579" s="1001"/>
      <c r="I1579" s="834">
        <f t="shared" si="76"/>
        <v>0</v>
      </c>
      <c r="J1579" s="1295"/>
      <c r="K1579" s="1294"/>
    </row>
    <row r="1580" spans="1:11" s="440" customFormat="1" ht="21.95" customHeight="1" x14ac:dyDescent="0.2">
      <c r="A1580" s="830">
        <v>1568</v>
      </c>
      <c r="B1580" s="998"/>
      <c r="C1580" s="999"/>
      <c r="D1580" s="1000">
        <f t="shared" si="74"/>
        <v>0</v>
      </c>
      <c r="E1580" s="999"/>
      <c r="F1580" s="999"/>
      <c r="G1580" s="832">
        <f t="shared" si="75"/>
        <v>1</v>
      </c>
      <c r="H1580" s="1001"/>
      <c r="I1580" s="834">
        <f t="shared" si="76"/>
        <v>0</v>
      </c>
      <c r="J1580" s="1295"/>
      <c r="K1580" s="1294"/>
    </row>
    <row r="1581" spans="1:11" s="440" customFormat="1" ht="21.95" customHeight="1" x14ac:dyDescent="0.2">
      <c r="A1581" s="830">
        <v>1569</v>
      </c>
      <c r="B1581" s="998"/>
      <c r="C1581" s="999"/>
      <c r="D1581" s="1000">
        <f t="shared" si="74"/>
        <v>0</v>
      </c>
      <c r="E1581" s="999"/>
      <c r="F1581" s="999"/>
      <c r="G1581" s="832">
        <f t="shared" si="75"/>
        <v>1</v>
      </c>
      <c r="H1581" s="1001"/>
      <c r="I1581" s="834">
        <f t="shared" si="76"/>
        <v>0</v>
      </c>
      <c r="J1581" s="1295"/>
      <c r="K1581" s="1294"/>
    </row>
    <row r="1582" spans="1:11" s="440" customFormat="1" ht="21.95" customHeight="1" x14ac:dyDescent="0.2">
      <c r="A1582" s="830">
        <v>1570</v>
      </c>
      <c r="B1582" s="998"/>
      <c r="C1582" s="999"/>
      <c r="D1582" s="1000">
        <f t="shared" si="74"/>
        <v>0</v>
      </c>
      <c r="E1582" s="999"/>
      <c r="F1582" s="999"/>
      <c r="G1582" s="832">
        <f t="shared" si="75"/>
        <v>1</v>
      </c>
      <c r="H1582" s="1001"/>
      <c r="I1582" s="834">
        <f t="shared" si="76"/>
        <v>0</v>
      </c>
      <c r="J1582" s="1295"/>
      <c r="K1582" s="1294"/>
    </row>
    <row r="1583" spans="1:11" s="440" customFormat="1" ht="21.95" customHeight="1" x14ac:dyDescent="0.2">
      <c r="A1583" s="830">
        <v>1571</v>
      </c>
      <c r="B1583" s="998"/>
      <c r="C1583" s="999"/>
      <c r="D1583" s="1000">
        <f t="shared" si="74"/>
        <v>0</v>
      </c>
      <c r="E1583" s="999"/>
      <c r="F1583" s="999"/>
      <c r="G1583" s="832">
        <f t="shared" si="75"/>
        <v>1</v>
      </c>
      <c r="H1583" s="1001"/>
      <c r="I1583" s="834">
        <f t="shared" si="76"/>
        <v>0</v>
      </c>
      <c r="J1583" s="1295"/>
      <c r="K1583" s="1294"/>
    </row>
    <row r="1584" spans="1:11" s="440" customFormat="1" ht="21.95" customHeight="1" x14ac:dyDescent="0.2">
      <c r="A1584" s="830">
        <v>1572</v>
      </c>
      <c r="B1584" s="998"/>
      <c r="C1584" s="999"/>
      <c r="D1584" s="1000">
        <f t="shared" ref="D1584:D1647" si="77">DATEDIF(C1584,F1584,"Y")</f>
        <v>0</v>
      </c>
      <c r="E1584" s="999"/>
      <c r="F1584" s="999"/>
      <c r="G1584" s="832">
        <f t="shared" ref="G1584:G1647" si="78">(YEAR(F1584)-YEAR(E1584))*12+MONTH(F1584)-MONTH(E1584)+1</f>
        <v>1</v>
      </c>
      <c r="H1584" s="1001"/>
      <c r="I1584" s="834">
        <f t="shared" ref="I1584:I1647" si="79">IF(AND(E1584&lt;=DATEVALUE(MID($C$7,1,10)),F1584&gt;=DATEVALUE(MID($C$7,14,10))), (YEAR(DATEVALUE(MID($C$7,14,10)))-YEAR(DATEVALUE(MID($C$7,1,10))))*12+(MONTH(DATEVALUE(MID($C$7,14,10)))-MONTH(DATEVALUE(MID($C$7,1,10))))+1,IF(AND(E1584&lt;=DATEVALUE(MID($C$7,1,10)),F1584&lt;DATEVALUE(MID($C$7,14,10)),F1584&gt;=DATEVALUE(MID($C$7,1,10))),(YEAR(F1584)-YEAR(DATEVALUE(MID($C$7,1,10))))*12+(MONTH(F1584)-MONTH(DATEVALUE(MID($C$7,1,10))))+1,IF(AND(E1584&gt;DATEVALUE(MID($C$7,1,10)),F1584&gt;=DATEVALUE(MID($C$7,14,10)),E1584&lt;=DATEVALUE(MID($C$7,14,10))),(YEAR(DATEVALUE(MID($C$7,14,10)))-YEAR(E1584))*12+(MONTH(DATEVALUE(MID($C$7,14,10)))-MONTH(E1584))+1,IF(AND(E1584&gt;DATEVALUE(MID($C$7,1,10)),F1584&lt;DATEVALUE(MID($C$7,14,10))),(YEAR(F1584)-YEAR(E1584))*12+(MONTH(F1584)-MONTH(E1584))+1,0))))</f>
        <v>0</v>
      </c>
      <c r="J1584" s="1295"/>
      <c r="K1584" s="1294"/>
    </row>
    <row r="1585" spans="1:11" s="440" customFormat="1" ht="21.95" customHeight="1" x14ac:dyDescent="0.2">
      <c r="A1585" s="830">
        <v>1573</v>
      </c>
      <c r="B1585" s="998"/>
      <c r="C1585" s="999"/>
      <c r="D1585" s="1000">
        <f t="shared" si="77"/>
        <v>0</v>
      </c>
      <c r="E1585" s="999"/>
      <c r="F1585" s="999"/>
      <c r="G1585" s="832">
        <f t="shared" si="78"/>
        <v>1</v>
      </c>
      <c r="H1585" s="1001"/>
      <c r="I1585" s="834">
        <f t="shared" si="79"/>
        <v>0</v>
      </c>
      <c r="J1585" s="1295"/>
      <c r="K1585" s="1294"/>
    </row>
    <row r="1586" spans="1:11" s="440" customFormat="1" ht="21.95" customHeight="1" x14ac:dyDescent="0.2">
      <c r="A1586" s="830">
        <v>1574</v>
      </c>
      <c r="B1586" s="998"/>
      <c r="C1586" s="999"/>
      <c r="D1586" s="1000">
        <f t="shared" si="77"/>
        <v>0</v>
      </c>
      <c r="E1586" s="999"/>
      <c r="F1586" s="999"/>
      <c r="G1586" s="832">
        <f t="shared" si="78"/>
        <v>1</v>
      </c>
      <c r="H1586" s="1001"/>
      <c r="I1586" s="834">
        <f t="shared" si="79"/>
        <v>0</v>
      </c>
      <c r="J1586" s="1295"/>
      <c r="K1586" s="1294"/>
    </row>
    <row r="1587" spans="1:11" s="440" customFormat="1" ht="21.95" customHeight="1" x14ac:dyDescent="0.2">
      <c r="A1587" s="830">
        <v>1575</v>
      </c>
      <c r="B1587" s="998"/>
      <c r="C1587" s="999"/>
      <c r="D1587" s="1000">
        <f t="shared" si="77"/>
        <v>0</v>
      </c>
      <c r="E1587" s="999"/>
      <c r="F1587" s="999"/>
      <c r="G1587" s="832">
        <f t="shared" si="78"/>
        <v>1</v>
      </c>
      <c r="H1587" s="1001"/>
      <c r="I1587" s="834">
        <f t="shared" si="79"/>
        <v>0</v>
      </c>
      <c r="J1587" s="1295"/>
      <c r="K1587" s="1294"/>
    </row>
    <row r="1588" spans="1:11" s="440" customFormat="1" ht="21.95" customHeight="1" x14ac:dyDescent="0.2">
      <c r="A1588" s="830">
        <v>1576</v>
      </c>
      <c r="B1588" s="998"/>
      <c r="C1588" s="999"/>
      <c r="D1588" s="1000">
        <f t="shared" si="77"/>
        <v>0</v>
      </c>
      <c r="E1588" s="999"/>
      <c r="F1588" s="999"/>
      <c r="G1588" s="832">
        <f t="shared" si="78"/>
        <v>1</v>
      </c>
      <c r="H1588" s="1001"/>
      <c r="I1588" s="834">
        <f t="shared" si="79"/>
        <v>0</v>
      </c>
      <c r="J1588" s="1295"/>
      <c r="K1588" s="1294"/>
    </row>
    <row r="1589" spans="1:11" s="440" customFormat="1" ht="21.95" customHeight="1" x14ac:dyDescent="0.2">
      <c r="A1589" s="830">
        <v>1577</v>
      </c>
      <c r="B1589" s="998"/>
      <c r="C1589" s="999"/>
      <c r="D1589" s="1000">
        <f t="shared" si="77"/>
        <v>0</v>
      </c>
      <c r="E1589" s="999"/>
      <c r="F1589" s="999"/>
      <c r="G1589" s="832">
        <f t="shared" si="78"/>
        <v>1</v>
      </c>
      <c r="H1589" s="1001"/>
      <c r="I1589" s="834">
        <f t="shared" si="79"/>
        <v>0</v>
      </c>
      <c r="J1589" s="1295"/>
      <c r="K1589" s="1294"/>
    </row>
    <row r="1590" spans="1:11" s="440" customFormat="1" ht="21.95" customHeight="1" x14ac:dyDescent="0.2">
      <c r="A1590" s="830">
        <v>1578</v>
      </c>
      <c r="B1590" s="998"/>
      <c r="C1590" s="999"/>
      <c r="D1590" s="1000">
        <f t="shared" si="77"/>
        <v>0</v>
      </c>
      <c r="E1590" s="999"/>
      <c r="F1590" s="999"/>
      <c r="G1590" s="832">
        <f t="shared" si="78"/>
        <v>1</v>
      </c>
      <c r="H1590" s="1001"/>
      <c r="I1590" s="834">
        <f t="shared" si="79"/>
        <v>0</v>
      </c>
      <c r="J1590" s="1295"/>
      <c r="K1590" s="1294"/>
    </row>
    <row r="1591" spans="1:11" s="440" customFormat="1" ht="21.95" customHeight="1" x14ac:dyDescent="0.2">
      <c r="A1591" s="830">
        <v>1579</v>
      </c>
      <c r="B1591" s="998"/>
      <c r="C1591" s="999"/>
      <c r="D1591" s="1000">
        <f t="shared" si="77"/>
        <v>0</v>
      </c>
      <c r="E1591" s="999"/>
      <c r="F1591" s="999"/>
      <c r="G1591" s="832">
        <f t="shared" si="78"/>
        <v>1</v>
      </c>
      <c r="H1591" s="1001"/>
      <c r="I1591" s="834">
        <f t="shared" si="79"/>
        <v>0</v>
      </c>
      <c r="J1591" s="1295"/>
      <c r="K1591" s="1294"/>
    </row>
    <row r="1592" spans="1:11" s="440" customFormat="1" ht="21.95" customHeight="1" x14ac:dyDescent="0.2">
      <c r="A1592" s="830">
        <v>1580</v>
      </c>
      <c r="B1592" s="998"/>
      <c r="C1592" s="999"/>
      <c r="D1592" s="1000">
        <f t="shared" si="77"/>
        <v>0</v>
      </c>
      <c r="E1592" s="999"/>
      <c r="F1592" s="999"/>
      <c r="G1592" s="832">
        <f t="shared" si="78"/>
        <v>1</v>
      </c>
      <c r="H1592" s="1001"/>
      <c r="I1592" s="834">
        <f t="shared" si="79"/>
        <v>0</v>
      </c>
      <c r="J1592" s="1295"/>
      <c r="K1592" s="1294"/>
    </row>
    <row r="1593" spans="1:11" s="440" customFormat="1" ht="21.95" customHeight="1" x14ac:dyDescent="0.2">
      <c r="A1593" s="830">
        <v>1581</v>
      </c>
      <c r="B1593" s="998"/>
      <c r="C1593" s="999"/>
      <c r="D1593" s="1000">
        <f t="shared" si="77"/>
        <v>0</v>
      </c>
      <c r="E1593" s="999"/>
      <c r="F1593" s="999"/>
      <c r="G1593" s="832">
        <f t="shared" si="78"/>
        <v>1</v>
      </c>
      <c r="H1593" s="1001"/>
      <c r="I1593" s="834">
        <f t="shared" si="79"/>
        <v>0</v>
      </c>
      <c r="J1593" s="1295"/>
      <c r="K1593" s="1294"/>
    </row>
    <row r="1594" spans="1:11" s="440" customFormat="1" ht="21.95" customHeight="1" x14ac:dyDescent="0.2">
      <c r="A1594" s="830">
        <v>1582</v>
      </c>
      <c r="B1594" s="998"/>
      <c r="C1594" s="999"/>
      <c r="D1594" s="1000">
        <f t="shared" si="77"/>
        <v>0</v>
      </c>
      <c r="E1594" s="999"/>
      <c r="F1594" s="999"/>
      <c r="G1594" s="832">
        <f t="shared" si="78"/>
        <v>1</v>
      </c>
      <c r="H1594" s="1001"/>
      <c r="I1594" s="834">
        <f t="shared" si="79"/>
        <v>0</v>
      </c>
      <c r="J1594" s="1295"/>
      <c r="K1594" s="1294"/>
    </row>
    <row r="1595" spans="1:11" s="440" customFormat="1" ht="21.95" customHeight="1" x14ac:dyDescent="0.2">
      <c r="A1595" s="830">
        <v>1583</v>
      </c>
      <c r="B1595" s="998"/>
      <c r="C1595" s="999"/>
      <c r="D1595" s="1000">
        <f t="shared" si="77"/>
        <v>0</v>
      </c>
      <c r="E1595" s="999"/>
      <c r="F1595" s="999"/>
      <c r="G1595" s="832">
        <f t="shared" si="78"/>
        <v>1</v>
      </c>
      <c r="H1595" s="1001"/>
      <c r="I1595" s="834">
        <f t="shared" si="79"/>
        <v>0</v>
      </c>
      <c r="J1595" s="1295"/>
      <c r="K1595" s="1294"/>
    </row>
    <row r="1596" spans="1:11" s="440" customFormat="1" ht="21.95" customHeight="1" x14ac:dyDescent="0.2">
      <c r="A1596" s="830">
        <v>1584</v>
      </c>
      <c r="B1596" s="998"/>
      <c r="C1596" s="999"/>
      <c r="D1596" s="1000">
        <f t="shared" si="77"/>
        <v>0</v>
      </c>
      <c r="E1596" s="999"/>
      <c r="F1596" s="999"/>
      <c r="G1596" s="832">
        <f t="shared" si="78"/>
        <v>1</v>
      </c>
      <c r="H1596" s="1001"/>
      <c r="I1596" s="834">
        <f t="shared" si="79"/>
        <v>0</v>
      </c>
      <c r="J1596" s="1295"/>
      <c r="K1596" s="1294"/>
    </row>
    <row r="1597" spans="1:11" s="440" customFormat="1" ht="21.95" customHeight="1" x14ac:dyDescent="0.2">
      <c r="A1597" s="830">
        <v>1585</v>
      </c>
      <c r="B1597" s="998"/>
      <c r="C1597" s="999"/>
      <c r="D1597" s="1000">
        <f t="shared" si="77"/>
        <v>0</v>
      </c>
      <c r="E1597" s="999"/>
      <c r="F1597" s="999"/>
      <c r="G1597" s="832">
        <f t="shared" si="78"/>
        <v>1</v>
      </c>
      <c r="H1597" s="1001"/>
      <c r="I1597" s="834">
        <f t="shared" si="79"/>
        <v>0</v>
      </c>
      <c r="J1597" s="1295"/>
      <c r="K1597" s="1294"/>
    </row>
    <row r="1598" spans="1:11" s="440" customFormat="1" ht="21.95" customHeight="1" x14ac:dyDescent="0.2">
      <c r="A1598" s="830">
        <v>1586</v>
      </c>
      <c r="B1598" s="998"/>
      <c r="C1598" s="999"/>
      <c r="D1598" s="1000">
        <f t="shared" si="77"/>
        <v>0</v>
      </c>
      <c r="E1598" s="999"/>
      <c r="F1598" s="999"/>
      <c r="G1598" s="832">
        <f t="shared" si="78"/>
        <v>1</v>
      </c>
      <c r="H1598" s="1001"/>
      <c r="I1598" s="834">
        <f t="shared" si="79"/>
        <v>0</v>
      </c>
      <c r="J1598" s="1295"/>
      <c r="K1598" s="1294"/>
    </row>
    <row r="1599" spans="1:11" s="440" customFormat="1" ht="21.95" customHeight="1" x14ac:dyDescent="0.2">
      <c r="A1599" s="830">
        <v>1587</v>
      </c>
      <c r="B1599" s="998"/>
      <c r="C1599" s="999"/>
      <c r="D1599" s="1000">
        <f t="shared" si="77"/>
        <v>0</v>
      </c>
      <c r="E1599" s="999"/>
      <c r="F1599" s="999"/>
      <c r="G1599" s="832">
        <f t="shared" si="78"/>
        <v>1</v>
      </c>
      <c r="H1599" s="1001"/>
      <c r="I1599" s="834">
        <f t="shared" si="79"/>
        <v>0</v>
      </c>
      <c r="J1599" s="1295"/>
      <c r="K1599" s="1294"/>
    </row>
    <row r="1600" spans="1:11" s="440" customFormat="1" ht="21.95" customHeight="1" x14ac:dyDescent="0.2">
      <c r="A1600" s="830">
        <v>1588</v>
      </c>
      <c r="B1600" s="998"/>
      <c r="C1600" s="999"/>
      <c r="D1600" s="1000">
        <f t="shared" si="77"/>
        <v>0</v>
      </c>
      <c r="E1600" s="999"/>
      <c r="F1600" s="999"/>
      <c r="G1600" s="832">
        <f t="shared" si="78"/>
        <v>1</v>
      </c>
      <c r="H1600" s="1001"/>
      <c r="I1600" s="834">
        <f t="shared" si="79"/>
        <v>0</v>
      </c>
      <c r="J1600" s="1295"/>
      <c r="K1600" s="1294"/>
    </row>
    <row r="1601" spans="1:11" s="440" customFormat="1" ht="21.95" customHeight="1" x14ac:dyDescent="0.2">
      <c r="A1601" s="830">
        <v>1589</v>
      </c>
      <c r="B1601" s="998"/>
      <c r="C1601" s="999"/>
      <c r="D1601" s="1000">
        <f t="shared" si="77"/>
        <v>0</v>
      </c>
      <c r="E1601" s="999"/>
      <c r="F1601" s="999"/>
      <c r="G1601" s="832">
        <f t="shared" si="78"/>
        <v>1</v>
      </c>
      <c r="H1601" s="1001"/>
      <c r="I1601" s="834">
        <f t="shared" si="79"/>
        <v>0</v>
      </c>
      <c r="J1601" s="1295"/>
      <c r="K1601" s="1294"/>
    </row>
    <row r="1602" spans="1:11" s="440" customFormat="1" ht="21.95" customHeight="1" x14ac:dyDescent="0.2">
      <c r="A1602" s="830">
        <v>1590</v>
      </c>
      <c r="B1602" s="998"/>
      <c r="C1602" s="999"/>
      <c r="D1602" s="1000">
        <f t="shared" si="77"/>
        <v>0</v>
      </c>
      <c r="E1602" s="999"/>
      <c r="F1602" s="999"/>
      <c r="G1602" s="832">
        <f t="shared" si="78"/>
        <v>1</v>
      </c>
      <c r="H1602" s="1001"/>
      <c r="I1602" s="834">
        <f t="shared" si="79"/>
        <v>0</v>
      </c>
      <c r="J1602" s="1295"/>
      <c r="K1602" s="1294"/>
    </row>
    <row r="1603" spans="1:11" s="440" customFormat="1" ht="21.95" customHeight="1" x14ac:dyDescent="0.2">
      <c r="A1603" s="830">
        <v>1591</v>
      </c>
      <c r="B1603" s="998"/>
      <c r="C1603" s="999"/>
      <c r="D1603" s="1000">
        <f t="shared" si="77"/>
        <v>0</v>
      </c>
      <c r="E1603" s="999"/>
      <c r="F1603" s="999"/>
      <c r="G1603" s="832">
        <f t="shared" si="78"/>
        <v>1</v>
      </c>
      <c r="H1603" s="1001"/>
      <c r="I1603" s="834">
        <f t="shared" si="79"/>
        <v>0</v>
      </c>
      <c r="J1603" s="1295"/>
      <c r="K1603" s="1294"/>
    </row>
    <row r="1604" spans="1:11" s="440" customFormat="1" ht="21.95" customHeight="1" x14ac:dyDescent="0.2">
      <c r="A1604" s="830">
        <v>1592</v>
      </c>
      <c r="B1604" s="998"/>
      <c r="C1604" s="999"/>
      <c r="D1604" s="1000">
        <f t="shared" si="77"/>
        <v>0</v>
      </c>
      <c r="E1604" s="999"/>
      <c r="F1604" s="999"/>
      <c r="G1604" s="832">
        <f t="shared" si="78"/>
        <v>1</v>
      </c>
      <c r="H1604" s="1001"/>
      <c r="I1604" s="834">
        <f t="shared" si="79"/>
        <v>0</v>
      </c>
      <c r="J1604" s="1295"/>
      <c r="K1604" s="1294"/>
    </row>
    <row r="1605" spans="1:11" s="440" customFormat="1" ht="21.95" customHeight="1" x14ac:dyDescent="0.2">
      <c r="A1605" s="830">
        <v>1593</v>
      </c>
      <c r="B1605" s="998"/>
      <c r="C1605" s="999"/>
      <c r="D1605" s="1000">
        <f t="shared" si="77"/>
        <v>0</v>
      </c>
      <c r="E1605" s="999"/>
      <c r="F1605" s="999"/>
      <c r="G1605" s="832">
        <f t="shared" si="78"/>
        <v>1</v>
      </c>
      <c r="H1605" s="1001"/>
      <c r="I1605" s="834">
        <f t="shared" si="79"/>
        <v>0</v>
      </c>
      <c r="J1605" s="1295"/>
      <c r="K1605" s="1294"/>
    </row>
    <row r="1606" spans="1:11" s="440" customFormat="1" ht="21.95" customHeight="1" x14ac:dyDescent="0.2">
      <c r="A1606" s="830">
        <v>1594</v>
      </c>
      <c r="B1606" s="998"/>
      <c r="C1606" s="999"/>
      <c r="D1606" s="1000">
        <f t="shared" si="77"/>
        <v>0</v>
      </c>
      <c r="E1606" s="999"/>
      <c r="F1606" s="999"/>
      <c r="G1606" s="832">
        <f t="shared" si="78"/>
        <v>1</v>
      </c>
      <c r="H1606" s="1001"/>
      <c r="I1606" s="834">
        <f t="shared" si="79"/>
        <v>0</v>
      </c>
      <c r="J1606" s="1295"/>
      <c r="K1606" s="1294"/>
    </row>
    <row r="1607" spans="1:11" s="440" customFormat="1" ht="21.95" customHeight="1" x14ac:dyDescent="0.2">
      <c r="A1607" s="830">
        <v>1595</v>
      </c>
      <c r="B1607" s="998"/>
      <c r="C1607" s="999"/>
      <c r="D1607" s="1000">
        <f t="shared" si="77"/>
        <v>0</v>
      </c>
      <c r="E1607" s="999"/>
      <c r="F1607" s="999"/>
      <c r="G1607" s="832">
        <f t="shared" si="78"/>
        <v>1</v>
      </c>
      <c r="H1607" s="1001"/>
      <c r="I1607" s="834">
        <f t="shared" si="79"/>
        <v>0</v>
      </c>
      <c r="J1607" s="1295"/>
      <c r="K1607" s="1294"/>
    </row>
    <row r="1608" spans="1:11" s="440" customFormat="1" ht="21.95" customHeight="1" x14ac:dyDescent="0.2">
      <c r="A1608" s="830">
        <v>1596</v>
      </c>
      <c r="B1608" s="998"/>
      <c r="C1608" s="999"/>
      <c r="D1608" s="1000">
        <f t="shared" si="77"/>
        <v>0</v>
      </c>
      <c r="E1608" s="999"/>
      <c r="F1608" s="999"/>
      <c r="G1608" s="832">
        <f t="shared" si="78"/>
        <v>1</v>
      </c>
      <c r="H1608" s="1001"/>
      <c r="I1608" s="834">
        <f t="shared" si="79"/>
        <v>0</v>
      </c>
      <c r="J1608" s="1295"/>
      <c r="K1608" s="1294"/>
    </row>
    <row r="1609" spans="1:11" s="440" customFormat="1" ht="21.95" customHeight="1" x14ac:dyDescent="0.2">
      <c r="A1609" s="830">
        <v>1597</v>
      </c>
      <c r="B1609" s="998"/>
      <c r="C1609" s="999"/>
      <c r="D1609" s="1000">
        <f t="shared" si="77"/>
        <v>0</v>
      </c>
      <c r="E1609" s="999"/>
      <c r="F1609" s="999"/>
      <c r="G1609" s="832">
        <f t="shared" si="78"/>
        <v>1</v>
      </c>
      <c r="H1609" s="1001"/>
      <c r="I1609" s="834">
        <f t="shared" si="79"/>
        <v>0</v>
      </c>
      <c r="J1609" s="1295"/>
      <c r="K1609" s="1294"/>
    </row>
    <row r="1610" spans="1:11" s="440" customFormat="1" ht="21.95" customHeight="1" x14ac:dyDescent="0.2">
      <c r="A1610" s="830">
        <v>1598</v>
      </c>
      <c r="B1610" s="998"/>
      <c r="C1610" s="999"/>
      <c r="D1610" s="1000">
        <f t="shared" si="77"/>
        <v>0</v>
      </c>
      <c r="E1610" s="999"/>
      <c r="F1610" s="999"/>
      <c r="G1610" s="832">
        <f t="shared" si="78"/>
        <v>1</v>
      </c>
      <c r="H1610" s="1001"/>
      <c r="I1610" s="834">
        <f t="shared" si="79"/>
        <v>0</v>
      </c>
      <c r="J1610" s="1295"/>
      <c r="K1610" s="1294"/>
    </row>
    <row r="1611" spans="1:11" s="440" customFormat="1" ht="21.95" customHeight="1" x14ac:dyDescent="0.2">
      <c r="A1611" s="830">
        <v>1599</v>
      </c>
      <c r="B1611" s="998"/>
      <c r="C1611" s="999"/>
      <c r="D1611" s="1000">
        <f t="shared" si="77"/>
        <v>0</v>
      </c>
      <c r="E1611" s="999"/>
      <c r="F1611" s="999"/>
      <c r="G1611" s="832">
        <f t="shared" si="78"/>
        <v>1</v>
      </c>
      <c r="H1611" s="1001"/>
      <c r="I1611" s="834">
        <f t="shared" si="79"/>
        <v>0</v>
      </c>
      <c r="J1611" s="1295"/>
      <c r="K1611" s="1294"/>
    </row>
    <row r="1612" spans="1:11" s="440" customFormat="1" ht="21.95" customHeight="1" x14ac:dyDescent="0.2">
      <c r="A1612" s="830">
        <v>1600</v>
      </c>
      <c r="B1612" s="998"/>
      <c r="C1612" s="999"/>
      <c r="D1612" s="1000">
        <f t="shared" si="77"/>
        <v>0</v>
      </c>
      <c r="E1612" s="999"/>
      <c r="F1612" s="999"/>
      <c r="G1612" s="832">
        <f t="shared" si="78"/>
        <v>1</v>
      </c>
      <c r="H1612" s="1001"/>
      <c r="I1612" s="834">
        <f t="shared" si="79"/>
        <v>0</v>
      </c>
      <c r="J1612" s="1295"/>
      <c r="K1612" s="1294"/>
    </row>
    <row r="1613" spans="1:11" s="440" customFormat="1" ht="21.95" customHeight="1" x14ac:dyDescent="0.2">
      <c r="A1613" s="830">
        <v>1601</v>
      </c>
      <c r="B1613" s="998"/>
      <c r="C1613" s="999"/>
      <c r="D1613" s="1000">
        <f t="shared" si="77"/>
        <v>0</v>
      </c>
      <c r="E1613" s="999"/>
      <c r="F1613" s="999"/>
      <c r="G1613" s="832">
        <f t="shared" si="78"/>
        <v>1</v>
      </c>
      <c r="H1613" s="1001"/>
      <c r="I1613" s="834">
        <f t="shared" si="79"/>
        <v>0</v>
      </c>
      <c r="J1613" s="1295"/>
      <c r="K1613" s="1294"/>
    </row>
    <row r="1614" spans="1:11" s="440" customFormat="1" ht="21.95" customHeight="1" x14ac:dyDescent="0.2">
      <c r="A1614" s="830">
        <v>1602</v>
      </c>
      <c r="B1614" s="998"/>
      <c r="C1614" s="999"/>
      <c r="D1614" s="1000">
        <f t="shared" si="77"/>
        <v>0</v>
      </c>
      <c r="E1614" s="999"/>
      <c r="F1614" s="999"/>
      <c r="G1614" s="832">
        <f t="shared" si="78"/>
        <v>1</v>
      </c>
      <c r="H1614" s="1001"/>
      <c r="I1614" s="834">
        <f t="shared" si="79"/>
        <v>0</v>
      </c>
      <c r="J1614" s="1295"/>
      <c r="K1614" s="1294"/>
    </row>
    <row r="1615" spans="1:11" s="440" customFormat="1" ht="21.95" customHeight="1" x14ac:dyDescent="0.2">
      <c r="A1615" s="830">
        <v>1603</v>
      </c>
      <c r="B1615" s="998"/>
      <c r="C1615" s="999"/>
      <c r="D1615" s="1000">
        <f t="shared" si="77"/>
        <v>0</v>
      </c>
      <c r="E1615" s="999"/>
      <c r="F1615" s="999"/>
      <c r="G1615" s="832">
        <f t="shared" si="78"/>
        <v>1</v>
      </c>
      <c r="H1615" s="1001"/>
      <c r="I1615" s="834">
        <f t="shared" si="79"/>
        <v>0</v>
      </c>
      <c r="J1615" s="1295"/>
      <c r="K1615" s="1294"/>
    </row>
    <row r="1616" spans="1:11" s="440" customFormat="1" ht="21.95" customHeight="1" x14ac:dyDescent="0.2">
      <c r="A1616" s="830">
        <v>1604</v>
      </c>
      <c r="B1616" s="998"/>
      <c r="C1616" s="999"/>
      <c r="D1616" s="1000">
        <f t="shared" si="77"/>
        <v>0</v>
      </c>
      <c r="E1616" s="999"/>
      <c r="F1616" s="999"/>
      <c r="G1616" s="832">
        <f t="shared" si="78"/>
        <v>1</v>
      </c>
      <c r="H1616" s="1001"/>
      <c r="I1616" s="834">
        <f t="shared" si="79"/>
        <v>0</v>
      </c>
      <c r="J1616" s="1295"/>
      <c r="K1616" s="1294"/>
    </row>
    <row r="1617" spans="1:11" s="440" customFormat="1" ht="21.95" customHeight="1" x14ac:dyDescent="0.2">
      <c r="A1617" s="830">
        <v>1605</v>
      </c>
      <c r="B1617" s="998"/>
      <c r="C1617" s="999"/>
      <c r="D1617" s="1000">
        <f t="shared" si="77"/>
        <v>0</v>
      </c>
      <c r="E1617" s="999"/>
      <c r="F1617" s="999"/>
      <c r="G1617" s="832">
        <f t="shared" si="78"/>
        <v>1</v>
      </c>
      <c r="H1617" s="1001"/>
      <c r="I1617" s="834">
        <f t="shared" si="79"/>
        <v>0</v>
      </c>
      <c r="J1617" s="1295"/>
      <c r="K1617" s="1294"/>
    </row>
    <row r="1618" spans="1:11" s="440" customFormat="1" ht="21.95" customHeight="1" x14ac:dyDescent="0.2">
      <c r="A1618" s="830">
        <v>1606</v>
      </c>
      <c r="B1618" s="998"/>
      <c r="C1618" s="999"/>
      <c r="D1618" s="1000">
        <f t="shared" si="77"/>
        <v>0</v>
      </c>
      <c r="E1618" s="999"/>
      <c r="F1618" s="999"/>
      <c r="G1618" s="832">
        <f t="shared" si="78"/>
        <v>1</v>
      </c>
      <c r="H1618" s="1001"/>
      <c r="I1618" s="834">
        <f t="shared" si="79"/>
        <v>0</v>
      </c>
      <c r="J1618" s="1295"/>
      <c r="K1618" s="1294"/>
    </row>
    <row r="1619" spans="1:11" s="440" customFormat="1" ht="21.95" customHeight="1" x14ac:dyDescent="0.2">
      <c r="A1619" s="830">
        <v>1607</v>
      </c>
      <c r="B1619" s="998"/>
      <c r="C1619" s="999"/>
      <c r="D1619" s="1000">
        <f t="shared" si="77"/>
        <v>0</v>
      </c>
      <c r="E1619" s="999"/>
      <c r="F1619" s="999"/>
      <c r="G1619" s="832">
        <f t="shared" si="78"/>
        <v>1</v>
      </c>
      <c r="H1619" s="1001"/>
      <c r="I1619" s="834">
        <f t="shared" si="79"/>
        <v>0</v>
      </c>
      <c r="J1619" s="1295"/>
      <c r="K1619" s="1294"/>
    </row>
    <row r="1620" spans="1:11" s="440" customFormat="1" ht="21.95" customHeight="1" x14ac:dyDescent="0.2">
      <c r="A1620" s="830">
        <v>1608</v>
      </c>
      <c r="B1620" s="998"/>
      <c r="C1620" s="999"/>
      <c r="D1620" s="1000">
        <f t="shared" si="77"/>
        <v>0</v>
      </c>
      <c r="E1620" s="999"/>
      <c r="F1620" s="999"/>
      <c r="G1620" s="832">
        <f t="shared" si="78"/>
        <v>1</v>
      </c>
      <c r="H1620" s="1001"/>
      <c r="I1620" s="834">
        <f t="shared" si="79"/>
        <v>0</v>
      </c>
      <c r="J1620" s="1295"/>
      <c r="K1620" s="1294"/>
    </row>
    <row r="1621" spans="1:11" s="440" customFormat="1" ht="21.95" customHeight="1" x14ac:dyDescent="0.2">
      <c r="A1621" s="830">
        <v>1609</v>
      </c>
      <c r="B1621" s="998"/>
      <c r="C1621" s="999"/>
      <c r="D1621" s="1000">
        <f t="shared" si="77"/>
        <v>0</v>
      </c>
      <c r="E1621" s="999"/>
      <c r="F1621" s="999"/>
      <c r="G1621" s="832">
        <f t="shared" si="78"/>
        <v>1</v>
      </c>
      <c r="H1621" s="1001"/>
      <c r="I1621" s="834">
        <f t="shared" si="79"/>
        <v>0</v>
      </c>
      <c r="J1621" s="1295"/>
      <c r="K1621" s="1294"/>
    </row>
    <row r="1622" spans="1:11" s="440" customFormat="1" ht="21.95" customHeight="1" x14ac:dyDescent="0.2">
      <c r="A1622" s="830">
        <v>1610</v>
      </c>
      <c r="B1622" s="998"/>
      <c r="C1622" s="999"/>
      <c r="D1622" s="1000">
        <f t="shared" si="77"/>
        <v>0</v>
      </c>
      <c r="E1622" s="999"/>
      <c r="F1622" s="999"/>
      <c r="G1622" s="832">
        <f t="shared" si="78"/>
        <v>1</v>
      </c>
      <c r="H1622" s="1001"/>
      <c r="I1622" s="834">
        <f t="shared" si="79"/>
        <v>0</v>
      </c>
      <c r="J1622" s="1295"/>
      <c r="K1622" s="1294"/>
    </row>
    <row r="1623" spans="1:11" s="440" customFormat="1" ht="21.95" customHeight="1" x14ac:dyDescent="0.2">
      <c r="A1623" s="830">
        <v>1611</v>
      </c>
      <c r="B1623" s="998"/>
      <c r="C1623" s="999"/>
      <c r="D1623" s="1000">
        <f t="shared" si="77"/>
        <v>0</v>
      </c>
      <c r="E1623" s="999"/>
      <c r="F1623" s="999"/>
      <c r="G1623" s="832">
        <f t="shared" si="78"/>
        <v>1</v>
      </c>
      <c r="H1623" s="1001"/>
      <c r="I1623" s="834">
        <f t="shared" si="79"/>
        <v>0</v>
      </c>
      <c r="J1623" s="1295"/>
      <c r="K1623" s="1294"/>
    </row>
    <row r="1624" spans="1:11" s="440" customFormat="1" ht="21.95" customHeight="1" x14ac:dyDescent="0.2">
      <c r="A1624" s="830">
        <v>1612</v>
      </c>
      <c r="B1624" s="998"/>
      <c r="C1624" s="999"/>
      <c r="D1624" s="1000">
        <f t="shared" si="77"/>
        <v>0</v>
      </c>
      <c r="E1624" s="999"/>
      <c r="F1624" s="999"/>
      <c r="G1624" s="832">
        <f t="shared" si="78"/>
        <v>1</v>
      </c>
      <c r="H1624" s="1001"/>
      <c r="I1624" s="834">
        <f t="shared" si="79"/>
        <v>0</v>
      </c>
      <c r="J1624" s="1295"/>
      <c r="K1624" s="1294"/>
    </row>
    <row r="1625" spans="1:11" s="440" customFormat="1" ht="21.95" customHeight="1" x14ac:dyDescent="0.2">
      <c r="A1625" s="830">
        <v>1613</v>
      </c>
      <c r="B1625" s="998"/>
      <c r="C1625" s="999"/>
      <c r="D1625" s="1000">
        <f t="shared" si="77"/>
        <v>0</v>
      </c>
      <c r="E1625" s="999"/>
      <c r="F1625" s="999"/>
      <c r="G1625" s="832">
        <f t="shared" si="78"/>
        <v>1</v>
      </c>
      <c r="H1625" s="1001"/>
      <c r="I1625" s="834">
        <f t="shared" si="79"/>
        <v>0</v>
      </c>
      <c r="J1625" s="1295"/>
      <c r="K1625" s="1294"/>
    </row>
    <row r="1626" spans="1:11" s="440" customFormat="1" ht="21.95" customHeight="1" x14ac:dyDescent="0.2">
      <c r="A1626" s="830">
        <v>1614</v>
      </c>
      <c r="B1626" s="998"/>
      <c r="C1626" s="999"/>
      <c r="D1626" s="1000">
        <f t="shared" si="77"/>
        <v>0</v>
      </c>
      <c r="E1626" s="999"/>
      <c r="F1626" s="999"/>
      <c r="G1626" s="832">
        <f t="shared" si="78"/>
        <v>1</v>
      </c>
      <c r="H1626" s="1001"/>
      <c r="I1626" s="834">
        <f t="shared" si="79"/>
        <v>0</v>
      </c>
      <c r="J1626" s="1295"/>
      <c r="K1626" s="1294"/>
    </row>
    <row r="1627" spans="1:11" s="440" customFormat="1" ht="21.95" customHeight="1" x14ac:dyDescent="0.2">
      <c r="A1627" s="830">
        <v>1615</v>
      </c>
      <c r="B1627" s="998"/>
      <c r="C1627" s="999"/>
      <c r="D1627" s="1000">
        <f t="shared" si="77"/>
        <v>0</v>
      </c>
      <c r="E1627" s="999"/>
      <c r="F1627" s="999"/>
      <c r="G1627" s="832">
        <f t="shared" si="78"/>
        <v>1</v>
      </c>
      <c r="H1627" s="1001"/>
      <c r="I1627" s="834">
        <f t="shared" si="79"/>
        <v>0</v>
      </c>
      <c r="J1627" s="1295"/>
      <c r="K1627" s="1294"/>
    </row>
    <row r="1628" spans="1:11" s="440" customFormat="1" ht="21.95" customHeight="1" x14ac:dyDescent="0.2">
      <c r="A1628" s="830">
        <v>1616</v>
      </c>
      <c r="B1628" s="998"/>
      <c r="C1628" s="999"/>
      <c r="D1628" s="1000">
        <f t="shared" si="77"/>
        <v>0</v>
      </c>
      <c r="E1628" s="999"/>
      <c r="F1628" s="999"/>
      <c r="G1628" s="832">
        <f t="shared" si="78"/>
        <v>1</v>
      </c>
      <c r="H1628" s="1001"/>
      <c r="I1628" s="834">
        <f t="shared" si="79"/>
        <v>0</v>
      </c>
      <c r="J1628" s="1295"/>
      <c r="K1628" s="1294"/>
    </row>
    <row r="1629" spans="1:11" s="440" customFormat="1" ht="21.95" customHeight="1" x14ac:dyDescent="0.2">
      <c r="A1629" s="830">
        <v>1617</v>
      </c>
      <c r="B1629" s="998"/>
      <c r="C1629" s="999"/>
      <c r="D1629" s="1000">
        <f t="shared" si="77"/>
        <v>0</v>
      </c>
      <c r="E1629" s="999"/>
      <c r="F1629" s="999"/>
      <c r="G1629" s="832">
        <f t="shared" si="78"/>
        <v>1</v>
      </c>
      <c r="H1629" s="1001"/>
      <c r="I1629" s="834">
        <f t="shared" si="79"/>
        <v>0</v>
      </c>
      <c r="J1629" s="1295"/>
      <c r="K1629" s="1294"/>
    </row>
    <row r="1630" spans="1:11" s="440" customFormat="1" ht="21.95" customHeight="1" x14ac:dyDescent="0.2">
      <c r="A1630" s="830">
        <v>1618</v>
      </c>
      <c r="B1630" s="998"/>
      <c r="C1630" s="999"/>
      <c r="D1630" s="1000">
        <f t="shared" si="77"/>
        <v>0</v>
      </c>
      <c r="E1630" s="999"/>
      <c r="F1630" s="999"/>
      <c r="G1630" s="832">
        <f t="shared" si="78"/>
        <v>1</v>
      </c>
      <c r="H1630" s="1001"/>
      <c r="I1630" s="834">
        <f t="shared" si="79"/>
        <v>0</v>
      </c>
      <c r="J1630" s="1295"/>
      <c r="K1630" s="1294"/>
    </row>
    <row r="1631" spans="1:11" s="440" customFormat="1" ht="21.95" customHeight="1" x14ac:dyDescent="0.2">
      <c r="A1631" s="830">
        <v>1619</v>
      </c>
      <c r="B1631" s="998"/>
      <c r="C1631" s="999"/>
      <c r="D1631" s="1000">
        <f t="shared" si="77"/>
        <v>0</v>
      </c>
      <c r="E1631" s="999"/>
      <c r="F1631" s="999"/>
      <c r="G1631" s="832">
        <f t="shared" si="78"/>
        <v>1</v>
      </c>
      <c r="H1631" s="1001"/>
      <c r="I1631" s="834">
        <f t="shared" si="79"/>
        <v>0</v>
      </c>
      <c r="J1631" s="1295"/>
      <c r="K1631" s="1294"/>
    </row>
    <row r="1632" spans="1:11" s="440" customFormat="1" ht="21.95" customHeight="1" x14ac:dyDescent="0.2">
      <c r="A1632" s="830">
        <v>1620</v>
      </c>
      <c r="B1632" s="998"/>
      <c r="C1632" s="999"/>
      <c r="D1632" s="1000">
        <f t="shared" si="77"/>
        <v>0</v>
      </c>
      <c r="E1632" s="999"/>
      <c r="F1632" s="999"/>
      <c r="G1632" s="832">
        <f t="shared" si="78"/>
        <v>1</v>
      </c>
      <c r="H1632" s="1001"/>
      <c r="I1632" s="834">
        <f t="shared" si="79"/>
        <v>0</v>
      </c>
      <c r="J1632" s="1295"/>
      <c r="K1632" s="1294"/>
    </row>
    <row r="1633" spans="1:11" s="440" customFormat="1" ht="21.95" customHeight="1" x14ac:dyDescent="0.2">
      <c r="A1633" s="830">
        <v>1621</v>
      </c>
      <c r="B1633" s="998"/>
      <c r="C1633" s="999"/>
      <c r="D1633" s="1000">
        <f t="shared" si="77"/>
        <v>0</v>
      </c>
      <c r="E1633" s="999"/>
      <c r="F1633" s="999"/>
      <c r="G1633" s="832">
        <f t="shared" si="78"/>
        <v>1</v>
      </c>
      <c r="H1633" s="1001"/>
      <c r="I1633" s="834">
        <f t="shared" si="79"/>
        <v>0</v>
      </c>
      <c r="J1633" s="1295"/>
      <c r="K1633" s="1294"/>
    </row>
    <row r="1634" spans="1:11" s="440" customFormat="1" ht="21.95" customHeight="1" x14ac:dyDescent="0.2">
      <c r="A1634" s="830">
        <v>1622</v>
      </c>
      <c r="B1634" s="998"/>
      <c r="C1634" s="999"/>
      <c r="D1634" s="1000">
        <f t="shared" si="77"/>
        <v>0</v>
      </c>
      <c r="E1634" s="999"/>
      <c r="F1634" s="999"/>
      <c r="G1634" s="832">
        <f t="shared" si="78"/>
        <v>1</v>
      </c>
      <c r="H1634" s="1001"/>
      <c r="I1634" s="834">
        <f t="shared" si="79"/>
        <v>0</v>
      </c>
      <c r="J1634" s="1295"/>
      <c r="K1634" s="1294"/>
    </row>
    <row r="1635" spans="1:11" s="440" customFormat="1" ht="21.95" customHeight="1" x14ac:dyDescent="0.2">
      <c r="A1635" s="830">
        <v>1623</v>
      </c>
      <c r="B1635" s="998"/>
      <c r="C1635" s="999"/>
      <c r="D1635" s="1000">
        <f t="shared" si="77"/>
        <v>0</v>
      </c>
      <c r="E1635" s="999"/>
      <c r="F1635" s="999"/>
      <c r="G1635" s="832">
        <f t="shared" si="78"/>
        <v>1</v>
      </c>
      <c r="H1635" s="1001"/>
      <c r="I1635" s="834">
        <f t="shared" si="79"/>
        <v>0</v>
      </c>
      <c r="J1635" s="1295"/>
      <c r="K1635" s="1294"/>
    </row>
    <row r="1636" spans="1:11" s="440" customFormat="1" ht="21.95" customHeight="1" x14ac:dyDescent="0.2">
      <c r="A1636" s="830">
        <v>1624</v>
      </c>
      <c r="B1636" s="998"/>
      <c r="C1636" s="999"/>
      <c r="D1636" s="1000">
        <f t="shared" si="77"/>
        <v>0</v>
      </c>
      <c r="E1636" s="999"/>
      <c r="F1636" s="999"/>
      <c r="G1636" s="832">
        <f t="shared" si="78"/>
        <v>1</v>
      </c>
      <c r="H1636" s="1001"/>
      <c r="I1636" s="834">
        <f t="shared" si="79"/>
        <v>0</v>
      </c>
      <c r="J1636" s="1295"/>
      <c r="K1636" s="1294"/>
    </row>
    <row r="1637" spans="1:11" s="440" customFormat="1" ht="21.95" customHeight="1" x14ac:dyDescent="0.2">
      <c r="A1637" s="830">
        <v>1625</v>
      </c>
      <c r="B1637" s="998"/>
      <c r="C1637" s="999"/>
      <c r="D1637" s="1000">
        <f t="shared" si="77"/>
        <v>0</v>
      </c>
      <c r="E1637" s="999"/>
      <c r="F1637" s="999"/>
      <c r="G1637" s="832">
        <f t="shared" si="78"/>
        <v>1</v>
      </c>
      <c r="H1637" s="1001"/>
      <c r="I1637" s="834">
        <f t="shared" si="79"/>
        <v>0</v>
      </c>
      <c r="J1637" s="1295"/>
      <c r="K1637" s="1294"/>
    </row>
    <row r="1638" spans="1:11" s="440" customFormat="1" ht="21.95" customHeight="1" x14ac:dyDescent="0.2">
      <c r="A1638" s="830">
        <v>1626</v>
      </c>
      <c r="B1638" s="998"/>
      <c r="C1638" s="999"/>
      <c r="D1638" s="1000">
        <f t="shared" si="77"/>
        <v>0</v>
      </c>
      <c r="E1638" s="999"/>
      <c r="F1638" s="999"/>
      <c r="G1638" s="832">
        <f t="shared" si="78"/>
        <v>1</v>
      </c>
      <c r="H1638" s="1001"/>
      <c r="I1638" s="834">
        <f t="shared" si="79"/>
        <v>0</v>
      </c>
      <c r="J1638" s="1295"/>
      <c r="K1638" s="1294"/>
    </row>
    <row r="1639" spans="1:11" s="440" customFormat="1" ht="21.95" customHeight="1" x14ac:dyDescent="0.2">
      <c r="A1639" s="830">
        <v>1627</v>
      </c>
      <c r="B1639" s="998"/>
      <c r="C1639" s="999"/>
      <c r="D1639" s="1000">
        <f t="shared" si="77"/>
        <v>0</v>
      </c>
      <c r="E1639" s="999"/>
      <c r="F1639" s="999"/>
      <c r="G1639" s="832">
        <f t="shared" si="78"/>
        <v>1</v>
      </c>
      <c r="H1639" s="1001"/>
      <c r="I1639" s="834">
        <f t="shared" si="79"/>
        <v>0</v>
      </c>
      <c r="J1639" s="1295"/>
      <c r="K1639" s="1294"/>
    </row>
    <row r="1640" spans="1:11" s="440" customFormat="1" ht="21.95" customHeight="1" x14ac:dyDescent="0.2">
      <c r="A1640" s="830">
        <v>1628</v>
      </c>
      <c r="B1640" s="998"/>
      <c r="C1640" s="999"/>
      <c r="D1640" s="1000">
        <f t="shared" si="77"/>
        <v>0</v>
      </c>
      <c r="E1640" s="999"/>
      <c r="F1640" s="999"/>
      <c r="G1640" s="832">
        <f t="shared" si="78"/>
        <v>1</v>
      </c>
      <c r="H1640" s="1001"/>
      <c r="I1640" s="834">
        <f t="shared" si="79"/>
        <v>0</v>
      </c>
      <c r="J1640" s="1295"/>
      <c r="K1640" s="1294"/>
    </row>
    <row r="1641" spans="1:11" s="440" customFormat="1" ht="21.95" customHeight="1" x14ac:dyDescent="0.2">
      <c r="A1641" s="830">
        <v>1629</v>
      </c>
      <c r="B1641" s="998"/>
      <c r="C1641" s="999"/>
      <c r="D1641" s="1000">
        <f t="shared" si="77"/>
        <v>0</v>
      </c>
      <c r="E1641" s="999"/>
      <c r="F1641" s="999"/>
      <c r="G1641" s="832">
        <f t="shared" si="78"/>
        <v>1</v>
      </c>
      <c r="H1641" s="1001"/>
      <c r="I1641" s="834">
        <f t="shared" si="79"/>
        <v>0</v>
      </c>
      <c r="J1641" s="1295"/>
      <c r="K1641" s="1294"/>
    </row>
    <row r="1642" spans="1:11" s="440" customFormat="1" ht="21.95" customHeight="1" x14ac:dyDescent="0.2">
      <c r="A1642" s="830">
        <v>1630</v>
      </c>
      <c r="B1642" s="998"/>
      <c r="C1642" s="999"/>
      <c r="D1642" s="1000">
        <f t="shared" si="77"/>
        <v>0</v>
      </c>
      <c r="E1642" s="999"/>
      <c r="F1642" s="999"/>
      <c r="G1642" s="832">
        <f t="shared" si="78"/>
        <v>1</v>
      </c>
      <c r="H1642" s="1001"/>
      <c r="I1642" s="834">
        <f t="shared" si="79"/>
        <v>0</v>
      </c>
      <c r="J1642" s="1295"/>
      <c r="K1642" s="1294"/>
    </row>
    <row r="1643" spans="1:11" s="440" customFormat="1" ht="21.95" customHeight="1" x14ac:dyDescent="0.2">
      <c r="A1643" s="830">
        <v>1631</v>
      </c>
      <c r="B1643" s="998"/>
      <c r="C1643" s="999"/>
      <c r="D1643" s="1000">
        <f t="shared" si="77"/>
        <v>0</v>
      </c>
      <c r="E1643" s="999"/>
      <c r="F1643" s="999"/>
      <c r="G1643" s="832">
        <f t="shared" si="78"/>
        <v>1</v>
      </c>
      <c r="H1643" s="1001"/>
      <c r="I1643" s="834">
        <f t="shared" si="79"/>
        <v>0</v>
      </c>
      <c r="J1643" s="1295"/>
      <c r="K1643" s="1294"/>
    </row>
    <row r="1644" spans="1:11" s="440" customFormat="1" ht="21.95" customHeight="1" x14ac:dyDescent="0.2">
      <c r="A1644" s="830">
        <v>1632</v>
      </c>
      <c r="B1644" s="998"/>
      <c r="C1644" s="999"/>
      <c r="D1644" s="1000">
        <f t="shared" si="77"/>
        <v>0</v>
      </c>
      <c r="E1644" s="999"/>
      <c r="F1644" s="999"/>
      <c r="G1644" s="832">
        <f t="shared" si="78"/>
        <v>1</v>
      </c>
      <c r="H1644" s="1001"/>
      <c r="I1644" s="834">
        <f t="shared" si="79"/>
        <v>0</v>
      </c>
      <c r="J1644" s="1295"/>
      <c r="K1644" s="1294"/>
    </row>
    <row r="1645" spans="1:11" s="440" customFormat="1" ht="21.95" customHeight="1" x14ac:dyDescent="0.2">
      <c r="A1645" s="830">
        <v>1633</v>
      </c>
      <c r="B1645" s="998"/>
      <c r="C1645" s="999"/>
      <c r="D1645" s="1000">
        <f t="shared" si="77"/>
        <v>0</v>
      </c>
      <c r="E1645" s="999"/>
      <c r="F1645" s="999"/>
      <c r="G1645" s="832">
        <f t="shared" si="78"/>
        <v>1</v>
      </c>
      <c r="H1645" s="1001"/>
      <c r="I1645" s="834">
        <f t="shared" si="79"/>
        <v>0</v>
      </c>
      <c r="J1645" s="1295"/>
      <c r="K1645" s="1294"/>
    </row>
    <row r="1646" spans="1:11" s="440" customFormat="1" ht="21.95" customHeight="1" x14ac:dyDescent="0.2">
      <c r="A1646" s="830">
        <v>1634</v>
      </c>
      <c r="B1646" s="998"/>
      <c r="C1646" s="999"/>
      <c r="D1646" s="1000">
        <f t="shared" si="77"/>
        <v>0</v>
      </c>
      <c r="E1646" s="999"/>
      <c r="F1646" s="999"/>
      <c r="G1646" s="832">
        <f t="shared" si="78"/>
        <v>1</v>
      </c>
      <c r="H1646" s="1001"/>
      <c r="I1646" s="834">
        <f t="shared" si="79"/>
        <v>0</v>
      </c>
      <c r="J1646" s="1295"/>
      <c r="K1646" s="1294"/>
    </row>
    <row r="1647" spans="1:11" s="440" customFormat="1" ht="21.95" customHeight="1" x14ac:dyDescent="0.2">
      <c r="A1647" s="830">
        <v>1635</v>
      </c>
      <c r="B1647" s="998"/>
      <c r="C1647" s="999"/>
      <c r="D1647" s="1000">
        <f t="shared" si="77"/>
        <v>0</v>
      </c>
      <c r="E1647" s="999"/>
      <c r="F1647" s="999"/>
      <c r="G1647" s="832">
        <f t="shared" si="78"/>
        <v>1</v>
      </c>
      <c r="H1647" s="1001"/>
      <c r="I1647" s="834">
        <f t="shared" si="79"/>
        <v>0</v>
      </c>
      <c r="J1647" s="1295"/>
      <c r="K1647" s="1294"/>
    </row>
    <row r="1648" spans="1:11" s="440" customFormat="1" ht="21.95" customHeight="1" x14ac:dyDescent="0.2">
      <c r="A1648" s="830">
        <v>1636</v>
      </c>
      <c r="B1648" s="998"/>
      <c r="C1648" s="999"/>
      <c r="D1648" s="1000">
        <f t="shared" ref="D1648:D1711" si="80">DATEDIF(C1648,F1648,"Y")</f>
        <v>0</v>
      </c>
      <c r="E1648" s="999"/>
      <c r="F1648" s="999"/>
      <c r="G1648" s="832">
        <f t="shared" ref="G1648:G1711" si="81">(YEAR(F1648)-YEAR(E1648))*12+MONTH(F1648)-MONTH(E1648)+1</f>
        <v>1</v>
      </c>
      <c r="H1648" s="1001"/>
      <c r="I1648" s="834">
        <f t="shared" ref="I1648:I1711" si="82">IF(AND(E1648&lt;=DATEVALUE(MID($C$7,1,10)),F1648&gt;=DATEVALUE(MID($C$7,14,10))), (YEAR(DATEVALUE(MID($C$7,14,10)))-YEAR(DATEVALUE(MID($C$7,1,10))))*12+(MONTH(DATEVALUE(MID($C$7,14,10)))-MONTH(DATEVALUE(MID($C$7,1,10))))+1,IF(AND(E1648&lt;=DATEVALUE(MID($C$7,1,10)),F1648&lt;DATEVALUE(MID($C$7,14,10)),F1648&gt;=DATEVALUE(MID($C$7,1,10))),(YEAR(F1648)-YEAR(DATEVALUE(MID($C$7,1,10))))*12+(MONTH(F1648)-MONTH(DATEVALUE(MID($C$7,1,10))))+1,IF(AND(E1648&gt;DATEVALUE(MID($C$7,1,10)),F1648&gt;=DATEVALUE(MID($C$7,14,10)),E1648&lt;=DATEVALUE(MID($C$7,14,10))),(YEAR(DATEVALUE(MID($C$7,14,10)))-YEAR(E1648))*12+(MONTH(DATEVALUE(MID($C$7,14,10)))-MONTH(E1648))+1,IF(AND(E1648&gt;DATEVALUE(MID($C$7,1,10)),F1648&lt;DATEVALUE(MID($C$7,14,10))),(YEAR(F1648)-YEAR(E1648))*12+(MONTH(F1648)-MONTH(E1648))+1,0))))</f>
        <v>0</v>
      </c>
      <c r="J1648" s="1295"/>
      <c r="K1648" s="1294"/>
    </row>
    <row r="1649" spans="1:11" s="440" customFormat="1" ht="21.95" customHeight="1" x14ac:dyDescent="0.2">
      <c r="A1649" s="830">
        <v>1637</v>
      </c>
      <c r="B1649" s="998"/>
      <c r="C1649" s="999"/>
      <c r="D1649" s="1000">
        <f t="shared" si="80"/>
        <v>0</v>
      </c>
      <c r="E1649" s="999"/>
      <c r="F1649" s="999"/>
      <c r="G1649" s="832">
        <f t="shared" si="81"/>
        <v>1</v>
      </c>
      <c r="H1649" s="1001"/>
      <c r="I1649" s="834">
        <f t="shared" si="82"/>
        <v>0</v>
      </c>
      <c r="J1649" s="1295"/>
      <c r="K1649" s="1294"/>
    </row>
    <row r="1650" spans="1:11" s="440" customFormat="1" ht="21.95" customHeight="1" x14ac:dyDescent="0.2">
      <c r="A1650" s="830">
        <v>1638</v>
      </c>
      <c r="B1650" s="998"/>
      <c r="C1650" s="999"/>
      <c r="D1650" s="1000">
        <f t="shared" si="80"/>
        <v>0</v>
      </c>
      <c r="E1650" s="999"/>
      <c r="F1650" s="999"/>
      <c r="G1650" s="832">
        <f t="shared" si="81"/>
        <v>1</v>
      </c>
      <c r="H1650" s="1001"/>
      <c r="I1650" s="834">
        <f t="shared" si="82"/>
        <v>0</v>
      </c>
      <c r="J1650" s="1295"/>
      <c r="K1650" s="1294"/>
    </row>
    <row r="1651" spans="1:11" s="440" customFormat="1" ht="21.95" customHeight="1" x14ac:dyDescent="0.2">
      <c r="A1651" s="830">
        <v>1639</v>
      </c>
      <c r="B1651" s="998"/>
      <c r="C1651" s="999"/>
      <c r="D1651" s="1000">
        <f t="shared" si="80"/>
        <v>0</v>
      </c>
      <c r="E1651" s="999"/>
      <c r="F1651" s="999"/>
      <c r="G1651" s="832">
        <f t="shared" si="81"/>
        <v>1</v>
      </c>
      <c r="H1651" s="1001"/>
      <c r="I1651" s="834">
        <f t="shared" si="82"/>
        <v>0</v>
      </c>
      <c r="J1651" s="1295"/>
      <c r="K1651" s="1294"/>
    </row>
    <row r="1652" spans="1:11" s="440" customFormat="1" ht="21.95" customHeight="1" x14ac:dyDescent="0.2">
      <c r="A1652" s="830">
        <v>1640</v>
      </c>
      <c r="B1652" s="998"/>
      <c r="C1652" s="999"/>
      <c r="D1652" s="1000">
        <f t="shared" si="80"/>
        <v>0</v>
      </c>
      <c r="E1652" s="999"/>
      <c r="F1652" s="999"/>
      <c r="G1652" s="832">
        <f t="shared" si="81"/>
        <v>1</v>
      </c>
      <c r="H1652" s="1001"/>
      <c r="I1652" s="834">
        <f t="shared" si="82"/>
        <v>0</v>
      </c>
      <c r="J1652" s="1295"/>
      <c r="K1652" s="1294"/>
    </row>
    <row r="1653" spans="1:11" s="440" customFormat="1" ht="21.95" customHeight="1" x14ac:dyDescent="0.2">
      <c r="A1653" s="830">
        <v>1641</v>
      </c>
      <c r="B1653" s="998"/>
      <c r="C1653" s="999"/>
      <c r="D1653" s="1000">
        <f t="shared" si="80"/>
        <v>0</v>
      </c>
      <c r="E1653" s="999"/>
      <c r="F1653" s="999"/>
      <c r="G1653" s="832">
        <f t="shared" si="81"/>
        <v>1</v>
      </c>
      <c r="H1653" s="1001"/>
      <c r="I1653" s="834">
        <f t="shared" si="82"/>
        <v>0</v>
      </c>
      <c r="J1653" s="1295"/>
      <c r="K1653" s="1294"/>
    </row>
    <row r="1654" spans="1:11" s="440" customFormat="1" ht="21.95" customHeight="1" x14ac:dyDescent="0.2">
      <c r="A1654" s="830">
        <v>1642</v>
      </c>
      <c r="B1654" s="998"/>
      <c r="C1654" s="999"/>
      <c r="D1654" s="1000">
        <f t="shared" si="80"/>
        <v>0</v>
      </c>
      <c r="E1654" s="999"/>
      <c r="F1654" s="999"/>
      <c r="G1654" s="832">
        <f t="shared" si="81"/>
        <v>1</v>
      </c>
      <c r="H1654" s="1001"/>
      <c r="I1654" s="834">
        <f t="shared" si="82"/>
        <v>0</v>
      </c>
      <c r="J1654" s="1295"/>
      <c r="K1654" s="1294"/>
    </row>
    <row r="1655" spans="1:11" s="440" customFormat="1" ht="21.95" customHeight="1" x14ac:dyDescent="0.2">
      <c r="A1655" s="830">
        <v>1643</v>
      </c>
      <c r="B1655" s="998"/>
      <c r="C1655" s="999"/>
      <c r="D1655" s="1000">
        <f t="shared" si="80"/>
        <v>0</v>
      </c>
      <c r="E1655" s="999"/>
      <c r="F1655" s="999"/>
      <c r="G1655" s="832">
        <f t="shared" si="81"/>
        <v>1</v>
      </c>
      <c r="H1655" s="1001"/>
      <c r="I1655" s="834">
        <f t="shared" si="82"/>
        <v>0</v>
      </c>
      <c r="J1655" s="1295"/>
      <c r="K1655" s="1294"/>
    </row>
    <row r="1656" spans="1:11" s="440" customFormat="1" ht="21.95" customHeight="1" x14ac:dyDescent="0.2">
      <c r="A1656" s="830">
        <v>1644</v>
      </c>
      <c r="B1656" s="998"/>
      <c r="C1656" s="999"/>
      <c r="D1656" s="1000">
        <f t="shared" si="80"/>
        <v>0</v>
      </c>
      <c r="E1656" s="999"/>
      <c r="F1656" s="999"/>
      <c r="G1656" s="832">
        <f t="shared" si="81"/>
        <v>1</v>
      </c>
      <c r="H1656" s="1001"/>
      <c r="I1656" s="834">
        <f t="shared" si="82"/>
        <v>0</v>
      </c>
      <c r="J1656" s="1295"/>
      <c r="K1656" s="1294"/>
    </row>
    <row r="1657" spans="1:11" s="440" customFormat="1" ht="21.95" customHeight="1" x14ac:dyDescent="0.2">
      <c r="A1657" s="830">
        <v>1645</v>
      </c>
      <c r="B1657" s="998"/>
      <c r="C1657" s="999"/>
      <c r="D1657" s="1000">
        <f t="shared" si="80"/>
        <v>0</v>
      </c>
      <c r="E1657" s="999"/>
      <c r="F1657" s="999"/>
      <c r="G1657" s="832">
        <f t="shared" si="81"/>
        <v>1</v>
      </c>
      <c r="H1657" s="1001"/>
      <c r="I1657" s="834">
        <f t="shared" si="82"/>
        <v>0</v>
      </c>
      <c r="J1657" s="1295"/>
      <c r="K1657" s="1294"/>
    </row>
    <row r="1658" spans="1:11" s="440" customFormat="1" ht="21.95" customHeight="1" x14ac:dyDescent="0.2">
      <c r="A1658" s="830">
        <v>1646</v>
      </c>
      <c r="B1658" s="998"/>
      <c r="C1658" s="999"/>
      <c r="D1658" s="1000">
        <f t="shared" si="80"/>
        <v>0</v>
      </c>
      <c r="E1658" s="999"/>
      <c r="F1658" s="999"/>
      <c r="G1658" s="832">
        <f t="shared" si="81"/>
        <v>1</v>
      </c>
      <c r="H1658" s="1001"/>
      <c r="I1658" s="834">
        <f t="shared" si="82"/>
        <v>0</v>
      </c>
      <c r="J1658" s="1295"/>
      <c r="K1658" s="1294"/>
    </row>
    <row r="1659" spans="1:11" s="440" customFormat="1" ht="21.95" customHeight="1" x14ac:dyDescent="0.2">
      <c r="A1659" s="830">
        <v>1647</v>
      </c>
      <c r="B1659" s="998"/>
      <c r="C1659" s="999"/>
      <c r="D1659" s="1000">
        <f t="shared" si="80"/>
        <v>0</v>
      </c>
      <c r="E1659" s="999"/>
      <c r="F1659" s="999"/>
      <c r="G1659" s="832">
        <f t="shared" si="81"/>
        <v>1</v>
      </c>
      <c r="H1659" s="1001"/>
      <c r="I1659" s="834">
        <f t="shared" si="82"/>
        <v>0</v>
      </c>
      <c r="J1659" s="1295"/>
      <c r="K1659" s="1294"/>
    </row>
    <row r="1660" spans="1:11" s="440" customFormat="1" ht="21.95" customHeight="1" x14ac:dyDescent="0.2">
      <c r="A1660" s="830">
        <v>1648</v>
      </c>
      <c r="B1660" s="998"/>
      <c r="C1660" s="999"/>
      <c r="D1660" s="1000">
        <f t="shared" si="80"/>
        <v>0</v>
      </c>
      <c r="E1660" s="999"/>
      <c r="F1660" s="999"/>
      <c r="G1660" s="832">
        <f t="shared" si="81"/>
        <v>1</v>
      </c>
      <c r="H1660" s="1001"/>
      <c r="I1660" s="834">
        <f t="shared" si="82"/>
        <v>0</v>
      </c>
      <c r="J1660" s="1295"/>
      <c r="K1660" s="1294"/>
    </row>
    <row r="1661" spans="1:11" s="440" customFormat="1" ht="21.95" customHeight="1" x14ac:dyDescent="0.2">
      <c r="A1661" s="830">
        <v>1649</v>
      </c>
      <c r="B1661" s="998"/>
      <c r="C1661" s="999"/>
      <c r="D1661" s="1000">
        <f t="shared" si="80"/>
        <v>0</v>
      </c>
      <c r="E1661" s="999"/>
      <c r="F1661" s="999"/>
      <c r="G1661" s="832">
        <f t="shared" si="81"/>
        <v>1</v>
      </c>
      <c r="H1661" s="1001"/>
      <c r="I1661" s="834">
        <f t="shared" si="82"/>
        <v>0</v>
      </c>
      <c r="J1661" s="1295"/>
      <c r="K1661" s="1294"/>
    </row>
    <row r="1662" spans="1:11" s="440" customFormat="1" ht="21.95" customHeight="1" x14ac:dyDescent="0.2">
      <c r="A1662" s="830">
        <v>1650</v>
      </c>
      <c r="B1662" s="998"/>
      <c r="C1662" s="999"/>
      <c r="D1662" s="1000">
        <f t="shared" si="80"/>
        <v>0</v>
      </c>
      <c r="E1662" s="999"/>
      <c r="F1662" s="999"/>
      <c r="G1662" s="832">
        <f t="shared" si="81"/>
        <v>1</v>
      </c>
      <c r="H1662" s="1001"/>
      <c r="I1662" s="834">
        <f t="shared" si="82"/>
        <v>0</v>
      </c>
      <c r="J1662" s="1295"/>
      <c r="K1662" s="1294"/>
    </row>
    <row r="1663" spans="1:11" s="440" customFormat="1" ht="21.95" customHeight="1" x14ac:dyDescent="0.2">
      <c r="A1663" s="830">
        <v>1651</v>
      </c>
      <c r="B1663" s="998"/>
      <c r="C1663" s="999"/>
      <c r="D1663" s="1000">
        <f t="shared" si="80"/>
        <v>0</v>
      </c>
      <c r="E1663" s="999"/>
      <c r="F1663" s="999"/>
      <c r="G1663" s="832">
        <f t="shared" si="81"/>
        <v>1</v>
      </c>
      <c r="H1663" s="1001"/>
      <c r="I1663" s="834">
        <f t="shared" si="82"/>
        <v>0</v>
      </c>
      <c r="J1663" s="1295"/>
      <c r="K1663" s="1294"/>
    </row>
    <row r="1664" spans="1:11" s="440" customFormat="1" ht="21.95" customHeight="1" x14ac:dyDescent="0.2">
      <c r="A1664" s="830">
        <v>1652</v>
      </c>
      <c r="B1664" s="998"/>
      <c r="C1664" s="999"/>
      <c r="D1664" s="1000">
        <f t="shared" si="80"/>
        <v>0</v>
      </c>
      <c r="E1664" s="999"/>
      <c r="F1664" s="999"/>
      <c r="G1664" s="832">
        <f t="shared" si="81"/>
        <v>1</v>
      </c>
      <c r="H1664" s="1001"/>
      <c r="I1664" s="834">
        <f t="shared" si="82"/>
        <v>0</v>
      </c>
      <c r="J1664" s="1295"/>
      <c r="K1664" s="1294"/>
    </row>
    <row r="1665" spans="1:11" s="440" customFormat="1" ht="21.95" customHeight="1" x14ac:dyDescent="0.2">
      <c r="A1665" s="830">
        <v>1653</v>
      </c>
      <c r="B1665" s="998"/>
      <c r="C1665" s="999"/>
      <c r="D1665" s="1000">
        <f t="shared" si="80"/>
        <v>0</v>
      </c>
      <c r="E1665" s="999"/>
      <c r="F1665" s="999"/>
      <c r="G1665" s="832">
        <f t="shared" si="81"/>
        <v>1</v>
      </c>
      <c r="H1665" s="1001"/>
      <c r="I1665" s="834">
        <f t="shared" si="82"/>
        <v>0</v>
      </c>
      <c r="J1665" s="1295"/>
      <c r="K1665" s="1294"/>
    </row>
    <row r="1666" spans="1:11" s="440" customFormat="1" ht="21.95" customHeight="1" x14ac:dyDescent="0.2">
      <c r="A1666" s="830">
        <v>1654</v>
      </c>
      <c r="B1666" s="998"/>
      <c r="C1666" s="999"/>
      <c r="D1666" s="1000">
        <f t="shared" si="80"/>
        <v>0</v>
      </c>
      <c r="E1666" s="999"/>
      <c r="F1666" s="999"/>
      <c r="G1666" s="832">
        <f t="shared" si="81"/>
        <v>1</v>
      </c>
      <c r="H1666" s="1001"/>
      <c r="I1666" s="834">
        <f t="shared" si="82"/>
        <v>0</v>
      </c>
      <c r="J1666" s="1295"/>
      <c r="K1666" s="1294"/>
    </row>
    <row r="1667" spans="1:11" s="440" customFormat="1" ht="21.95" customHeight="1" x14ac:dyDescent="0.2">
      <c r="A1667" s="830">
        <v>1655</v>
      </c>
      <c r="B1667" s="998"/>
      <c r="C1667" s="999"/>
      <c r="D1667" s="1000">
        <f t="shared" si="80"/>
        <v>0</v>
      </c>
      <c r="E1667" s="999"/>
      <c r="F1667" s="999"/>
      <c r="G1667" s="832">
        <f t="shared" si="81"/>
        <v>1</v>
      </c>
      <c r="H1667" s="1001"/>
      <c r="I1667" s="834">
        <f t="shared" si="82"/>
        <v>0</v>
      </c>
      <c r="J1667" s="1295"/>
      <c r="K1667" s="1294"/>
    </row>
    <row r="1668" spans="1:11" s="440" customFormat="1" ht="21.95" customHeight="1" x14ac:dyDescent="0.2">
      <c r="A1668" s="830">
        <v>1656</v>
      </c>
      <c r="B1668" s="998"/>
      <c r="C1668" s="999"/>
      <c r="D1668" s="1000">
        <f t="shared" si="80"/>
        <v>0</v>
      </c>
      <c r="E1668" s="999"/>
      <c r="F1668" s="999"/>
      <c r="G1668" s="832">
        <f t="shared" si="81"/>
        <v>1</v>
      </c>
      <c r="H1668" s="1001"/>
      <c r="I1668" s="834">
        <f t="shared" si="82"/>
        <v>0</v>
      </c>
      <c r="J1668" s="1295"/>
      <c r="K1668" s="1294"/>
    </row>
    <row r="1669" spans="1:11" s="440" customFormat="1" ht="21.95" customHeight="1" x14ac:dyDescent="0.2">
      <c r="A1669" s="830">
        <v>1657</v>
      </c>
      <c r="B1669" s="998"/>
      <c r="C1669" s="999"/>
      <c r="D1669" s="1000">
        <f t="shared" si="80"/>
        <v>0</v>
      </c>
      <c r="E1669" s="999"/>
      <c r="F1669" s="999"/>
      <c r="G1669" s="832">
        <f t="shared" si="81"/>
        <v>1</v>
      </c>
      <c r="H1669" s="1001"/>
      <c r="I1669" s="834">
        <f t="shared" si="82"/>
        <v>0</v>
      </c>
      <c r="J1669" s="1295"/>
      <c r="K1669" s="1294"/>
    </row>
    <row r="1670" spans="1:11" s="440" customFormat="1" ht="21.95" customHeight="1" x14ac:dyDescent="0.2">
      <c r="A1670" s="830">
        <v>1658</v>
      </c>
      <c r="B1670" s="998"/>
      <c r="C1670" s="999"/>
      <c r="D1670" s="1000">
        <f t="shared" si="80"/>
        <v>0</v>
      </c>
      <c r="E1670" s="999"/>
      <c r="F1670" s="999"/>
      <c r="G1670" s="832">
        <f t="shared" si="81"/>
        <v>1</v>
      </c>
      <c r="H1670" s="1001"/>
      <c r="I1670" s="834">
        <f t="shared" si="82"/>
        <v>0</v>
      </c>
      <c r="J1670" s="1295"/>
      <c r="K1670" s="1294"/>
    </row>
    <row r="1671" spans="1:11" s="440" customFormat="1" ht="21.95" customHeight="1" x14ac:dyDescent="0.2">
      <c r="A1671" s="830">
        <v>1659</v>
      </c>
      <c r="B1671" s="998"/>
      <c r="C1671" s="999"/>
      <c r="D1671" s="1000">
        <f t="shared" si="80"/>
        <v>0</v>
      </c>
      <c r="E1671" s="999"/>
      <c r="F1671" s="999"/>
      <c r="G1671" s="832">
        <f t="shared" si="81"/>
        <v>1</v>
      </c>
      <c r="H1671" s="1001"/>
      <c r="I1671" s="834">
        <f t="shared" si="82"/>
        <v>0</v>
      </c>
      <c r="J1671" s="1295"/>
      <c r="K1671" s="1294"/>
    </row>
    <row r="1672" spans="1:11" s="440" customFormat="1" ht="21.95" customHeight="1" x14ac:dyDescent="0.2">
      <c r="A1672" s="830">
        <v>1660</v>
      </c>
      <c r="B1672" s="998"/>
      <c r="C1672" s="999"/>
      <c r="D1672" s="1000">
        <f t="shared" si="80"/>
        <v>0</v>
      </c>
      <c r="E1672" s="999"/>
      <c r="F1672" s="999"/>
      <c r="G1672" s="832">
        <f t="shared" si="81"/>
        <v>1</v>
      </c>
      <c r="H1672" s="1001"/>
      <c r="I1672" s="834">
        <f t="shared" si="82"/>
        <v>0</v>
      </c>
      <c r="J1672" s="1295"/>
      <c r="K1672" s="1294"/>
    </row>
    <row r="1673" spans="1:11" s="440" customFormat="1" ht="21.95" customHeight="1" x14ac:dyDescent="0.2">
      <c r="A1673" s="830">
        <v>1661</v>
      </c>
      <c r="B1673" s="998"/>
      <c r="C1673" s="999"/>
      <c r="D1673" s="1000">
        <f t="shared" si="80"/>
        <v>0</v>
      </c>
      <c r="E1673" s="999"/>
      <c r="F1673" s="999"/>
      <c r="G1673" s="832">
        <f t="shared" si="81"/>
        <v>1</v>
      </c>
      <c r="H1673" s="1001"/>
      <c r="I1673" s="834">
        <f t="shared" si="82"/>
        <v>0</v>
      </c>
      <c r="J1673" s="1295"/>
      <c r="K1673" s="1294"/>
    </row>
    <row r="1674" spans="1:11" s="440" customFormat="1" ht="21.95" customHeight="1" x14ac:dyDescent="0.2">
      <c r="A1674" s="830">
        <v>1662</v>
      </c>
      <c r="B1674" s="998"/>
      <c r="C1674" s="999"/>
      <c r="D1674" s="1000">
        <f t="shared" si="80"/>
        <v>0</v>
      </c>
      <c r="E1674" s="999"/>
      <c r="F1674" s="999"/>
      <c r="G1674" s="832">
        <f t="shared" si="81"/>
        <v>1</v>
      </c>
      <c r="H1674" s="1001"/>
      <c r="I1674" s="834">
        <f t="shared" si="82"/>
        <v>0</v>
      </c>
      <c r="J1674" s="1295"/>
      <c r="K1674" s="1294"/>
    </row>
    <row r="1675" spans="1:11" s="440" customFormat="1" ht="21.95" customHeight="1" x14ac:dyDescent="0.2">
      <c r="A1675" s="830">
        <v>1663</v>
      </c>
      <c r="B1675" s="998"/>
      <c r="C1675" s="999"/>
      <c r="D1675" s="1000">
        <f t="shared" si="80"/>
        <v>0</v>
      </c>
      <c r="E1675" s="999"/>
      <c r="F1675" s="999"/>
      <c r="G1675" s="832">
        <f t="shared" si="81"/>
        <v>1</v>
      </c>
      <c r="H1675" s="1001"/>
      <c r="I1675" s="834">
        <f t="shared" si="82"/>
        <v>0</v>
      </c>
      <c r="J1675" s="1295"/>
      <c r="K1675" s="1294"/>
    </row>
    <row r="1676" spans="1:11" s="440" customFormat="1" ht="21.95" customHeight="1" x14ac:dyDescent="0.2">
      <c r="A1676" s="830">
        <v>1664</v>
      </c>
      <c r="B1676" s="998"/>
      <c r="C1676" s="999"/>
      <c r="D1676" s="1000">
        <f t="shared" si="80"/>
        <v>0</v>
      </c>
      <c r="E1676" s="999"/>
      <c r="F1676" s="999"/>
      <c r="G1676" s="832">
        <f t="shared" si="81"/>
        <v>1</v>
      </c>
      <c r="H1676" s="1001"/>
      <c r="I1676" s="834">
        <f t="shared" si="82"/>
        <v>0</v>
      </c>
      <c r="J1676" s="1295"/>
      <c r="K1676" s="1294"/>
    </row>
    <row r="1677" spans="1:11" s="440" customFormat="1" ht="21.95" customHeight="1" x14ac:dyDescent="0.2">
      <c r="A1677" s="830">
        <v>1665</v>
      </c>
      <c r="B1677" s="998"/>
      <c r="C1677" s="999"/>
      <c r="D1677" s="1000">
        <f t="shared" si="80"/>
        <v>0</v>
      </c>
      <c r="E1677" s="999"/>
      <c r="F1677" s="999"/>
      <c r="G1677" s="832">
        <f t="shared" si="81"/>
        <v>1</v>
      </c>
      <c r="H1677" s="1001"/>
      <c r="I1677" s="834">
        <f t="shared" si="82"/>
        <v>0</v>
      </c>
      <c r="J1677" s="1295"/>
      <c r="K1677" s="1294"/>
    </row>
    <row r="1678" spans="1:11" s="440" customFormat="1" ht="21.95" customHeight="1" x14ac:dyDescent="0.2">
      <c r="A1678" s="830">
        <v>1666</v>
      </c>
      <c r="B1678" s="998"/>
      <c r="C1678" s="999"/>
      <c r="D1678" s="1000">
        <f t="shared" si="80"/>
        <v>0</v>
      </c>
      <c r="E1678" s="999"/>
      <c r="F1678" s="999"/>
      <c r="G1678" s="832">
        <f t="shared" si="81"/>
        <v>1</v>
      </c>
      <c r="H1678" s="1001"/>
      <c r="I1678" s="834">
        <f t="shared" si="82"/>
        <v>0</v>
      </c>
      <c r="J1678" s="1295"/>
      <c r="K1678" s="1294"/>
    </row>
    <row r="1679" spans="1:11" s="440" customFormat="1" ht="21.95" customHeight="1" x14ac:dyDescent="0.2">
      <c r="A1679" s="830">
        <v>1667</v>
      </c>
      <c r="B1679" s="998"/>
      <c r="C1679" s="999"/>
      <c r="D1679" s="1000">
        <f t="shared" si="80"/>
        <v>0</v>
      </c>
      <c r="E1679" s="999"/>
      <c r="F1679" s="999"/>
      <c r="G1679" s="832">
        <f t="shared" si="81"/>
        <v>1</v>
      </c>
      <c r="H1679" s="1001"/>
      <c r="I1679" s="834">
        <f t="shared" si="82"/>
        <v>0</v>
      </c>
      <c r="J1679" s="1295"/>
      <c r="K1679" s="1294"/>
    </row>
    <row r="1680" spans="1:11" s="440" customFormat="1" ht="21.95" customHeight="1" x14ac:dyDescent="0.2">
      <c r="A1680" s="830">
        <v>1668</v>
      </c>
      <c r="B1680" s="998"/>
      <c r="C1680" s="999"/>
      <c r="D1680" s="1000">
        <f t="shared" si="80"/>
        <v>0</v>
      </c>
      <c r="E1680" s="999"/>
      <c r="F1680" s="999"/>
      <c r="G1680" s="832">
        <f t="shared" si="81"/>
        <v>1</v>
      </c>
      <c r="H1680" s="1001"/>
      <c r="I1680" s="834">
        <f t="shared" si="82"/>
        <v>0</v>
      </c>
      <c r="J1680" s="1295"/>
      <c r="K1680" s="1294"/>
    </row>
    <row r="1681" spans="1:11" s="440" customFormat="1" ht="21.95" customHeight="1" x14ac:dyDescent="0.2">
      <c r="A1681" s="830">
        <v>1669</v>
      </c>
      <c r="B1681" s="998"/>
      <c r="C1681" s="999"/>
      <c r="D1681" s="1000">
        <f t="shared" si="80"/>
        <v>0</v>
      </c>
      <c r="E1681" s="999"/>
      <c r="F1681" s="999"/>
      <c r="G1681" s="832">
        <f t="shared" si="81"/>
        <v>1</v>
      </c>
      <c r="H1681" s="1001"/>
      <c r="I1681" s="834">
        <f t="shared" si="82"/>
        <v>0</v>
      </c>
      <c r="J1681" s="1295"/>
      <c r="K1681" s="1294"/>
    </row>
    <row r="1682" spans="1:11" s="440" customFormat="1" ht="21.95" customHeight="1" x14ac:dyDescent="0.2">
      <c r="A1682" s="830">
        <v>1670</v>
      </c>
      <c r="B1682" s="998"/>
      <c r="C1682" s="999"/>
      <c r="D1682" s="1000">
        <f t="shared" si="80"/>
        <v>0</v>
      </c>
      <c r="E1682" s="999"/>
      <c r="F1682" s="999"/>
      <c r="G1682" s="832">
        <f t="shared" si="81"/>
        <v>1</v>
      </c>
      <c r="H1682" s="1001"/>
      <c r="I1682" s="834">
        <f t="shared" si="82"/>
        <v>0</v>
      </c>
      <c r="J1682" s="1295"/>
      <c r="K1682" s="1294"/>
    </row>
    <row r="1683" spans="1:11" s="440" customFormat="1" ht="21.95" customHeight="1" x14ac:dyDescent="0.2">
      <c r="A1683" s="830">
        <v>1671</v>
      </c>
      <c r="B1683" s="998"/>
      <c r="C1683" s="999"/>
      <c r="D1683" s="1000">
        <f t="shared" si="80"/>
        <v>0</v>
      </c>
      <c r="E1683" s="999"/>
      <c r="F1683" s="999"/>
      <c r="G1683" s="832">
        <f t="shared" si="81"/>
        <v>1</v>
      </c>
      <c r="H1683" s="1001"/>
      <c r="I1683" s="834">
        <f t="shared" si="82"/>
        <v>0</v>
      </c>
      <c r="J1683" s="1295"/>
      <c r="K1683" s="1294"/>
    </row>
    <row r="1684" spans="1:11" s="440" customFormat="1" ht="21.95" customHeight="1" x14ac:dyDescent="0.2">
      <c r="A1684" s="830">
        <v>1672</v>
      </c>
      <c r="B1684" s="998"/>
      <c r="C1684" s="999"/>
      <c r="D1684" s="1000">
        <f t="shared" si="80"/>
        <v>0</v>
      </c>
      <c r="E1684" s="999"/>
      <c r="F1684" s="999"/>
      <c r="G1684" s="832">
        <f t="shared" si="81"/>
        <v>1</v>
      </c>
      <c r="H1684" s="1001"/>
      <c r="I1684" s="834">
        <f t="shared" si="82"/>
        <v>0</v>
      </c>
      <c r="J1684" s="1295"/>
      <c r="K1684" s="1294"/>
    </row>
    <row r="1685" spans="1:11" s="440" customFormat="1" ht="21.95" customHeight="1" x14ac:dyDescent="0.2">
      <c r="A1685" s="830">
        <v>1673</v>
      </c>
      <c r="B1685" s="998"/>
      <c r="C1685" s="999"/>
      <c r="D1685" s="1000">
        <f t="shared" si="80"/>
        <v>0</v>
      </c>
      <c r="E1685" s="999"/>
      <c r="F1685" s="999"/>
      <c r="G1685" s="832">
        <f t="shared" si="81"/>
        <v>1</v>
      </c>
      <c r="H1685" s="1001"/>
      <c r="I1685" s="834">
        <f t="shared" si="82"/>
        <v>0</v>
      </c>
      <c r="J1685" s="1295"/>
      <c r="K1685" s="1294"/>
    </row>
    <row r="1686" spans="1:11" s="440" customFormat="1" ht="21.95" customHeight="1" x14ac:dyDescent="0.2">
      <c r="A1686" s="830">
        <v>1674</v>
      </c>
      <c r="B1686" s="998"/>
      <c r="C1686" s="999"/>
      <c r="D1686" s="1000">
        <f t="shared" si="80"/>
        <v>0</v>
      </c>
      <c r="E1686" s="999"/>
      <c r="F1686" s="999"/>
      <c r="G1686" s="832">
        <f t="shared" si="81"/>
        <v>1</v>
      </c>
      <c r="H1686" s="1001"/>
      <c r="I1686" s="834">
        <f t="shared" si="82"/>
        <v>0</v>
      </c>
      <c r="J1686" s="1295"/>
      <c r="K1686" s="1294"/>
    </row>
    <row r="1687" spans="1:11" s="440" customFormat="1" ht="21.95" customHeight="1" x14ac:dyDescent="0.2">
      <c r="A1687" s="830">
        <v>1675</v>
      </c>
      <c r="B1687" s="998"/>
      <c r="C1687" s="999"/>
      <c r="D1687" s="1000">
        <f t="shared" si="80"/>
        <v>0</v>
      </c>
      <c r="E1687" s="999"/>
      <c r="F1687" s="999"/>
      <c r="G1687" s="832">
        <f t="shared" si="81"/>
        <v>1</v>
      </c>
      <c r="H1687" s="1001"/>
      <c r="I1687" s="834">
        <f t="shared" si="82"/>
        <v>0</v>
      </c>
      <c r="J1687" s="1295"/>
      <c r="K1687" s="1294"/>
    </row>
    <row r="1688" spans="1:11" s="440" customFormat="1" ht="21.95" customHeight="1" x14ac:dyDescent="0.2">
      <c r="A1688" s="830">
        <v>1676</v>
      </c>
      <c r="B1688" s="998"/>
      <c r="C1688" s="999"/>
      <c r="D1688" s="1000">
        <f t="shared" si="80"/>
        <v>0</v>
      </c>
      <c r="E1688" s="999"/>
      <c r="F1688" s="999"/>
      <c r="G1688" s="832">
        <f t="shared" si="81"/>
        <v>1</v>
      </c>
      <c r="H1688" s="1001"/>
      <c r="I1688" s="834">
        <f t="shared" si="82"/>
        <v>0</v>
      </c>
      <c r="J1688" s="1295"/>
      <c r="K1688" s="1294"/>
    </row>
    <row r="1689" spans="1:11" s="440" customFormat="1" ht="21.95" customHeight="1" x14ac:dyDescent="0.2">
      <c r="A1689" s="830">
        <v>1677</v>
      </c>
      <c r="B1689" s="998"/>
      <c r="C1689" s="999"/>
      <c r="D1689" s="1000">
        <f t="shared" si="80"/>
        <v>0</v>
      </c>
      <c r="E1689" s="999"/>
      <c r="F1689" s="999"/>
      <c r="G1689" s="832">
        <f t="shared" si="81"/>
        <v>1</v>
      </c>
      <c r="H1689" s="1001"/>
      <c r="I1689" s="834">
        <f t="shared" si="82"/>
        <v>0</v>
      </c>
      <c r="J1689" s="1295"/>
      <c r="K1689" s="1294"/>
    </row>
    <row r="1690" spans="1:11" s="440" customFormat="1" ht="21.95" customHeight="1" x14ac:dyDescent="0.2">
      <c r="A1690" s="830">
        <v>1678</v>
      </c>
      <c r="B1690" s="998"/>
      <c r="C1690" s="999"/>
      <c r="D1690" s="1000">
        <f t="shared" si="80"/>
        <v>0</v>
      </c>
      <c r="E1690" s="999"/>
      <c r="F1690" s="999"/>
      <c r="G1690" s="832">
        <f t="shared" si="81"/>
        <v>1</v>
      </c>
      <c r="H1690" s="1001"/>
      <c r="I1690" s="834">
        <f t="shared" si="82"/>
        <v>0</v>
      </c>
      <c r="J1690" s="1295"/>
      <c r="K1690" s="1294"/>
    </row>
    <row r="1691" spans="1:11" s="440" customFormat="1" ht="21.95" customHeight="1" x14ac:dyDescent="0.2">
      <c r="A1691" s="830">
        <v>1679</v>
      </c>
      <c r="B1691" s="998"/>
      <c r="C1691" s="999"/>
      <c r="D1691" s="1000">
        <f t="shared" si="80"/>
        <v>0</v>
      </c>
      <c r="E1691" s="999"/>
      <c r="F1691" s="999"/>
      <c r="G1691" s="832">
        <f t="shared" si="81"/>
        <v>1</v>
      </c>
      <c r="H1691" s="1001"/>
      <c r="I1691" s="834">
        <f t="shared" si="82"/>
        <v>0</v>
      </c>
      <c r="J1691" s="1295"/>
      <c r="K1691" s="1294"/>
    </row>
    <row r="1692" spans="1:11" s="440" customFormat="1" ht="21.95" customHeight="1" x14ac:dyDescent="0.2">
      <c r="A1692" s="830">
        <v>1680</v>
      </c>
      <c r="B1692" s="998"/>
      <c r="C1692" s="999"/>
      <c r="D1692" s="1000">
        <f t="shared" si="80"/>
        <v>0</v>
      </c>
      <c r="E1692" s="999"/>
      <c r="F1692" s="999"/>
      <c r="G1692" s="832">
        <f t="shared" si="81"/>
        <v>1</v>
      </c>
      <c r="H1692" s="1001"/>
      <c r="I1692" s="834">
        <f t="shared" si="82"/>
        <v>0</v>
      </c>
      <c r="J1692" s="1295"/>
      <c r="K1692" s="1294"/>
    </row>
    <row r="1693" spans="1:11" s="440" customFormat="1" ht="21.95" customHeight="1" x14ac:dyDescent="0.2">
      <c r="A1693" s="830">
        <v>1681</v>
      </c>
      <c r="B1693" s="998"/>
      <c r="C1693" s="999"/>
      <c r="D1693" s="1000">
        <f t="shared" si="80"/>
        <v>0</v>
      </c>
      <c r="E1693" s="999"/>
      <c r="F1693" s="999"/>
      <c r="G1693" s="832">
        <f t="shared" si="81"/>
        <v>1</v>
      </c>
      <c r="H1693" s="1001"/>
      <c r="I1693" s="834">
        <f t="shared" si="82"/>
        <v>0</v>
      </c>
      <c r="J1693" s="1295"/>
      <c r="K1693" s="1294"/>
    </row>
    <row r="1694" spans="1:11" s="440" customFormat="1" ht="21.95" customHeight="1" x14ac:dyDescent="0.2">
      <c r="A1694" s="830">
        <v>1682</v>
      </c>
      <c r="B1694" s="998"/>
      <c r="C1694" s="999"/>
      <c r="D1694" s="1000">
        <f t="shared" si="80"/>
        <v>0</v>
      </c>
      <c r="E1694" s="999"/>
      <c r="F1694" s="999"/>
      <c r="G1694" s="832">
        <f t="shared" si="81"/>
        <v>1</v>
      </c>
      <c r="H1694" s="1001"/>
      <c r="I1694" s="834">
        <f t="shared" si="82"/>
        <v>0</v>
      </c>
      <c r="J1694" s="1295"/>
      <c r="K1694" s="1294"/>
    </row>
    <row r="1695" spans="1:11" s="440" customFormat="1" ht="21.95" customHeight="1" x14ac:dyDescent="0.2">
      <c r="A1695" s="830">
        <v>1683</v>
      </c>
      <c r="B1695" s="998"/>
      <c r="C1695" s="999"/>
      <c r="D1695" s="1000">
        <f t="shared" si="80"/>
        <v>0</v>
      </c>
      <c r="E1695" s="999"/>
      <c r="F1695" s="999"/>
      <c r="G1695" s="832">
        <f t="shared" si="81"/>
        <v>1</v>
      </c>
      <c r="H1695" s="1001"/>
      <c r="I1695" s="834">
        <f t="shared" si="82"/>
        <v>0</v>
      </c>
      <c r="J1695" s="1295"/>
      <c r="K1695" s="1294"/>
    </row>
    <row r="1696" spans="1:11" s="440" customFormat="1" ht="21.95" customHeight="1" x14ac:dyDescent="0.2">
      <c r="A1696" s="830">
        <v>1684</v>
      </c>
      <c r="B1696" s="998"/>
      <c r="C1696" s="999"/>
      <c r="D1696" s="1000">
        <f t="shared" si="80"/>
        <v>0</v>
      </c>
      <c r="E1696" s="999"/>
      <c r="F1696" s="999"/>
      <c r="G1696" s="832">
        <f t="shared" si="81"/>
        <v>1</v>
      </c>
      <c r="H1696" s="1001"/>
      <c r="I1696" s="834">
        <f t="shared" si="82"/>
        <v>0</v>
      </c>
      <c r="J1696" s="1295"/>
      <c r="K1696" s="1294"/>
    </row>
    <row r="1697" spans="1:11" s="440" customFormat="1" ht="21.95" customHeight="1" x14ac:dyDescent="0.2">
      <c r="A1697" s="830">
        <v>1685</v>
      </c>
      <c r="B1697" s="998"/>
      <c r="C1697" s="999"/>
      <c r="D1697" s="1000">
        <f t="shared" si="80"/>
        <v>0</v>
      </c>
      <c r="E1697" s="999"/>
      <c r="F1697" s="999"/>
      <c r="G1697" s="832">
        <f t="shared" si="81"/>
        <v>1</v>
      </c>
      <c r="H1697" s="1001"/>
      <c r="I1697" s="834">
        <f t="shared" si="82"/>
        <v>0</v>
      </c>
      <c r="J1697" s="1295"/>
      <c r="K1697" s="1294"/>
    </row>
    <row r="1698" spans="1:11" s="440" customFormat="1" ht="21.95" customHeight="1" x14ac:dyDescent="0.2">
      <c r="A1698" s="830">
        <v>1686</v>
      </c>
      <c r="B1698" s="998"/>
      <c r="C1698" s="999"/>
      <c r="D1698" s="1000">
        <f t="shared" si="80"/>
        <v>0</v>
      </c>
      <c r="E1698" s="999"/>
      <c r="F1698" s="999"/>
      <c r="G1698" s="832">
        <f t="shared" si="81"/>
        <v>1</v>
      </c>
      <c r="H1698" s="1001"/>
      <c r="I1698" s="834">
        <f t="shared" si="82"/>
        <v>0</v>
      </c>
      <c r="J1698" s="1295"/>
      <c r="K1698" s="1294"/>
    </row>
    <row r="1699" spans="1:11" s="440" customFormat="1" ht="21.95" customHeight="1" x14ac:dyDescent="0.2">
      <c r="A1699" s="830">
        <v>1687</v>
      </c>
      <c r="B1699" s="998"/>
      <c r="C1699" s="999"/>
      <c r="D1699" s="1000">
        <f t="shared" si="80"/>
        <v>0</v>
      </c>
      <c r="E1699" s="999"/>
      <c r="F1699" s="999"/>
      <c r="G1699" s="832">
        <f t="shared" si="81"/>
        <v>1</v>
      </c>
      <c r="H1699" s="1001"/>
      <c r="I1699" s="834">
        <f t="shared" si="82"/>
        <v>0</v>
      </c>
      <c r="J1699" s="1295"/>
      <c r="K1699" s="1294"/>
    </row>
    <row r="1700" spans="1:11" s="440" customFormat="1" ht="21.95" customHeight="1" x14ac:dyDescent="0.2">
      <c r="A1700" s="830">
        <v>1688</v>
      </c>
      <c r="B1700" s="998"/>
      <c r="C1700" s="999"/>
      <c r="D1700" s="1000">
        <f t="shared" si="80"/>
        <v>0</v>
      </c>
      <c r="E1700" s="999"/>
      <c r="F1700" s="999"/>
      <c r="G1700" s="832">
        <f t="shared" si="81"/>
        <v>1</v>
      </c>
      <c r="H1700" s="1001"/>
      <c r="I1700" s="834">
        <f t="shared" si="82"/>
        <v>0</v>
      </c>
      <c r="J1700" s="1295"/>
      <c r="K1700" s="1294"/>
    </row>
    <row r="1701" spans="1:11" s="440" customFormat="1" ht="21.95" customHeight="1" x14ac:dyDescent="0.2">
      <c r="A1701" s="830">
        <v>1689</v>
      </c>
      <c r="B1701" s="998"/>
      <c r="C1701" s="999"/>
      <c r="D1701" s="1000">
        <f t="shared" si="80"/>
        <v>0</v>
      </c>
      <c r="E1701" s="999"/>
      <c r="F1701" s="999"/>
      <c r="G1701" s="832">
        <f t="shared" si="81"/>
        <v>1</v>
      </c>
      <c r="H1701" s="1001"/>
      <c r="I1701" s="834">
        <f t="shared" si="82"/>
        <v>0</v>
      </c>
      <c r="J1701" s="1295"/>
      <c r="K1701" s="1294"/>
    </row>
    <row r="1702" spans="1:11" s="440" customFormat="1" ht="21.95" customHeight="1" x14ac:dyDescent="0.2">
      <c r="A1702" s="830">
        <v>1690</v>
      </c>
      <c r="B1702" s="998"/>
      <c r="C1702" s="999"/>
      <c r="D1702" s="1000">
        <f t="shared" si="80"/>
        <v>0</v>
      </c>
      <c r="E1702" s="999"/>
      <c r="F1702" s="999"/>
      <c r="G1702" s="832">
        <f t="shared" si="81"/>
        <v>1</v>
      </c>
      <c r="H1702" s="1001"/>
      <c r="I1702" s="834">
        <f t="shared" si="82"/>
        <v>0</v>
      </c>
      <c r="J1702" s="1295"/>
      <c r="K1702" s="1294"/>
    </row>
    <row r="1703" spans="1:11" s="440" customFormat="1" ht="21.95" customHeight="1" x14ac:dyDescent="0.2">
      <c r="A1703" s="830">
        <v>1691</v>
      </c>
      <c r="B1703" s="998"/>
      <c r="C1703" s="999"/>
      <c r="D1703" s="1000">
        <f t="shared" si="80"/>
        <v>0</v>
      </c>
      <c r="E1703" s="999"/>
      <c r="F1703" s="999"/>
      <c r="G1703" s="832">
        <f t="shared" si="81"/>
        <v>1</v>
      </c>
      <c r="H1703" s="1001"/>
      <c r="I1703" s="834">
        <f t="shared" si="82"/>
        <v>0</v>
      </c>
      <c r="J1703" s="1295"/>
      <c r="K1703" s="1294"/>
    </row>
    <row r="1704" spans="1:11" s="440" customFormat="1" ht="21.95" customHeight="1" x14ac:dyDescent="0.2">
      <c r="A1704" s="830">
        <v>1692</v>
      </c>
      <c r="B1704" s="998"/>
      <c r="C1704" s="999"/>
      <c r="D1704" s="1000">
        <f t="shared" si="80"/>
        <v>0</v>
      </c>
      <c r="E1704" s="999"/>
      <c r="F1704" s="999"/>
      <c r="G1704" s="832">
        <f t="shared" si="81"/>
        <v>1</v>
      </c>
      <c r="H1704" s="1001"/>
      <c r="I1704" s="834">
        <f t="shared" si="82"/>
        <v>0</v>
      </c>
      <c r="J1704" s="1295"/>
      <c r="K1704" s="1294"/>
    </row>
    <row r="1705" spans="1:11" s="440" customFormat="1" ht="21.95" customHeight="1" x14ac:dyDescent="0.2">
      <c r="A1705" s="830">
        <v>1693</v>
      </c>
      <c r="B1705" s="998"/>
      <c r="C1705" s="999"/>
      <c r="D1705" s="1000">
        <f t="shared" si="80"/>
        <v>0</v>
      </c>
      <c r="E1705" s="999"/>
      <c r="F1705" s="999"/>
      <c r="G1705" s="832">
        <f t="shared" si="81"/>
        <v>1</v>
      </c>
      <c r="H1705" s="1001"/>
      <c r="I1705" s="834">
        <f t="shared" si="82"/>
        <v>0</v>
      </c>
      <c r="J1705" s="1295"/>
      <c r="K1705" s="1294"/>
    </row>
    <row r="1706" spans="1:11" s="440" customFormat="1" ht="21.95" customHeight="1" x14ac:dyDescent="0.2">
      <c r="A1706" s="830">
        <v>1694</v>
      </c>
      <c r="B1706" s="998"/>
      <c r="C1706" s="999"/>
      <c r="D1706" s="1000">
        <f t="shared" si="80"/>
        <v>0</v>
      </c>
      <c r="E1706" s="999"/>
      <c r="F1706" s="999"/>
      <c r="G1706" s="832">
        <f t="shared" si="81"/>
        <v>1</v>
      </c>
      <c r="H1706" s="1001"/>
      <c r="I1706" s="834">
        <f t="shared" si="82"/>
        <v>0</v>
      </c>
      <c r="J1706" s="1295"/>
      <c r="K1706" s="1294"/>
    </row>
    <row r="1707" spans="1:11" s="440" customFormat="1" ht="21.95" customHeight="1" x14ac:dyDescent="0.2">
      <c r="A1707" s="830">
        <v>1695</v>
      </c>
      <c r="B1707" s="998"/>
      <c r="C1707" s="999"/>
      <c r="D1707" s="1000">
        <f t="shared" si="80"/>
        <v>0</v>
      </c>
      <c r="E1707" s="999"/>
      <c r="F1707" s="999"/>
      <c r="G1707" s="832">
        <f t="shared" si="81"/>
        <v>1</v>
      </c>
      <c r="H1707" s="1001"/>
      <c r="I1707" s="834">
        <f t="shared" si="82"/>
        <v>0</v>
      </c>
      <c r="J1707" s="1295"/>
      <c r="K1707" s="1294"/>
    </row>
    <row r="1708" spans="1:11" s="440" customFormat="1" ht="21.95" customHeight="1" x14ac:dyDescent="0.2">
      <c r="A1708" s="830">
        <v>1696</v>
      </c>
      <c r="B1708" s="998"/>
      <c r="C1708" s="999"/>
      <c r="D1708" s="1000">
        <f t="shared" si="80"/>
        <v>0</v>
      </c>
      <c r="E1708" s="999"/>
      <c r="F1708" s="999"/>
      <c r="G1708" s="832">
        <f t="shared" si="81"/>
        <v>1</v>
      </c>
      <c r="H1708" s="1001"/>
      <c r="I1708" s="834">
        <f t="shared" si="82"/>
        <v>0</v>
      </c>
      <c r="J1708" s="1295"/>
      <c r="K1708" s="1294"/>
    </row>
    <row r="1709" spans="1:11" s="440" customFormat="1" ht="21.95" customHeight="1" x14ac:dyDescent="0.2">
      <c r="A1709" s="830">
        <v>1697</v>
      </c>
      <c r="B1709" s="998"/>
      <c r="C1709" s="999"/>
      <c r="D1709" s="1000">
        <f t="shared" si="80"/>
        <v>0</v>
      </c>
      <c r="E1709" s="999"/>
      <c r="F1709" s="999"/>
      <c r="G1709" s="832">
        <f t="shared" si="81"/>
        <v>1</v>
      </c>
      <c r="H1709" s="1001"/>
      <c r="I1709" s="834">
        <f t="shared" si="82"/>
        <v>0</v>
      </c>
      <c r="J1709" s="1295"/>
      <c r="K1709" s="1294"/>
    </row>
    <row r="1710" spans="1:11" s="440" customFormat="1" ht="21.95" customHeight="1" x14ac:dyDescent="0.2">
      <c r="A1710" s="830">
        <v>1698</v>
      </c>
      <c r="B1710" s="998"/>
      <c r="C1710" s="999"/>
      <c r="D1710" s="1000">
        <f t="shared" si="80"/>
        <v>0</v>
      </c>
      <c r="E1710" s="999"/>
      <c r="F1710" s="999"/>
      <c r="G1710" s="832">
        <f t="shared" si="81"/>
        <v>1</v>
      </c>
      <c r="H1710" s="1001"/>
      <c r="I1710" s="834">
        <f t="shared" si="82"/>
        <v>0</v>
      </c>
      <c r="J1710" s="1295"/>
      <c r="K1710" s="1294"/>
    </row>
    <row r="1711" spans="1:11" s="440" customFormat="1" ht="21.95" customHeight="1" x14ac:dyDescent="0.2">
      <c r="A1711" s="830">
        <v>1699</v>
      </c>
      <c r="B1711" s="998"/>
      <c r="C1711" s="999"/>
      <c r="D1711" s="1000">
        <f t="shared" si="80"/>
        <v>0</v>
      </c>
      <c r="E1711" s="999"/>
      <c r="F1711" s="999"/>
      <c r="G1711" s="832">
        <f t="shared" si="81"/>
        <v>1</v>
      </c>
      <c r="H1711" s="1001"/>
      <c r="I1711" s="834">
        <f t="shared" si="82"/>
        <v>0</v>
      </c>
      <c r="J1711" s="1295"/>
      <c r="K1711" s="1294"/>
    </row>
    <row r="1712" spans="1:11" s="440" customFormat="1" ht="21.95" customHeight="1" x14ac:dyDescent="0.2">
      <c r="A1712" s="830">
        <v>1700</v>
      </c>
      <c r="B1712" s="998"/>
      <c r="C1712" s="999"/>
      <c r="D1712" s="1000">
        <f t="shared" ref="D1712:D1775" si="83">DATEDIF(C1712,F1712,"Y")</f>
        <v>0</v>
      </c>
      <c r="E1712" s="999"/>
      <c r="F1712" s="999"/>
      <c r="G1712" s="832">
        <f t="shared" ref="G1712:G1775" si="84">(YEAR(F1712)-YEAR(E1712))*12+MONTH(F1712)-MONTH(E1712)+1</f>
        <v>1</v>
      </c>
      <c r="H1712" s="1001"/>
      <c r="I1712" s="834">
        <f t="shared" ref="I1712:I1775" si="85">IF(AND(E1712&lt;=DATEVALUE(MID($C$7,1,10)),F1712&gt;=DATEVALUE(MID($C$7,14,10))), (YEAR(DATEVALUE(MID($C$7,14,10)))-YEAR(DATEVALUE(MID($C$7,1,10))))*12+(MONTH(DATEVALUE(MID($C$7,14,10)))-MONTH(DATEVALUE(MID($C$7,1,10))))+1,IF(AND(E1712&lt;=DATEVALUE(MID($C$7,1,10)),F1712&lt;DATEVALUE(MID($C$7,14,10)),F1712&gt;=DATEVALUE(MID($C$7,1,10))),(YEAR(F1712)-YEAR(DATEVALUE(MID($C$7,1,10))))*12+(MONTH(F1712)-MONTH(DATEVALUE(MID($C$7,1,10))))+1,IF(AND(E1712&gt;DATEVALUE(MID($C$7,1,10)),F1712&gt;=DATEVALUE(MID($C$7,14,10)),E1712&lt;=DATEVALUE(MID($C$7,14,10))),(YEAR(DATEVALUE(MID($C$7,14,10)))-YEAR(E1712))*12+(MONTH(DATEVALUE(MID($C$7,14,10)))-MONTH(E1712))+1,IF(AND(E1712&gt;DATEVALUE(MID($C$7,1,10)),F1712&lt;DATEVALUE(MID($C$7,14,10))),(YEAR(F1712)-YEAR(E1712))*12+(MONTH(F1712)-MONTH(E1712))+1,0))))</f>
        <v>0</v>
      </c>
      <c r="J1712" s="1295"/>
      <c r="K1712" s="1294"/>
    </row>
    <row r="1713" spans="1:11" s="440" customFormat="1" ht="21.95" customHeight="1" x14ac:dyDescent="0.2">
      <c r="A1713" s="830">
        <v>1701</v>
      </c>
      <c r="B1713" s="998"/>
      <c r="C1713" s="999"/>
      <c r="D1713" s="1000">
        <f t="shared" si="83"/>
        <v>0</v>
      </c>
      <c r="E1713" s="999"/>
      <c r="F1713" s="999"/>
      <c r="G1713" s="832">
        <f t="shared" si="84"/>
        <v>1</v>
      </c>
      <c r="H1713" s="1001"/>
      <c r="I1713" s="834">
        <f t="shared" si="85"/>
        <v>0</v>
      </c>
      <c r="J1713" s="1295"/>
      <c r="K1713" s="1294"/>
    </row>
    <row r="1714" spans="1:11" s="440" customFormat="1" ht="21.95" customHeight="1" x14ac:dyDescent="0.2">
      <c r="A1714" s="830">
        <v>1702</v>
      </c>
      <c r="B1714" s="998"/>
      <c r="C1714" s="999"/>
      <c r="D1714" s="1000">
        <f t="shared" si="83"/>
        <v>0</v>
      </c>
      <c r="E1714" s="999"/>
      <c r="F1714" s="999"/>
      <c r="G1714" s="832">
        <f t="shared" si="84"/>
        <v>1</v>
      </c>
      <c r="H1714" s="1001"/>
      <c r="I1714" s="834">
        <f t="shared" si="85"/>
        <v>0</v>
      </c>
      <c r="J1714" s="1295"/>
      <c r="K1714" s="1294"/>
    </row>
    <row r="1715" spans="1:11" s="440" customFormat="1" ht="21.95" customHeight="1" x14ac:dyDescent="0.2">
      <c r="A1715" s="830">
        <v>1703</v>
      </c>
      <c r="B1715" s="998"/>
      <c r="C1715" s="999"/>
      <c r="D1715" s="1000">
        <f t="shared" si="83"/>
        <v>0</v>
      </c>
      <c r="E1715" s="999"/>
      <c r="F1715" s="999"/>
      <c r="G1715" s="832">
        <f t="shared" si="84"/>
        <v>1</v>
      </c>
      <c r="H1715" s="1001"/>
      <c r="I1715" s="834">
        <f t="shared" si="85"/>
        <v>0</v>
      </c>
      <c r="J1715" s="1295"/>
      <c r="K1715" s="1294"/>
    </row>
    <row r="1716" spans="1:11" s="440" customFormat="1" ht="21.95" customHeight="1" x14ac:dyDescent="0.2">
      <c r="A1716" s="830">
        <v>1704</v>
      </c>
      <c r="B1716" s="998"/>
      <c r="C1716" s="999"/>
      <c r="D1716" s="1000">
        <f t="shared" si="83"/>
        <v>0</v>
      </c>
      <c r="E1716" s="999"/>
      <c r="F1716" s="999"/>
      <c r="G1716" s="832">
        <f t="shared" si="84"/>
        <v>1</v>
      </c>
      <c r="H1716" s="1001"/>
      <c r="I1716" s="834">
        <f t="shared" si="85"/>
        <v>0</v>
      </c>
      <c r="J1716" s="1295"/>
      <c r="K1716" s="1294"/>
    </row>
    <row r="1717" spans="1:11" s="440" customFormat="1" ht="21.95" customHeight="1" x14ac:dyDescent="0.2">
      <c r="A1717" s="830">
        <v>1705</v>
      </c>
      <c r="B1717" s="998"/>
      <c r="C1717" s="999"/>
      <c r="D1717" s="1000">
        <f t="shared" si="83"/>
        <v>0</v>
      </c>
      <c r="E1717" s="999"/>
      <c r="F1717" s="999"/>
      <c r="G1717" s="832">
        <f t="shared" si="84"/>
        <v>1</v>
      </c>
      <c r="H1717" s="1001"/>
      <c r="I1717" s="834">
        <f t="shared" si="85"/>
        <v>0</v>
      </c>
      <c r="J1717" s="1295"/>
      <c r="K1717" s="1294"/>
    </row>
    <row r="1718" spans="1:11" s="440" customFormat="1" ht="21.95" customHeight="1" x14ac:dyDescent="0.2">
      <c r="A1718" s="830">
        <v>1706</v>
      </c>
      <c r="B1718" s="998"/>
      <c r="C1718" s="999"/>
      <c r="D1718" s="1000">
        <f t="shared" si="83"/>
        <v>0</v>
      </c>
      <c r="E1718" s="999"/>
      <c r="F1718" s="999"/>
      <c r="G1718" s="832">
        <f t="shared" si="84"/>
        <v>1</v>
      </c>
      <c r="H1718" s="1001"/>
      <c r="I1718" s="834">
        <f t="shared" si="85"/>
        <v>0</v>
      </c>
      <c r="J1718" s="1295"/>
      <c r="K1718" s="1294"/>
    </row>
    <row r="1719" spans="1:11" s="440" customFormat="1" ht="21.95" customHeight="1" x14ac:dyDescent="0.2">
      <c r="A1719" s="830">
        <v>1707</v>
      </c>
      <c r="B1719" s="998"/>
      <c r="C1719" s="999"/>
      <c r="D1719" s="1000">
        <f t="shared" si="83"/>
        <v>0</v>
      </c>
      <c r="E1719" s="999"/>
      <c r="F1719" s="999"/>
      <c r="G1719" s="832">
        <f t="shared" si="84"/>
        <v>1</v>
      </c>
      <c r="H1719" s="1001"/>
      <c r="I1719" s="834">
        <f t="shared" si="85"/>
        <v>0</v>
      </c>
      <c r="J1719" s="1295"/>
      <c r="K1719" s="1294"/>
    </row>
    <row r="1720" spans="1:11" s="440" customFormat="1" ht="21.95" customHeight="1" x14ac:dyDescent="0.2">
      <c r="A1720" s="830">
        <v>1708</v>
      </c>
      <c r="B1720" s="998"/>
      <c r="C1720" s="999"/>
      <c r="D1720" s="1000">
        <f t="shared" si="83"/>
        <v>0</v>
      </c>
      <c r="E1720" s="999"/>
      <c r="F1720" s="999"/>
      <c r="G1720" s="832">
        <f t="shared" si="84"/>
        <v>1</v>
      </c>
      <c r="H1720" s="1001"/>
      <c r="I1720" s="834">
        <f t="shared" si="85"/>
        <v>0</v>
      </c>
      <c r="J1720" s="1295"/>
      <c r="K1720" s="1294"/>
    </row>
    <row r="1721" spans="1:11" s="440" customFormat="1" ht="21.95" customHeight="1" x14ac:dyDescent="0.2">
      <c r="A1721" s="830">
        <v>1709</v>
      </c>
      <c r="B1721" s="998"/>
      <c r="C1721" s="999"/>
      <c r="D1721" s="1000">
        <f t="shared" si="83"/>
        <v>0</v>
      </c>
      <c r="E1721" s="999"/>
      <c r="F1721" s="999"/>
      <c r="G1721" s="832">
        <f t="shared" si="84"/>
        <v>1</v>
      </c>
      <c r="H1721" s="1001"/>
      <c r="I1721" s="834">
        <f t="shared" si="85"/>
        <v>0</v>
      </c>
      <c r="J1721" s="1295"/>
      <c r="K1721" s="1294"/>
    </row>
    <row r="1722" spans="1:11" s="440" customFormat="1" ht="21.95" customHeight="1" x14ac:dyDescent="0.2">
      <c r="A1722" s="830">
        <v>1710</v>
      </c>
      <c r="B1722" s="998"/>
      <c r="C1722" s="999"/>
      <c r="D1722" s="1000">
        <f t="shared" si="83"/>
        <v>0</v>
      </c>
      <c r="E1722" s="999"/>
      <c r="F1722" s="999"/>
      <c r="G1722" s="832">
        <f t="shared" si="84"/>
        <v>1</v>
      </c>
      <c r="H1722" s="1001"/>
      <c r="I1722" s="834">
        <f t="shared" si="85"/>
        <v>0</v>
      </c>
      <c r="J1722" s="1295"/>
      <c r="K1722" s="1294"/>
    </row>
    <row r="1723" spans="1:11" s="440" customFormat="1" ht="21.95" customHeight="1" x14ac:dyDescent="0.2">
      <c r="A1723" s="830">
        <v>1711</v>
      </c>
      <c r="B1723" s="998"/>
      <c r="C1723" s="999"/>
      <c r="D1723" s="1000">
        <f t="shared" si="83"/>
        <v>0</v>
      </c>
      <c r="E1723" s="999"/>
      <c r="F1723" s="999"/>
      <c r="G1723" s="832">
        <f t="shared" si="84"/>
        <v>1</v>
      </c>
      <c r="H1723" s="1001"/>
      <c r="I1723" s="834">
        <f t="shared" si="85"/>
        <v>0</v>
      </c>
      <c r="J1723" s="1295"/>
      <c r="K1723" s="1294"/>
    </row>
    <row r="1724" spans="1:11" s="440" customFormat="1" ht="21.95" customHeight="1" x14ac:dyDescent="0.2">
      <c r="A1724" s="830">
        <v>1712</v>
      </c>
      <c r="B1724" s="998"/>
      <c r="C1724" s="999"/>
      <c r="D1724" s="1000">
        <f t="shared" si="83"/>
        <v>0</v>
      </c>
      <c r="E1724" s="999"/>
      <c r="F1724" s="999"/>
      <c r="G1724" s="832">
        <f t="shared" si="84"/>
        <v>1</v>
      </c>
      <c r="H1724" s="1001"/>
      <c r="I1724" s="834">
        <f t="shared" si="85"/>
        <v>0</v>
      </c>
      <c r="J1724" s="1295"/>
      <c r="K1724" s="1294"/>
    </row>
    <row r="1725" spans="1:11" s="440" customFormat="1" ht="21.95" customHeight="1" x14ac:dyDescent="0.2">
      <c r="A1725" s="830">
        <v>1713</v>
      </c>
      <c r="B1725" s="998"/>
      <c r="C1725" s="999"/>
      <c r="D1725" s="1000">
        <f t="shared" si="83"/>
        <v>0</v>
      </c>
      <c r="E1725" s="999"/>
      <c r="F1725" s="999"/>
      <c r="G1725" s="832">
        <f t="shared" si="84"/>
        <v>1</v>
      </c>
      <c r="H1725" s="1001"/>
      <c r="I1725" s="834">
        <f t="shared" si="85"/>
        <v>0</v>
      </c>
      <c r="J1725" s="1295"/>
      <c r="K1725" s="1294"/>
    </row>
    <row r="1726" spans="1:11" s="440" customFormat="1" ht="21.95" customHeight="1" x14ac:dyDescent="0.2">
      <c r="A1726" s="830">
        <v>1714</v>
      </c>
      <c r="B1726" s="998"/>
      <c r="C1726" s="999"/>
      <c r="D1726" s="1000">
        <f t="shared" si="83"/>
        <v>0</v>
      </c>
      <c r="E1726" s="999"/>
      <c r="F1726" s="999"/>
      <c r="G1726" s="832">
        <f t="shared" si="84"/>
        <v>1</v>
      </c>
      <c r="H1726" s="1001"/>
      <c r="I1726" s="834">
        <f t="shared" si="85"/>
        <v>0</v>
      </c>
      <c r="J1726" s="1295"/>
      <c r="K1726" s="1294"/>
    </row>
    <row r="1727" spans="1:11" s="440" customFormat="1" ht="21.95" customHeight="1" x14ac:dyDescent="0.2">
      <c r="A1727" s="830">
        <v>1715</v>
      </c>
      <c r="B1727" s="998"/>
      <c r="C1727" s="999"/>
      <c r="D1727" s="1000">
        <f t="shared" si="83"/>
        <v>0</v>
      </c>
      <c r="E1727" s="999"/>
      <c r="F1727" s="999"/>
      <c r="G1727" s="832">
        <f t="shared" si="84"/>
        <v>1</v>
      </c>
      <c r="H1727" s="1001"/>
      <c r="I1727" s="834">
        <f t="shared" si="85"/>
        <v>0</v>
      </c>
      <c r="J1727" s="1295"/>
      <c r="K1727" s="1294"/>
    </row>
    <row r="1728" spans="1:11" s="440" customFormat="1" ht="21.95" customHeight="1" x14ac:dyDescent="0.2">
      <c r="A1728" s="830">
        <v>1716</v>
      </c>
      <c r="B1728" s="998"/>
      <c r="C1728" s="999"/>
      <c r="D1728" s="1000">
        <f t="shared" si="83"/>
        <v>0</v>
      </c>
      <c r="E1728" s="999"/>
      <c r="F1728" s="999"/>
      <c r="G1728" s="832">
        <f t="shared" si="84"/>
        <v>1</v>
      </c>
      <c r="H1728" s="1001"/>
      <c r="I1728" s="834">
        <f t="shared" si="85"/>
        <v>0</v>
      </c>
      <c r="J1728" s="1295"/>
      <c r="K1728" s="1294"/>
    </row>
    <row r="1729" spans="1:11" s="440" customFormat="1" ht="21.95" customHeight="1" x14ac:dyDescent="0.2">
      <c r="A1729" s="830">
        <v>1717</v>
      </c>
      <c r="B1729" s="998"/>
      <c r="C1729" s="999"/>
      <c r="D1729" s="1000">
        <f t="shared" si="83"/>
        <v>0</v>
      </c>
      <c r="E1729" s="999"/>
      <c r="F1729" s="999"/>
      <c r="G1729" s="832">
        <f t="shared" si="84"/>
        <v>1</v>
      </c>
      <c r="H1729" s="1001"/>
      <c r="I1729" s="834">
        <f t="shared" si="85"/>
        <v>0</v>
      </c>
      <c r="J1729" s="1295"/>
      <c r="K1729" s="1294"/>
    </row>
    <row r="1730" spans="1:11" s="440" customFormat="1" ht="21.95" customHeight="1" x14ac:dyDescent="0.2">
      <c r="A1730" s="830">
        <v>1718</v>
      </c>
      <c r="B1730" s="998"/>
      <c r="C1730" s="999"/>
      <c r="D1730" s="1000">
        <f t="shared" si="83"/>
        <v>0</v>
      </c>
      <c r="E1730" s="999"/>
      <c r="F1730" s="999"/>
      <c r="G1730" s="832">
        <f t="shared" si="84"/>
        <v>1</v>
      </c>
      <c r="H1730" s="1001"/>
      <c r="I1730" s="834">
        <f t="shared" si="85"/>
        <v>0</v>
      </c>
      <c r="J1730" s="1295"/>
      <c r="K1730" s="1294"/>
    </row>
    <row r="1731" spans="1:11" s="440" customFormat="1" ht="21.95" customHeight="1" x14ac:dyDescent="0.2">
      <c r="A1731" s="830">
        <v>1719</v>
      </c>
      <c r="B1731" s="998"/>
      <c r="C1731" s="999"/>
      <c r="D1731" s="1000">
        <f t="shared" si="83"/>
        <v>0</v>
      </c>
      <c r="E1731" s="999"/>
      <c r="F1731" s="999"/>
      <c r="G1731" s="832">
        <f t="shared" si="84"/>
        <v>1</v>
      </c>
      <c r="H1731" s="1001"/>
      <c r="I1731" s="834">
        <f t="shared" si="85"/>
        <v>0</v>
      </c>
      <c r="J1731" s="1295"/>
      <c r="K1731" s="1294"/>
    </row>
    <row r="1732" spans="1:11" s="440" customFormat="1" ht="21.95" customHeight="1" x14ac:dyDescent="0.2">
      <c r="A1732" s="830">
        <v>1720</v>
      </c>
      <c r="B1732" s="998"/>
      <c r="C1732" s="999"/>
      <c r="D1732" s="1000">
        <f t="shared" si="83"/>
        <v>0</v>
      </c>
      <c r="E1732" s="999"/>
      <c r="F1732" s="999"/>
      <c r="G1732" s="832">
        <f t="shared" si="84"/>
        <v>1</v>
      </c>
      <c r="H1732" s="1001"/>
      <c r="I1732" s="834">
        <f t="shared" si="85"/>
        <v>0</v>
      </c>
      <c r="J1732" s="1295"/>
      <c r="K1732" s="1294"/>
    </row>
    <row r="1733" spans="1:11" s="440" customFormat="1" ht="21.95" customHeight="1" x14ac:dyDescent="0.2">
      <c r="A1733" s="830">
        <v>1721</v>
      </c>
      <c r="B1733" s="998"/>
      <c r="C1733" s="999"/>
      <c r="D1733" s="1000">
        <f t="shared" si="83"/>
        <v>0</v>
      </c>
      <c r="E1733" s="999"/>
      <c r="F1733" s="999"/>
      <c r="G1733" s="832">
        <f t="shared" si="84"/>
        <v>1</v>
      </c>
      <c r="H1733" s="1001"/>
      <c r="I1733" s="834">
        <f t="shared" si="85"/>
        <v>0</v>
      </c>
      <c r="J1733" s="1295"/>
      <c r="K1733" s="1294"/>
    </row>
    <row r="1734" spans="1:11" s="440" customFormat="1" ht="21.95" customHeight="1" x14ac:dyDescent="0.2">
      <c r="A1734" s="830">
        <v>1722</v>
      </c>
      <c r="B1734" s="998"/>
      <c r="C1734" s="999"/>
      <c r="D1734" s="1000">
        <f t="shared" si="83"/>
        <v>0</v>
      </c>
      <c r="E1734" s="999"/>
      <c r="F1734" s="999"/>
      <c r="G1734" s="832">
        <f t="shared" si="84"/>
        <v>1</v>
      </c>
      <c r="H1734" s="1001"/>
      <c r="I1734" s="834">
        <f t="shared" si="85"/>
        <v>0</v>
      </c>
      <c r="J1734" s="1295"/>
      <c r="K1734" s="1294"/>
    </row>
    <row r="1735" spans="1:11" s="440" customFormat="1" ht="21.95" customHeight="1" x14ac:dyDescent="0.2">
      <c r="A1735" s="830">
        <v>1723</v>
      </c>
      <c r="B1735" s="998"/>
      <c r="C1735" s="999"/>
      <c r="D1735" s="1000">
        <f t="shared" si="83"/>
        <v>0</v>
      </c>
      <c r="E1735" s="999"/>
      <c r="F1735" s="999"/>
      <c r="G1735" s="832">
        <f t="shared" si="84"/>
        <v>1</v>
      </c>
      <c r="H1735" s="1001"/>
      <c r="I1735" s="834">
        <f t="shared" si="85"/>
        <v>0</v>
      </c>
      <c r="J1735" s="1295"/>
      <c r="K1735" s="1294"/>
    </row>
    <row r="1736" spans="1:11" s="440" customFormat="1" ht="21.95" customHeight="1" x14ac:dyDescent="0.2">
      <c r="A1736" s="830">
        <v>1724</v>
      </c>
      <c r="B1736" s="998"/>
      <c r="C1736" s="999"/>
      <c r="D1736" s="1000">
        <f t="shared" si="83"/>
        <v>0</v>
      </c>
      <c r="E1736" s="999"/>
      <c r="F1736" s="999"/>
      <c r="G1736" s="832">
        <f t="shared" si="84"/>
        <v>1</v>
      </c>
      <c r="H1736" s="1001"/>
      <c r="I1736" s="834">
        <f t="shared" si="85"/>
        <v>0</v>
      </c>
      <c r="J1736" s="1295"/>
      <c r="K1736" s="1294"/>
    </row>
    <row r="1737" spans="1:11" s="440" customFormat="1" ht="21.95" customHeight="1" x14ac:dyDescent="0.2">
      <c r="A1737" s="830">
        <v>1725</v>
      </c>
      <c r="B1737" s="998"/>
      <c r="C1737" s="999"/>
      <c r="D1737" s="1000">
        <f t="shared" si="83"/>
        <v>0</v>
      </c>
      <c r="E1737" s="999"/>
      <c r="F1737" s="999"/>
      <c r="G1737" s="832">
        <f t="shared" si="84"/>
        <v>1</v>
      </c>
      <c r="H1737" s="1001"/>
      <c r="I1737" s="834">
        <f t="shared" si="85"/>
        <v>0</v>
      </c>
      <c r="J1737" s="1295"/>
      <c r="K1737" s="1294"/>
    </row>
    <row r="1738" spans="1:11" s="440" customFormat="1" ht="21.95" customHeight="1" x14ac:dyDescent="0.2">
      <c r="A1738" s="830">
        <v>1726</v>
      </c>
      <c r="B1738" s="998"/>
      <c r="C1738" s="999"/>
      <c r="D1738" s="1000">
        <f t="shared" si="83"/>
        <v>0</v>
      </c>
      <c r="E1738" s="999"/>
      <c r="F1738" s="999"/>
      <c r="G1738" s="832">
        <f t="shared" si="84"/>
        <v>1</v>
      </c>
      <c r="H1738" s="1001"/>
      <c r="I1738" s="834">
        <f t="shared" si="85"/>
        <v>0</v>
      </c>
      <c r="J1738" s="1295"/>
      <c r="K1738" s="1294"/>
    </row>
    <row r="1739" spans="1:11" s="440" customFormat="1" ht="21.95" customHeight="1" x14ac:dyDescent="0.2">
      <c r="A1739" s="830">
        <v>1727</v>
      </c>
      <c r="B1739" s="998"/>
      <c r="C1739" s="999"/>
      <c r="D1739" s="1000">
        <f t="shared" si="83"/>
        <v>0</v>
      </c>
      <c r="E1739" s="999"/>
      <c r="F1739" s="999"/>
      <c r="G1739" s="832">
        <f t="shared" si="84"/>
        <v>1</v>
      </c>
      <c r="H1739" s="1001"/>
      <c r="I1739" s="834">
        <f t="shared" si="85"/>
        <v>0</v>
      </c>
      <c r="J1739" s="1295"/>
      <c r="K1739" s="1294"/>
    </row>
    <row r="1740" spans="1:11" s="440" customFormat="1" ht="21.95" customHeight="1" x14ac:dyDescent="0.2">
      <c r="A1740" s="830">
        <v>1728</v>
      </c>
      <c r="B1740" s="998"/>
      <c r="C1740" s="999"/>
      <c r="D1740" s="1000">
        <f t="shared" si="83"/>
        <v>0</v>
      </c>
      <c r="E1740" s="999"/>
      <c r="F1740" s="999"/>
      <c r="G1740" s="832">
        <f t="shared" si="84"/>
        <v>1</v>
      </c>
      <c r="H1740" s="1001"/>
      <c r="I1740" s="834">
        <f t="shared" si="85"/>
        <v>0</v>
      </c>
      <c r="J1740" s="1295"/>
      <c r="K1740" s="1294"/>
    </row>
    <row r="1741" spans="1:11" s="440" customFormat="1" ht="21.95" customHeight="1" x14ac:dyDescent="0.2">
      <c r="A1741" s="830">
        <v>1729</v>
      </c>
      <c r="B1741" s="998"/>
      <c r="C1741" s="999"/>
      <c r="D1741" s="1000">
        <f t="shared" si="83"/>
        <v>0</v>
      </c>
      <c r="E1741" s="999"/>
      <c r="F1741" s="999"/>
      <c r="G1741" s="832">
        <f t="shared" si="84"/>
        <v>1</v>
      </c>
      <c r="H1741" s="1001"/>
      <c r="I1741" s="834">
        <f t="shared" si="85"/>
        <v>0</v>
      </c>
      <c r="J1741" s="1295"/>
      <c r="K1741" s="1294"/>
    </row>
    <row r="1742" spans="1:11" s="440" customFormat="1" ht="21.95" customHeight="1" x14ac:dyDescent="0.2">
      <c r="A1742" s="830">
        <v>1730</v>
      </c>
      <c r="B1742" s="998"/>
      <c r="C1742" s="999"/>
      <c r="D1742" s="1000">
        <f t="shared" si="83"/>
        <v>0</v>
      </c>
      <c r="E1742" s="999"/>
      <c r="F1742" s="999"/>
      <c r="G1742" s="832">
        <f t="shared" si="84"/>
        <v>1</v>
      </c>
      <c r="H1742" s="1001"/>
      <c r="I1742" s="834">
        <f t="shared" si="85"/>
        <v>0</v>
      </c>
      <c r="J1742" s="1295"/>
      <c r="K1742" s="1294"/>
    </row>
    <row r="1743" spans="1:11" s="440" customFormat="1" ht="21.95" customHeight="1" x14ac:dyDescent="0.2">
      <c r="A1743" s="830">
        <v>1731</v>
      </c>
      <c r="B1743" s="998"/>
      <c r="C1743" s="999"/>
      <c r="D1743" s="1000">
        <f t="shared" si="83"/>
        <v>0</v>
      </c>
      <c r="E1743" s="999"/>
      <c r="F1743" s="999"/>
      <c r="G1743" s="832">
        <f t="shared" si="84"/>
        <v>1</v>
      </c>
      <c r="H1743" s="1001"/>
      <c r="I1743" s="834">
        <f t="shared" si="85"/>
        <v>0</v>
      </c>
      <c r="J1743" s="1295"/>
      <c r="K1743" s="1294"/>
    </row>
    <row r="1744" spans="1:11" s="440" customFormat="1" ht="21.95" customHeight="1" x14ac:dyDescent="0.2">
      <c r="A1744" s="830">
        <v>1732</v>
      </c>
      <c r="B1744" s="998"/>
      <c r="C1744" s="999"/>
      <c r="D1744" s="1000">
        <f t="shared" si="83"/>
        <v>0</v>
      </c>
      <c r="E1744" s="999"/>
      <c r="F1744" s="999"/>
      <c r="G1744" s="832">
        <f t="shared" si="84"/>
        <v>1</v>
      </c>
      <c r="H1744" s="1001"/>
      <c r="I1744" s="834">
        <f t="shared" si="85"/>
        <v>0</v>
      </c>
      <c r="J1744" s="1295"/>
      <c r="K1744" s="1294"/>
    </row>
    <row r="1745" spans="1:11" s="440" customFormat="1" ht="21.95" customHeight="1" x14ac:dyDescent="0.2">
      <c r="A1745" s="830">
        <v>1733</v>
      </c>
      <c r="B1745" s="998"/>
      <c r="C1745" s="999"/>
      <c r="D1745" s="1000">
        <f t="shared" si="83"/>
        <v>0</v>
      </c>
      <c r="E1745" s="999"/>
      <c r="F1745" s="999"/>
      <c r="G1745" s="832">
        <f t="shared" si="84"/>
        <v>1</v>
      </c>
      <c r="H1745" s="1001"/>
      <c r="I1745" s="834">
        <f t="shared" si="85"/>
        <v>0</v>
      </c>
      <c r="J1745" s="1295"/>
      <c r="K1745" s="1294"/>
    </row>
    <row r="1746" spans="1:11" s="440" customFormat="1" ht="21.95" customHeight="1" x14ac:dyDescent="0.2">
      <c r="A1746" s="830">
        <v>1734</v>
      </c>
      <c r="B1746" s="998"/>
      <c r="C1746" s="999"/>
      <c r="D1746" s="1000">
        <f t="shared" si="83"/>
        <v>0</v>
      </c>
      <c r="E1746" s="999"/>
      <c r="F1746" s="999"/>
      <c r="G1746" s="832">
        <f t="shared" si="84"/>
        <v>1</v>
      </c>
      <c r="H1746" s="1001"/>
      <c r="I1746" s="834">
        <f t="shared" si="85"/>
        <v>0</v>
      </c>
      <c r="J1746" s="1295"/>
      <c r="K1746" s="1294"/>
    </row>
    <row r="1747" spans="1:11" s="440" customFormat="1" ht="21.95" customHeight="1" x14ac:dyDescent="0.2">
      <c r="A1747" s="830">
        <v>1735</v>
      </c>
      <c r="B1747" s="998"/>
      <c r="C1747" s="999"/>
      <c r="D1747" s="1000">
        <f t="shared" si="83"/>
        <v>0</v>
      </c>
      <c r="E1747" s="999"/>
      <c r="F1747" s="999"/>
      <c r="G1747" s="832">
        <f t="shared" si="84"/>
        <v>1</v>
      </c>
      <c r="H1747" s="1001"/>
      <c r="I1747" s="834">
        <f t="shared" si="85"/>
        <v>0</v>
      </c>
      <c r="J1747" s="1295"/>
      <c r="K1747" s="1294"/>
    </row>
    <row r="1748" spans="1:11" s="440" customFormat="1" ht="21.95" customHeight="1" x14ac:dyDescent="0.2">
      <c r="A1748" s="830">
        <v>1736</v>
      </c>
      <c r="B1748" s="998"/>
      <c r="C1748" s="999"/>
      <c r="D1748" s="1000">
        <f t="shared" si="83"/>
        <v>0</v>
      </c>
      <c r="E1748" s="999"/>
      <c r="F1748" s="999"/>
      <c r="G1748" s="832">
        <f t="shared" si="84"/>
        <v>1</v>
      </c>
      <c r="H1748" s="1001"/>
      <c r="I1748" s="834">
        <f t="shared" si="85"/>
        <v>0</v>
      </c>
      <c r="J1748" s="1295"/>
      <c r="K1748" s="1294"/>
    </row>
    <row r="1749" spans="1:11" s="440" customFormat="1" ht="21.95" customHeight="1" x14ac:dyDescent="0.2">
      <c r="A1749" s="830">
        <v>1737</v>
      </c>
      <c r="B1749" s="998"/>
      <c r="C1749" s="999"/>
      <c r="D1749" s="1000">
        <f t="shared" si="83"/>
        <v>0</v>
      </c>
      <c r="E1749" s="999"/>
      <c r="F1749" s="999"/>
      <c r="G1749" s="832">
        <f t="shared" si="84"/>
        <v>1</v>
      </c>
      <c r="H1749" s="1001"/>
      <c r="I1749" s="834">
        <f t="shared" si="85"/>
        <v>0</v>
      </c>
      <c r="J1749" s="1295"/>
      <c r="K1749" s="1294"/>
    </row>
    <row r="1750" spans="1:11" s="440" customFormat="1" ht="21.95" customHeight="1" x14ac:dyDescent="0.2">
      <c r="A1750" s="830">
        <v>1738</v>
      </c>
      <c r="B1750" s="998"/>
      <c r="C1750" s="999"/>
      <c r="D1750" s="1000">
        <f t="shared" si="83"/>
        <v>0</v>
      </c>
      <c r="E1750" s="999"/>
      <c r="F1750" s="999"/>
      <c r="G1750" s="832">
        <f t="shared" si="84"/>
        <v>1</v>
      </c>
      <c r="H1750" s="1001"/>
      <c r="I1750" s="834">
        <f t="shared" si="85"/>
        <v>0</v>
      </c>
      <c r="J1750" s="1295"/>
      <c r="K1750" s="1294"/>
    </row>
    <row r="1751" spans="1:11" s="440" customFormat="1" ht="21.95" customHeight="1" x14ac:dyDescent="0.2">
      <c r="A1751" s="830">
        <v>1739</v>
      </c>
      <c r="B1751" s="998"/>
      <c r="C1751" s="999"/>
      <c r="D1751" s="1000">
        <f t="shared" si="83"/>
        <v>0</v>
      </c>
      <c r="E1751" s="999"/>
      <c r="F1751" s="999"/>
      <c r="G1751" s="832">
        <f t="shared" si="84"/>
        <v>1</v>
      </c>
      <c r="H1751" s="1001"/>
      <c r="I1751" s="834">
        <f t="shared" si="85"/>
        <v>0</v>
      </c>
      <c r="J1751" s="1295"/>
      <c r="K1751" s="1294"/>
    </row>
    <row r="1752" spans="1:11" s="440" customFormat="1" ht="21.95" customHeight="1" x14ac:dyDescent="0.2">
      <c r="A1752" s="830">
        <v>1740</v>
      </c>
      <c r="B1752" s="998"/>
      <c r="C1752" s="999"/>
      <c r="D1752" s="1000">
        <f t="shared" si="83"/>
        <v>0</v>
      </c>
      <c r="E1752" s="999"/>
      <c r="F1752" s="999"/>
      <c r="G1752" s="832">
        <f t="shared" si="84"/>
        <v>1</v>
      </c>
      <c r="H1752" s="1001"/>
      <c r="I1752" s="834">
        <f t="shared" si="85"/>
        <v>0</v>
      </c>
      <c r="J1752" s="1295"/>
      <c r="K1752" s="1294"/>
    </row>
    <row r="1753" spans="1:11" s="440" customFormat="1" ht="21.95" customHeight="1" x14ac:dyDescent="0.2">
      <c r="A1753" s="830">
        <v>1741</v>
      </c>
      <c r="B1753" s="998"/>
      <c r="C1753" s="999"/>
      <c r="D1753" s="1000">
        <f t="shared" si="83"/>
        <v>0</v>
      </c>
      <c r="E1753" s="999"/>
      <c r="F1753" s="999"/>
      <c r="G1753" s="832">
        <f t="shared" si="84"/>
        <v>1</v>
      </c>
      <c r="H1753" s="1001"/>
      <c r="I1753" s="834">
        <f t="shared" si="85"/>
        <v>0</v>
      </c>
      <c r="J1753" s="1295"/>
      <c r="K1753" s="1294"/>
    </row>
    <row r="1754" spans="1:11" s="440" customFormat="1" ht="21.95" customHeight="1" x14ac:dyDescent="0.2">
      <c r="A1754" s="830">
        <v>1742</v>
      </c>
      <c r="B1754" s="998"/>
      <c r="C1754" s="999"/>
      <c r="D1754" s="1000">
        <f t="shared" si="83"/>
        <v>0</v>
      </c>
      <c r="E1754" s="999"/>
      <c r="F1754" s="999"/>
      <c r="G1754" s="832">
        <f t="shared" si="84"/>
        <v>1</v>
      </c>
      <c r="H1754" s="1001"/>
      <c r="I1754" s="834">
        <f t="shared" si="85"/>
        <v>0</v>
      </c>
      <c r="J1754" s="1295"/>
      <c r="K1754" s="1294"/>
    </row>
    <row r="1755" spans="1:11" s="440" customFormat="1" ht="21.95" customHeight="1" x14ac:dyDescent="0.2">
      <c r="A1755" s="830">
        <v>1743</v>
      </c>
      <c r="B1755" s="998"/>
      <c r="C1755" s="999"/>
      <c r="D1755" s="1000">
        <f t="shared" si="83"/>
        <v>0</v>
      </c>
      <c r="E1755" s="999"/>
      <c r="F1755" s="999"/>
      <c r="G1755" s="832">
        <f t="shared" si="84"/>
        <v>1</v>
      </c>
      <c r="H1755" s="1001"/>
      <c r="I1755" s="834">
        <f t="shared" si="85"/>
        <v>0</v>
      </c>
      <c r="J1755" s="1295"/>
      <c r="K1755" s="1294"/>
    </row>
    <row r="1756" spans="1:11" s="440" customFormat="1" ht="21.95" customHeight="1" x14ac:dyDescent="0.2">
      <c r="A1756" s="830">
        <v>1744</v>
      </c>
      <c r="B1756" s="998"/>
      <c r="C1756" s="999"/>
      <c r="D1756" s="1000">
        <f t="shared" si="83"/>
        <v>0</v>
      </c>
      <c r="E1756" s="999"/>
      <c r="F1756" s="999"/>
      <c r="G1756" s="832">
        <f t="shared" si="84"/>
        <v>1</v>
      </c>
      <c r="H1756" s="1001"/>
      <c r="I1756" s="834">
        <f t="shared" si="85"/>
        <v>0</v>
      </c>
      <c r="J1756" s="1295"/>
      <c r="K1756" s="1294"/>
    </row>
    <row r="1757" spans="1:11" s="440" customFormat="1" ht="21.95" customHeight="1" x14ac:dyDescent="0.2">
      <c r="A1757" s="830">
        <v>1745</v>
      </c>
      <c r="B1757" s="998"/>
      <c r="C1757" s="999"/>
      <c r="D1757" s="1000">
        <f t="shared" si="83"/>
        <v>0</v>
      </c>
      <c r="E1757" s="999"/>
      <c r="F1757" s="999"/>
      <c r="G1757" s="832">
        <f t="shared" si="84"/>
        <v>1</v>
      </c>
      <c r="H1757" s="1001"/>
      <c r="I1757" s="834">
        <f t="shared" si="85"/>
        <v>0</v>
      </c>
      <c r="J1757" s="1295"/>
      <c r="K1757" s="1294"/>
    </row>
    <row r="1758" spans="1:11" s="440" customFormat="1" ht="21.95" customHeight="1" x14ac:dyDescent="0.2">
      <c r="A1758" s="830">
        <v>1746</v>
      </c>
      <c r="B1758" s="998"/>
      <c r="C1758" s="999"/>
      <c r="D1758" s="1000">
        <f t="shared" si="83"/>
        <v>0</v>
      </c>
      <c r="E1758" s="999"/>
      <c r="F1758" s="999"/>
      <c r="G1758" s="832">
        <f t="shared" si="84"/>
        <v>1</v>
      </c>
      <c r="H1758" s="1001"/>
      <c r="I1758" s="834">
        <f t="shared" si="85"/>
        <v>0</v>
      </c>
      <c r="J1758" s="1295"/>
      <c r="K1758" s="1294"/>
    </row>
    <row r="1759" spans="1:11" s="440" customFormat="1" ht="21.95" customHeight="1" x14ac:dyDescent="0.2">
      <c r="A1759" s="830">
        <v>1747</v>
      </c>
      <c r="B1759" s="998"/>
      <c r="C1759" s="999"/>
      <c r="D1759" s="1000">
        <f t="shared" si="83"/>
        <v>0</v>
      </c>
      <c r="E1759" s="999"/>
      <c r="F1759" s="999"/>
      <c r="G1759" s="832">
        <f t="shared" si="84"/>
        <v>1</v>
      </c>
      <c r="H1759" s="1001"/>
      <c r="I1759" s="834">
        <f t="shared" si="85"/>
        <v>0</v>
      </c>
      <c r="J1759" s="1295"/>
      <c r="K1759" s="1294"/>
    </row>
    <row r="1760" spans="1:11" s="440" customFormat="1" ht="21.95" customHeight="1" x14ac:dyDescent="0.2">
      <c r="A1760" s="830">
        <v>1748</v>
      </c>
      <c r="B1760" s="998"/>
      <c r="C1760" s="999"/>
      <c r="D1760" s="1000">
        <f t="shared" si="83"/>
        <v>0</v>
      </c>
      <c r="E1760" s="999"/>
      <c r="F1760" s="999"/>
      <c r="G1760" s="832">
        <f t="shared" si="84"/>
        <v>1</v>
      </c>
      <c r="H1760" s="1001"/>
      <c r="I1760" s="834">
        <f t="shared" si="85"/>
        <v>0</v>
      </c>
      <c r="J1760" s="1295"/>
      <c r="K1760" s="1294"/>
    </row>
    <row r="1761" spans="1:11" s="440" customFormat="1" ht="21.95" customHeight="1" x14ac:dyDescent="0.2">
      <c r="A1761" s="830">
        <v>1749</v>
      </c>
      <c r="B1761" s="998"/>
      <c r="C1761" s="999"/>
      <c r="D1761" s="1000">
        <f t="shared" si="83"/>
        <v>0</v>
      </c>
      <c r="E1761" s="999"/>
      <c r="F1761" s="999"/>
      <c r="G1761" s="832">
        <f t="shared" si="84"/>
        <v>1</v>
      </c>
      <c r="H1761" s="1001"/>
      <c r="I1761" s="834">
        <f t="shared" si="85"/>
        <v>0</v>
      </c>
      <c r="J1761" s="1295"/>
      <c r="K1761" s="1294"/>
    </row>
    <row r="1762" spans="1:11" s="440" customFormat="1" ht="21.95" customHeight="1" x14ac:dyDescent="0.2">
      <c r="A1762" s="830">
        <v>1750</v>
      </c>
      <c r="B1762" s="998"/>
      <c r="C1762" s="999"/>
      <c r="D1762" s="1000">
        <f t="shared" si="83"/>
        <v>0</v>
      </c>
      <c r="E1762" s="999"/>
      <c r="F1762" s="999"/>
      <c r="G1762" s="832">
        <f t="shared" si="84"/>
        <v>1</v>
      </c>
      <c r="H1762" s="1001"/>
      <c r="I1762" s="834">
        <f t="shared" si="85"/>
        <v>0</v>
      </c>
      <c r="J1762" s="1295"/>
      <c r="K1762" s="1294"/>
    </row>
    <row r="1763" spans="1:11" s="440" customFormat="1" ht="21.95" customHeight="1" x14ac:dyDescent="0.2">
      <c r="A1763" s="830">
        <v>1751</v>
      </c>
      <c r="B1763" s="998"/>
      <c r="C1763" s="999"/>
      <c r="D1763" s="1000">
        <f t="shared" si="83"/>
        <v>0</v>
      </c>
      <c r="E1763" s="999"/>
      <c r="F1763" s="999"/>
      <c r="G1763" s="832">
        <f t="shared" si="84"/>
        <v>1</v>
      </c>
      <c r="H1763" s="1001"/>
      <c r="I1763" s="834">
        <f t="shared" si="85"/>
        <v>0</v>
      </c>
      <c r="J1763" s="1295"/>
      <c r="K1763" s="1294"/>
    </row>
    <row r="1764" spans="1:11" s="440" customFormat="1" ht="21.95" customHeight="1" x14ac:dyDescent="0.2">
      <c r="A1764" s="830">
        <v>1752</v>
      </c>
      <c r="B1764" s="998"/>
      <c r="C1764" s="999"/>
      <c r="D1764" s="1000">
        <f t="shared" si="83"/>
        <v>0</v>
      </c>
      <c r="E1764" s="999"/>
      <c r="F1764" s="999"/>
      <c r="G1764" s="832">
        <f t="shared" si="84"/>
        <v>1</v>
      </c>
      <c r="H1764" s="1001"/>
      <c r="I1764" s="834">
        <f t="shared" si="85"/>
        <v>0</v>
      </c>
      <c r="J1764" s="1295"/>
      <c r="K1764" s="1294"/>
    </row>
    <row r="1765" spans="1:11" s="440" customFormat="1" ht="21.95" customHeight="1" x14ac:dyDescent="0.2">
      <c r="A1765" s="830">
        <v>1753</v>
      </c>
      <c r="B1765" s="998"/>
      <c r="C1765" s="999"/>
      <c r="D1765" s="1000">
        <f t="shared" si="83"/>
        <v>0</v>
      </c>
      <c r="E1765" s="999"/>
      <c r="F1765" s="999"/>
      <c r="G1765" s="832">
        <f t="shared" si="84"/>
        <v>1</v>
      </c>
      <c r="H1765" s="1001"/>
      <c r="I1765" s="834">
        <f t="shared" si="85"/>
        <v>0</v>
      </c>
      <c r="J1765" s="1295"/>
      <c r="K1765" s="1294"/>
    </row>
    <row r="1766" spans="1:11" s="440" customFormat="1" ht="21.95" customHeight="1" x14ac:dyDescent="0.2">
      <c r="A1766" s="830">
        <v>1754</v>
      </c>
      <c r="B1766" s="998"/>
      <c r="C1766" s="999"/>
      <c r="D1766" s="1000">
        <f t="shared" si="83"/>
        <v>0</v>
      </c>
      <c r="E1766" s="999"/>
      <c r="F1766" s="999"/>
      <c r="G1766" s="832">
        <f t="shared" si="84"/>
        <v>1</v>
      </c>
      <c r="H1766" s="1001"/>
      <c r="I1766" s="834">
        <f t="shared" si="85"/>
        <v>0</v>
      </c>
      <c r="J1766" s="1295"/>
      <c r="K1766" s="1294"/>
    </row>
    <row r="1767" spans="1:11" s="440" customFormat="1" ht="21.95" customHeight="1" x14ac:dyDescent="0.2">
      <c r="A1767" s="830">
        <v>1755</v>
      </c>
      <c r="B1767" s="998"/>
      <c r="C1767" s="999"/>
      <c r="D1767" s="1000">
        <f t="shared" si="83"/>
        <v>0</v>
      </c>
      <c r="E1767" s="999"/>
      <c r="F1767" s="999"/>
      <c r="G1767" s="832">
        <f t="shared" si="84"/>
        <v>1</v>
      </c>
      <c r="H1767" s="1001"/>
      <c r="I1767" s="834">
        <f t="shared" si="85"/>
        <v>0</v>
      </c>
      <c r="J1767" s="1295"/>
      <c r="K1767" s="1294"/>
    </row>
    <row r="1768" spans="1:11" s="440" customFormat="1" ht="21.95" customHeight="1" x14ac:dyDescent="0.2">
      <c r="A1768" s="830">
        <v>1756</v>
      </c>
      <c r="B1768" s="998"/>
      <c r="C1768" s="999"/>
      <c r="D1768" s="1000">
        <f t="shared" si="83"/>
        <v>0</v>
      </c>
      <c r="E1768" s="999"/>
      <c r="F1768" s="999"/>
      <c r="G1768" s="832">
        <f t="shared" si="84"/>
        <v>1</v>
      </c>
      <c r="H1768" s="1001"/>
      <c r="I1768" s="834">
        <f t="shared" si="85"/>
        <v>0</v>
      </c>
      <c r="J1768" s="1295"/>
      <c r="K1768" s="1294"/>
    </row>
    <row r="1769" spans="1:11" s="440" customFormat="1" ht="21.95" customHeight="1" x14ac:dyDescent="0.2">
      <c r="A1769" s="830">
        <v>1757</v>
      </c>
      <c r="B1769" s="998"/>
      <c r="C1769" s="999"/>
      <c r="D1769" s="1000">
        <f t="shared" si="83"/>
        <v>0</v>
      </c>
      <c r="E1769" s="999"/>
      <c r="F1769" s="999"/>
      <c r="G1769" s="832">
        <f t="shared" si="84"/>
        <v>1</v>
      </c>
      <c r="H1769" s="1001"/>
      <c r="I1769" s="834">
        <f t="shared" si="85"/>
        <v>0</v>
      </c>
      <c r="J1769" s="1295"/>
      <c r="K1769" s="1294"/>
    </row>
    <row r="1770" spans="1:11" s="440" customFormat="1" ht="21.95" customHeight="1" x14ac:dyDescent="0.2">
      <c r="A1770" s="830">
        <v>1758</v>
      </c>
      <c r="B1770" s="998"/>
      <c r="C1770" s="999"/>
      <c r="D1770" s="1000">
        <f t="shared" si="83"/>
        <v>0</v>
      </c>
      <c r="E1770" s="999"/>
      <c r="F1770" s="999"/>
      <c r="G1770" s="832">
        <f t="shared" si="84"/>
        <v>1</v>
      </c>
      <c r="H1770" s="1001"/>
      <c r="I1770" s="834">
        <f t="shared" si="85"/>
        <v>0</v>
      </c>
      <c r="J1770" s="1295"/>
      <c r="K1770" s="1294"/>
    </row>
    <row r="1771" spans="1:11" s="440" customFormat="1" ht="21.95" customHeight="1" x14ac:dyDescent="0.2">
      <c r="A1771" s="830">
        <v>1759</v>
      </c>
      <c r="B1771" s="998"/>
      <c r="C1771" s="999"/>
      <c r="D1771" s="1000">
        <f t="shared" si="83"/>
        <v>0</v>
      </c>
      <c r="E1771" s="999"/>
      <c r="F1771" s="999"/>
      <c r="G1771" s="832">
        <f t="shared" si="84"/>
        <v>1</v>
      </c>
      <c r="H1771" s="1001"/>
      <c r="I1771" s="834">
        <f t="shared" si="85"/>
        <v>0</v>
      </c>
      <c r="J1771" s="1295"/>
      <c r="K1771" s="1294"/>
    </row>
    <row r="1772" spans="1:11" s="440" customFormat="1" ht="21.95" customHeight="1" x14ac:dyDescent="0.2">
      <c r="A1772" s="830">
        <v>1760</v>
      </c>
      <c r="B1772" s="998"/>
      <c r="C1772" s="999"/>
      <c r="D1772" s="1000">
        <f t="shared" si="83"/>
        <v>0</v>
      </c>
      <c r="E1772" s="999"/>
      <c r="F1772" s="999"/>
      <c r="G1772" s="832">
        <f t="shared" si="84"/>
        <v>1</v>
      </c>
      <c r="H1772" s="1001"/>
      <c r="I1772" s="834">
        <f t="shared" si="85"/>
        <v>0</v>
      </c>
      <c r="J1772" s="1295"/>
      <c r="K1772" s="1294"/>
    </row>
    <row r="1773" spans="1:11" s="440" customFormat="1" ht="21.95" customHeight="1" x14ac:dyDescent="0.2">
      <c r="A1773" s="830">
        <v>1761</v>
      </c>
      <c r="B1773" s="998"/>
      <c r="C1773" s="999"/>
      <c r="D1773" s="1000">
        <f t="shared" si="83"/>
        <v>0</v>
      </c>
      <c r="E1773" s="999"/>
      <c r="F1773" s="999"/>
      <c r="G1773" s="832">
        <f t="shared" si="84"/>
        <v>1</v>
      </c>
      <c r="H1773" s="1001"/>
      <c r="I1773" s="834">
        <f t="shared" si="85"/>
        <v>0</v>
      </c>
      <c r="J1773" s="1295"/>
      <c r="K1773" s="1294"/>
    </row>
    <row r="1774" spans="1:11" s="440" customFormat="1" ht="21.95" customHeight="1" x14ac:dyDescent="0.2">
      <c r="A1774" s="830">
        <v>1762</v>
      </c>
      <c r="B1774" s="998"/>
      <c r="C1774" s="999"/>
      <c r="D1774" s="1000">
        <f t="shared" si="83"/>
        <v>0</v>
      </c>
      <c r="E1774" s="999"/>
      <c r="F1774" s="999"/>
      <c r="G1774" s="832">
        <f t="shared" si="84"/>
        <v>1</v>
      </c>
      <c r="H1774" s="1001"/>
      <c r="I1774" s="834">
        <f t="shared" si="85"/>
        <v>0</v>
      </c>
      <c r="J1774" s="1295"/>
      <c r="K1774" s="1294"/>
    </row>
    <row r="1775" spans="1:11" s="440" customFormat="1" ht="21.95" customHeight="1" x14ac:dyDescent="0.2">
      <c r="A1775" s="830">
        <v>1763</v>
      </c>
      <c r="B1775" s="998"/>
      <c r="C1775" s="999"/>
      <c r="D1775" s="1000">
        <f t="shared" si="83"/>
        <v>0</v>
      </c>
      <c r="E1775" s="999"/>
      <c r="F1775" s="999"/>
      <c r="G1775" s="832">
        <f t="shared" si="84"/>
        <v>1</v>
      </c>
      <c r="H1775" s="1001"/>
      <c r="I1775" s="834">
        <f t="shared" si="85"/>
        <v>0</v>
      </c>
      <c r="J1775" s="1295"/>
      <c r="K1775" s="1294"/>
    </row>
    <row r="1776" spans="1:11" s="440" customFormat="1" ht="21.95" customHeight="1" x14ac:dyDescent="0.2">
      <c r="A1776" s="830">
        <v>1764</v>
      </c>
      <c r="B1776" s="998"/>
      <c r="C1776" s="999"/>
      <c r="D1776" s="1000">
        <f t="shared" ref="D1776:D1839" si="86">DATEDIF(C1776,F1776,"Y")</f>
        <v>0</v>
      </c>
      <c r="E1776" s="999"/>
      <c r="F1776" s="999"/>
      <c r="G1776" s="832">
        <f t="shared" ref="G1776:G1839" si="87">(YEAR(F1776)-YEAR(E1776))*12+MONTH(F1776)-MONTH(E1776)+1</f>
        <v>1</v>
      </c>
      <c r="H1776" s="1001"/>
      <c r="I1776" s="834">
        <f t="shared" ref="I1776:I1839" si="88">IF(AND(E1776&lt;=DATEVALUE(MID($C$7,1,10)),F1776&gt;=DATEVALUE(MID($C$7,14,10))), (YEAR(DATEVALUE(MID($C$7,14,10)))-YEAR(DATEVALUE(MID($C$7,1,10))))*12+(MONTH(DATEVALUE(MID($C$7,14,10)))-MONTH(DATEVALUE(MID($C$7,1,10))))+1,IF(AND(E1776&lt;=DATEVALUE(MID($C$7,1,10)),F1776&lt;DATEVALUE(MID($C$7,14,10)),F1776&gt;=DATEVALUE(MID($C$7,1,10))),(YEAR(F1776)-YEAR(DATEVALUE(MID($C$7,1,10))))*12+(MONTH(F1776)-MONTH(DATEVALUE(MID($C$7,1,10))))+1,IF(AND(E1776&gt;DATEVALUE(MID($C$7,1,10)),F1776&gt;=DATEVALUE(MID($C$7,14,10)),E1776&lt;=DATEVALUE(MID($C$7,14,10))),(YEAR(DATEVALUE(MID($C$7,14,10)))-YEAR(E1776))*12+(MONTH(DATEVALUE(MID($C$7,14,10)))-MONTH(E1776))+1,IF(AND(E1776&gt;DATEVALUE(MID($C$7,1,10)),F1776&lt;DATEVALUE(MID($C$7,14,10))),(YEAR(F1776)-YEAR(E1776))*12+(MONTH(F1776)-MONTH(E1776))+1,0))))</f>
        <v>0</v>
      </c>
      <c r="J1776" s="1295"/>
      <c r="K1776" s="1294"/>
    </row>
    <row r="1777" spans="1:11" s="440" customFormat="1" ht="21.95" customHeight="1" x14ac:dyDescent="0.2">
      <c r="A1777" s="830">
        <v>1765</v>
      </c>
      <c r="B1777" s="998"/>
      <c r="C1777" s="999"/>
      <c r="D1777" s="1000">
        <f t="shared" si="86"/>
        <v>0</v>
      </c>
      <c r="E1777" s="999"/>
      <c r="F1777" s="999"/>
      <c r="G1777" s="832">
        <f t="shared" si="87"/>
        <v>1</v>
      </c>
      <c r="H1777" s="1001"/>
      <c r="I1777" s="834">
        <f t="shared" si="88"/>
        <v>0</v>
      </c>
      <c r="J1777" s="1295"/>
      <c r="K1777" s="1294"/>
    </row>
    <row r="1778" spans="1:11" s="440" customFormat="1" ht="21.95" customHeight="1" x14ac:dyDescent="0.2">
      <c r="A1778" s="830">
        <v>1766</v>
      </c>
      <c r="B1778" s="998"/>
      <c r="C1778" s="999"/>
      <c r="D1778" s="1000">
        <f t="shared" si="86"/>
        <v>0</v>
      </c>
      <c r="E1778" s="999"/>
      <c r="F1778" s="999"/>
      <c r="G1778" s="832">
        <f t="shared" si="87"/>
        <v>1</v>
      </c>
      <c r="H1778" s="1001"/>
      <c r="I1778" s="834">
        <f t="shared" si="88"/>
        <v>0</v>
      </c>
      <c r="J1778" s="1295"/>
      <c r="K1778" s="1294"/>
    </row>
    <row r="1779" spans="1:11" s="440" customFormat="1" ht="21.95" customHeight="1" x14ac:dyDescent="0.2">
      <c r="A1779" s="830">
        <v>1767</v>
      </c>
      <c r="B1779" s="998"/>
      <c r="C1779" s="999"/>
      <c r="D1779" s="1000">
        <f t="shared" si="86"/>
        <v>0</v>
      </c>
      <c r="E1779" s="999"/>
      <c r="F1779" s="999"/>
      <c r="G1779" s="832">
        <f t="shared" si="87"/>
        <v>1</v>
      </c>
      <c r="H1779" s="1001"/>
      <c r="I1779" s="834">
        <f t="shared" si="88"/>
        <v>0</v>
      </c>
      <c r="J1779" s="1295"/>
      <c r="K1779" s="1294"/>
    </row>
    <row r="1780" spans="1:11" s="440" customFormat="1" ht="21.95" customHeight="1" x14ac:dyDescent="0.2">
      <c r="A1780" s="830">
        <v>1768</v>
      </c>
      <c r="B1780" s="998"/>
      <c r="C1780" s="999"/>
      <c r="D1780" s="1000">
        <f t="shared" si="86"/>
        <v>0</v>
      </c>
      <c r="E1780" s="999"/>
      <c r="F1780" s="999"/>
      <c r="G1780" s="832">
        <f t="shared" si="87"/>
        <v>1</v>
      </c>
      <c r="H1780" s="1001"/>
      <c r="I1780" s="834">
        <f t="shared" si="88"/>
        <v>0</v>
      </c>
      <c r="J1780" s="1295"/>
      <c r="K1780" s="1294"/>
    </row>
    <row r="1781" spans="1:11" s="440" customFormat="1" ht="21.95" customHeight="1" x14ac:dyDescent="0.2">
      <c r="A1781" s="830">
        <v>1769</v>
      </c>
      <c r="B1781" s="998"/>
      <c r="C1781" s="999"/>
      <c r="D1781" s="1000">
        <f t="shared" si="86"/>
        <v>0</v>
      </c>
      <c r="E1781" s="999"/>
      <c r="F1781" s="999"/>
      <c r="G1781" s="832">
        <f t="shared" si="87"/>
        <v>1</v>
      </c>
      <c r="H1781" s="1001"/>
      <c r="I1781" s="834">
        <f t="shared" si="88"/>
        <v>0</v>
      </c>
      <c r="J1781" s="1295"/>
      <c r="K1781" s="1294"/>
    </row>
    <row r="1782" spans="1:11" s="440" customFormat="1" ht="21.95" customHeight="1" x14ac:dyDescent="0.2">
      <c r="A1782" s="830">
        <v>1770</v>
      </c>
      <c r="B1782" s="998"/>
      <c r="C1782" s="999"/>
      <c r="D1782" s="1000">
        <f t="shared" si="86"/>
        <v>0</v>
      </c>
      <c r="E1782" s="999"/>
      <c r="F1782" s="999"/>
      <c r="G1782" s="832">
        <f t="shared" si="87"/>
        <v>1</v>
      </c>
      <c r="H1782" s="1001"/>
      <c r="I1782" s="834">
        <f t="shared" si="88"/>
        <v>0</v>
      </c>
      <c r="J1782" s="1295"/>
      <c r="K1782" s="1294"/>
    </row>
    <row r="1783" spans="1:11" s="440" customFormat="1" ht="21.95" customHeight="1" x14ac:dyDescent="0.2">
      <c r="A1783" s="830">
        <v>1771</v>
      </c>
      <c r="B1783" s="998"/>
      <c r="C1783" s="999"/>
      <c r="D1783" s="1000">
        <f t="shared" si="86"/>
        <v>0</v>
      </c>
      <c r="E1783" s="999"/>
      <c r="F1783" s="999"/>
      <c r="G1783" s="832">
        <f t="shared" si="87"/>
        <v>1</v>
      </c>
      <c r="H1783" s="1001"/>
      <c r="I1783" s="834">
        <f t="shared" si="88"/>
        <v>0</v>
      </c>
      <c r="J1783" s="1295"/>
      <c r="K1783" s="1294"/>
    </row>
    <row r="1784" spans="1:11" s="440" customFormat="1" ht="21.95" customHeight="1" x14ac:dyDescent="0.2">
      <c r="A1784" s="830">
        <v>1772</v>
      </c>
      <c r="B1784" s="998"/>
      <c r="C1784" s="999"/>
      <c r="D1784" s="1000">
        <f t="shared" si="86"/>
        <v>0</v>
      </c>
      <c r="E1784" s="999"/>
      <c r="F1784" s="999"/>
      <c r="G1784" s="832">
        <f t="shared" si="87"/>
        <v>1</v>
      </c>
      <c r="H1784" s="1001"/>
      <c r="I1784" s="834">
        <f t="shared" si="88"/>
        <v>0</v>
      </c>
      <c r="J1784" s="1295"/>
      <c r="K1784" s="1294"/>
    </row>
    <row r="1785" spans="1:11" s="440" customFormat="1" ht="21.95" customHeight="1" x14ac:dyDescent="0.2">
      <c r="A1785" s="830">
        <v>1773</v>
      </c>
      <c r="B1785" s="998"/>
      <c r="C1785" s="999"/>
      <c r="D1785" s="1000">
        <f t="shared" si="86"/>
        <v>0</v>
      </c>
      <c r="E1785" s="999"/>
      <c r="F1785" s="999"/>
      <c r="G1785" s="832">
        <f t="shared" si="87"/>
        <v>1</v>
      </c>
      <c r="H1785" s="1001"/>
      <c r="I1785" s="834">
        <f t="shared" si="88"/>
        <v>0</v>
      </c>
      <c r="J1785" s="1295"/>
      <c r="K1785" s="1294"/>
    </row>
    <row r="1786" spans="1:11" s="440" customFormat="1" ht="21.95" customHeight="1" x14ac:dyDescent="0.2">
      <c r="A1786" s="830">
        <v>1774</v>
      </c>
      <c r="B1786" s="998"/>
      <c r="C1786" s="999"/>
      <c r="D1786" s="1000">
        <f t="shared" si="86"/>
        <v>0</v>
      </c>
      <c r="E1786" s="999"/>
      <c r="F1786" s="999"/>
      <c r="G1786" s="832">
        <f t="shared" si="87"/>
        <v>1</v>
      </c>
      <c r="H1786" s="1001"/>
      <c r="I1786" s="834">
        <f t="shared" si="88"/>
        <v>0</v>
      </c>
      <c r="J1786" s="1295"/>
      <c r="K1786" s="1294"/>
    </row>
    <row r="1787" spans="1:11" s="440" customFormat="1" ht="21.95" customHeight="1" x14ac:dyDescent="0.2">
      <c r="A1787" s="830">
        <v>1775</v>
      </c>
      <c r="B1787" s="998"/>
      <c r="C1787" s="999"/>
      <c r="D1787" s="1000">
        <f t="shared" si="86"/>
        <v>0</v>
      </c>
      <c r="E1787" s="999"/>
      <c r="F1787" s="999"/>
      <c r="G1787" s="832">
        <f t="shared" si="87"/>
        <v>1</v>
      </c>
      <c r="H1787" s="1001"/>
      <c r="I1787" s="834">
        <f t="shared" si="88"/>
        <v>0</v>
      </c>
      <c r="J1787" s="1295"/>
      <c r="K1787" s="1294"/>
    </row>
    <row r="1788" spans="1:11" s="440" customFormat="1" ht="21.95" customHeight="1" x14ac:dyDescent="0.2">
      <c r="A1788" s="830">
        <v>1776</v>
      </c>
      <c r="B1788" s="998"/>
      <c r="C1788" s="999"/>
      <c r="D1788" s="1000">
        <f t="shared" si="86"/>
        <v>0</v>
      </c>
      <c r="E1788" s="999"/>
      <c r="F1788" s="999"/>
      <c r="G1788" s="832">
        <f t="shared" si="87"/>
        <v>1</v>
      </c>
      <c r="H1788" s="1001"/>
      <c r="I1788" s="834">
        <f t="shared" si="88"/>
        <v>0</v>
      </c>
      <c r="J1788" s="1295"/>
      <c r="K1788" s="1294"/>
    </row>
    <row r="1789" spans="1:11" s="440" customFormat="1" ht="21.95" customHeight="1" x14ac:dyDescent="0.2">
      <c r="A1789" s="830">
        <v>1777</v>
      </c>
      <c r="B1789" s="998"/>
      <c r="C1789" s="999"/>
      <c r="D1789" s="1000">
        <f t="shared" si="86"/>
        <v>0</v>
      </c>
      <c r="E1789" s="999"/>
      <c r="F1789" s="999"/>
      <c r="G1789" s="832">
        <f t="shared" si="87"/>
        <v>1</v>
      </c>
      <c r="H1789" s="1001"/>
      <c r="I1789" s="834">
        <f t="shared" si="88"/>
        <v>0</v>
      </c>
      <c r="J1789" s="1295"/>
      <c r="K1789" s="1294"/>
    </row>
    <row r="1790" spans="1:11" s="440" customFormat="1" ht="21.95" customHeight="1" x14ac:dyDescent="0.2">
      <c r="A1790" s="830">
        <v>1778</v>
      </c>
      <c r="B1790" s="998"/>
      <c r="C1790" s="999"/>
      <c r="D1790" s="1000">
        <f t="shared" si="86"/>
        <v>0</v>
      </c>
      <c r="E1790" s="999"/>
      <c r="F1790" s="999"/>
      <c r="G1790" s="832">
        <f t="shared" si="87"/>
        <v>1</v>
      </c>
      <c r="H1790" s="1001"/>
      <c r="I1790" s="834">
        <f t="shared" si="88"/>
        <v>0</v>
      </c>
      <c r="J1790" s="1295"/>
      <c r="K1790" s="1294"/>
    </row>
    <row r="1791" spans="1:11" s="440" customFormat="1" ht="21.95" customHeight="1" x14ac:dyDescent="0.2">
      <c r="A1791" s="830">
        <v>1779</v>
      </c>
      <c r="B1791" s="998"/>
      <c r="C1791" s="999"/>
      <c r="D1791" s="1000">
        <f t="shared" si="86"/>
        <v>0</v>
      </c>
      <c r="E1791" s="999"/>
      <c r="F1791" s="999"/>
      <c r="G1791" s="832">
        <f t="shared" si="87"/>
        <v>1</v>
      </c>
      <c r="H1791" s="1001"/>
      <c r="I1791" s="834">
        <f t="shared" si="88"/>
        <v>0</v>
      </c>
      <c r="J1791" s="1295"/>
      <c r="K1791" s="1294"/>
    </row>
    <row r="1792" spans="1:11" s="440" customFormat="1" ht="21.95" customHeight="1" x14ac:dyDescent="0.2">
      <c r="A1792" s="830">
        <v>1780</v>
      </c>
      <c r="B1792" s="998"/>
      <c r="C1792" s="999"/>
      <c r="D1792" s="1000">
        <f t="shared" si="86"/>
        <v>0</v>
      </c>
      <c r="E1792" s="999"/>
      <c r="F1792" s="999"/>
      <c r="G1792" s="832">
        <f t="shared" si="87"/>
        <v>1</v>
      </c>
      <c r="H1792" s="1001"/>
      <c r="I1792" s="834">
        <f t="shared" si="88"/>
        <v>0</v>
      </c>
      <c r="J1792" s="1295"/>
      <c r="K1792" s="1294"/>
    </row>
    <row r="1793" spans="1:11" s="440" customFormat="1" ht="21.95" customHeight="1" x14ac:dyDescent="0.2">
      <c r="A1793" s="830">
        <v>1781</v>
      </c>
      <c r="B1793" s="998"/>
      <c r="C1793" s="999"/>
      <c r="D1793" s="1000">
        <f t="shared" si="86"/>
        <v>0</v>
      </c>
      <c r="E1793" s="999"/>
      <c r="F1793" s="999"/>
      <c r="G1793" s="832">
        <f t="shared" si="87"/>
        <v>1</v>
      </c>
      <c r="H1793" s="1001"/>
      <c r="I1793" s="834">
        <f t="shared" si="88"/>
        <v>0</v>
      </c>
      <c r="J1793" s="1295"/>
      <c r="K1793" s="1294"/>
    </row>
    <row r="1794" spans="1:11" s="440" customFormat="1" ht="21.95" customHeight="1" x14ac:dyDescent="0.2">
      <c r="A1794" s="830">
        <v>1782</v>
      </c>
      <c r="B1794" s="998"/>
      <c r="C1794" s="999"/>
      <c r="D1794" s="1000">
        <f t="shared" si="86"/>
        <v>0</v>
      </c>
      <c r="E1794" s="999"/>
      <c r="F1794" s="999"/>
      <c r="G1794" s="832">
        <f t="shared" si="87"/>
        <v>1</v>
      </c>
      <c r="H1794" s="1001"/>
      <c r="I1794" s="834">
        <f t="shared" si="88"/>
        <v>0</v>
      </c>
      <c r="J1794" s="1295"/>
      <c r="K1794" s="1294"/>
    </row>
    <row r="1795" spans="1:11" s="440" customFormat="1" ht="21.95" customHeight="1" x14ac:dyDescent="0.2">
      <c r="A1795" s="830">
        <v>1783</v>
      </c>
      <c r="B1795" s="998"/>
      <c r="C1795" s="999"/>
      <c r="D1795" s="1000">
        <f t="shared" si="86"/>
        <v>0</v>
      </c>
      <c r="E1795" s="999"/>
      <c r="F1795" s="999"/>
      <c r="G1795" s="832">
        <f t="shared" si="87"/>
        <v>1</v>
      </c>
      <c r="H1795" s="1001"/>
      <c r="I1795" s="834">
        <f t="shared" si="88"/>
        <v>0</v>
      </c>
      <c r="J1795" s="1295"/>
      <c r="K1795" s="1294"/>
    </row>
    <row r="1796" spans="1:11" s="440" customFormat="1" ht="21.95" customHeight="1" x14ac:dyDescent="0.2">
      <c r="A1796" s="830">
        <v>1784</v>
      </c>
      <c r="B1796" s="998"/>
      <c r="C1796" s="999"/>
      <c r="D1796" s="1000">
        <f t="shared" si="86"/>
        <v>0</v>
      </c>
      <c r="E1796" s="999"/>
      <c r="F1796" s="999"/>
      <c r="G1796" s="832">
        <f t="shared" si="87"/>
        <v>1</v>
      </c>
      <c r="H1796" s="1001"/>
      <c r="I1796" s="834">
        <f t="shared" si="88"/>
        <v>0</v>
      </c>
      <c r="J1796" s="1295"/>
      <c r="K1796" s="1294"/>
    </row>
    <row r="1797" spans="1:11" s="440" customFormat="1" ht="21.95" customHeight="1" x14ac:dyDescent="0.2">
      <c r="A1797" s="830">
        <v>1785</v>
      </c>
      <c r="B1797" s="998"/>
      <c r="C1797" s="999"/>
      <c r="D1797" s="1000">
        <f t="shared" si="86"/>
        <v>0</v>
      </c>
      <c r="E1797" s="999"/>
      <c r="F1797" s="999"/>
      <c r="G1797" s="832">
        <f t="shared" si="87"/>
        <v>1</v>
      </c>
      <c r="H1797" s="1001"/>
      <c r="I1797" s="834">
        <f t="shared" si="88"/>
        <v>0</v>
      </c>
      <c r="J1797" s="1295"/>
      <c r="K1797" s="1294"/>
    </row>
    <row r="1798" spans="1:11" s="440" customFormat="1" ht="21.95" customHeight="1" x14ac:dyDescent="0.2">
      <c r="A1798" s="830">
        <v>1786</v>
      </c>
      <c r="B1798" s="998"/>
      <c r="C1798" s="999"/>
      <c r="D1798" s="1000">
        <f t="shared" si="86"/>
        <v>0</v>
      </c>
      <c r="E1798" s="999"/>
      <c r="F1798" s="999"/>
      <c r="G1798" s="832">
        <f t="shared" si="87"/>
        <v>1</v>
      </c>
      <c r="H1798" s="1001"/>
      <c r="I1798" s="834">
        <f t="shared" si="88"/>
        <v>0</v>
      </c>
      <c r="J1798" s="1295"/>
      <c r="K1798" s="1294"/>
    </row>
    <row r="1799" spans="1:11" s="440" customFormat="1" ht="21.95" customHeight="1" x14ac:dyDescent="0.2">
      <c r="A1799" s="830">
        <v>1787</v>
      </c>
      <c r="B1799" s="998"/>
      <c r="C1799" s="999"/>
      <c r="D1799" s="1000">
        <f t="shared" si="86"/>
        <v>0</v>
      </c>
      <c r="E1799" s="999"/>
      <c r="F1799" s="999"/>
      <c r="G1799" s="832">
        <f t="shared" si="87"/>
        <v>1</v>
      </c>
      <c r="H1799" s="1001"/>
      <c r="I1799" s="834">
        <f t="shared" si="88"/>
        <v>0</v>
      </c>
      <c r="J1799" s="1295"/>
      <c r="K1799" s="1294"/>
    </row>
    <row r="1800" spans="1:11" s="440" customFormat="1" ht="21.95" customHeight="1" x14ac:dyDescent="0.2">
      <c r="A1800" s="830">
        <v>1788</v>
      </c>
      <c r="B1800" s="998"/>
      <c r="C1800" s="999"/>
      <c r="D1800" s="1000">
        <f t="shared" si="86"/>
        <v>0</v>
      </c>
      <c r="E1800" s="999"/>
      <c r="F1800" s="999"/>
      <c r="G1800" s="832">
        <f t="shared" si="87"/>
        <v>1</v>
      </c>
      <c r="H1800" s="1001"/>
      <c r="I1800" s="834">
        <f t="shared" si="88"/>
        <v>0</v>
      </c>
      <c r="J1800" s="1295"/>
      <c r="K1800" s="1294"/>
    </row>
    <row r="1801" spans="1:11" s="440" customFormat="1" ht="21.95" customHeight="1" x14ac:dyDescent="0.2">
      <c r="A1801" s="830">
        <v>1789</v>
      </c>
      <c r="B1801" s="998"/>
      <c r="C1801" s="999"/>
      <c r="D1801" s="1000">
        <f t="shared" si="86"/>
        <v>0</v>
      </c>
      <c r="E1801" s="999"/>
      <c r="F1801" s="999"/>
      <c r="G1801" s="832">
        <f t="shared" si="87"/>
        <v>1</v>
      </c>
      <c r="H1801" s="1001"/>
      <c r="I1801" s="834">
        <f t="shared" si="88"/>
        <v>0</v>
      </c>
      <c r="J1801" s="1295"/>
      <c r="K1801" s="1294"/>
    </row>
    <row r="1802" spans="1:11" s="440" customFormat="1" ht="21.95" customHeight="1" x14ac:dyDescent="0.2">
      <c r="A1802" s="830">
        <v>1790</v>
      </c>
      <c r="B1802" s="998"/>
      <c r="C1802" s="999"/>
      <c r="D1802" s="1000">
        <f t="shared" si="86"/>
        <v>0</v>
      </c>
      <c r="E1802" s="999"/>
      <c r="F1802" s="999"/>
      <c r="G1802" s="832">
        <f t="shared" si="87"/>
        <v>1</v>
      </c>
      <c r="H1802" s="1001"/>
      <c r="I1802" s="834">
        <f t="shared" si="88"/>
        <v>0</v>
      </c>
      <c r="J1802" s="1295"/>
      <c r="K1802" s="1294"/>
    </row>
    <row r="1803" spans="1:11" s="440" customFormat="1" ht="21.95" customHeight="1" x14ac:dyDescent="0.2">
      <c r="A1803" s="830">
        <v>1791</v>
      </c>
      <c r="B1803" s="998"/>
      <c r="C1803" s="999"/>
      <c r="D1803" s="1000">
        <f t="shared" si="86"/>
        <v>0</v>
      </c>
      <c r="E1803" s="999"/>
      <c r="F1803" s="999"/>
      <c r="G1803" s="832">
        <f t="shared" si="87"/>
        <v>1</v>
      </c>
      <c r="H1803" s="1001"/>
      <c r="I1803" s="834">
        <f t="shared" si="88"/>
        <v>0</v>
      </c>
      <c r="J1803" s="1295"/>
      <c r="K1803" s="1294"/>
    </row>
    <row r="1804" spans="1:11" s="440" customFormat="1" ht="21.95" customHeight="1" x14ac:dyDescent="0.2">
      <c r="A1804" s="830">
        <v>1792</v>
      </c>
      <c r="B1804" s="998"/>
      <c r="C1804" s="999"/>
      <c r="D1804" s="1000">
        <f t="shared" si="86"/>
        <v>0</v>
      </c>
      <c r="E1804" s="999"/>
      <c r="F1804" s="999"/>
      <c r="G1804" s="832">
        <f t="shared" si="87"/>
        <v>1</v>
      </c>
      <c r="H1804" s="1001"/>
      <c r="I1804" s="834">
        <f t="shared" si="88"/>
        <v>0</v>
      </c>
      <c r="J1804" s="1295"/>
      <c r="K1804" s="1294"/>
    </row>
    <row r="1805" spans="1:11" s="440" customFormat="1" ht="21.95" customHeight="1" x14ac:dyDescent="0.2">
      <c r="A1805" s="830">
        <v>1793</v>
      </c>
      <c r="B1805" s="998"/>
      <c r="C1805" s="999"/>
      <c r="D1805" s="1000">
        <f t="shared" si="86"/>
        <v>0</v>
      </c>
      <c r="E1805" s="999"/>
      <c r="F1805" s="999"/>
      <c r="G1805" s="832">
        <f t="shared" si="87"/>
        <v>1</v>
      </c>
      <c r="H1805" s="1001"/>
      <c r="I1805" s="834">
        <f t="shared" si="88"/>
        <v>0</v>
      </c>
      <c r="J1805" s="1295"/>
      <c r="K1805" s="1294"/>
    </row>
    <row r="1806" spans="1:11" s="440" customFormat="1" ht="21.95" customHeight="1" x14ac:dyDescent="0.2">
      <c r="A1806" s="830">
        <v>1794</v>
      </c>
      <c r="B1806" s="998"/>
      <c r="C1806" s="999"/>
      <c r="D1806" s="1000">
        <f t="shared" si="86"/>
        <v>0</v>
      </c>
      <c r="E1806" s="999"/>
      <c r="F1806" s="999"/>
      <c r="G1806" s="832">
        <f t="shared" si="87"/>
        <v>1</v>
      </c>
      <c r="H1806" s="1001"/>
      <c r="I1806" s="834">
        <f t="shared" si="88"/>
        <v>0</v>
      </c>
      <c r="J1806" s="1295"/>
      <c r="K1806" s="1294"/>
    </row>
    <row r="1807" spans="1:11" s="440" customFormat="1" ht="21.95" customHeight="1" x14ac:dyDescent="0.2">
      <c r="A1807" s="830">
        <v>1795</v>
      </c>
      <c r="B1807" s="998"/>
      <c r="C1807" s="999"/>
      <c r="D1807" s="1000">
        <f t="shared" si="86"/>
        <v>0</v>
      </c>
      <c r="E1807" s="999"/>
      <c r="F1807" s="999"/>
      <c r="G1807" s="832">
        <f t="shared" si="87"/>
        <v>1</v>
      </c>
      <c r="H1807" s="1001"/>
      <c r="I1807" s="834">
        <f t="shared" si="88"/>
        <v>0</v>
      </c>
      <c r="J1807" s="1295"/>
      <c r="K1807" s="1294"/>
    </row>
    <row r="1808" spans="1:11" s="440" customFormat="1" ht="21.95" customHeight="1" x14ac:dyDescent="0.2">
      <c r="A1808" s="830">
        <v>1796</v>
      </c>
      <c r="B1808" s="998"/>
      <c r="C1808" s="999"/>
      <c r="D1808" s="1000">
        <f t="shared" si="86"/>
        <v>0</v>
      </c>
      <c r="E1808" s="999"/>
      <c r="F1808" s="999"/>
      <c r="G1808" s="832">
        <f t="shared" si="87"/>
        <v>1</v>
      </c>
      <c r="H1808" s="1001"/>
      <c r="I1808" s="834">
        <f t="shared" si="88"/>
        <v>0</v>
      </c>
      <c r="J1808" s="1295"/>
      <c r="K1808" s="1294"/>
    </row>
    <row r="1809" spans="1:11" s="440" customFormat="1" ht="21.95" customHeight="1" x14ac:dyDescent="0.2">
      <c r="A1809" s="830">
        <v>1797</v>
      </c>
      <c r="B1809" s="998"/>
      <c r="C1809" s="999"/>
      <c r="D1809" s="1000">
        <f t="shared" si="86"/>
        <v>0</v>
      </c>
      <c r="E1809" s="999"/>
      <c r="F1809" s="999"/>
      <c r="G1809" s="832">
        <f t="shared" si="87"/>
        <v>1</v>
      </c>
      <c r="H1809" s="1001"/>
      <c r="I1809" s="834">
        <f t="shared" si="88"/>
        <v>0</v>
      </c>
      <c r="J1809" s="1295"/>
      <c r="K1809" s="1294"/>
    </row>
    <row r="1810" spans="1:11" s="440" customFormat="1" ht="21.95" customHeight="1" x14ac:dyDescent="0.2">
      <c r="A1810" s="830">
        <v>1798</v>
      </c>
      <c r="B1810" s="998"/>
      <c r="C1810" s="999"/>
      <c r="D1810" s="1000">
        <f t="shared" si="86"/>
        <v>0</v>
      </c>
      <c r="E1810" s="999"/>
      <c r="F1810" s="999"/>
      <c r="G1810" s="832">
        <f t="shared" si="87"/>
        <v>1</v>
      </c>
      <c r="H1810" s="1001"/>
      <c r="I1810" s="834">
        <f t="shared" si="88"/>
        <v>0</v>
      </c>
      <c r="J1810" s="1295"/>
      <c r="K1810" s="1294"/>
    </row>
    <row r="1811" spans="1:11" s="440" customFormat="1" ht="21.95" customHeight="1" x14ac:dyDescent="0.2">
      <c r="A1811" s="830">
        <v>1799</v>
      </c>
      <c r="B1811" s="998"/>
      <c r="C1811" s="999"/>
      <c r="D1811" s="1000">
        <f t="shared" si="86"/>
        <v>0</v>
      </c>
      <c r="E1811" s="999"/>
      <c r="F1811" s="999"/>
      <c r="G1811" s="832">
        <f t="shared" si="87"/>
        <v>1</v>
      </c>
      <c r="H1811" s="1001"/>
      <c r="I1811" s="834">
        <f t="shared" si="88"/>
        <v>0</v>
      </c>
      <c r="J1811" s="1295"/>
      <c r="K1811" s="1294"/>
    </row>
    <row r="1812" spans="1:11" s="440" customFormat="1" ht="21.95" customHeight="1" x14ac:dyDescent="0.2">
      <c r="A1812" s="830">
        <v>1800</v>
      </c>
      <c r="B1812" s="998"/>
      <c r="C1812" s="999"/>
      <c r="D1812" s="1000">
        <f t="shared" si="86"/>
        <v>0</v>
      </c>
      <c r="E1812" s="999"/>
      <c r="F1812" s="999"/>
      <c r="G1812" s="832">
        <f t="shared" si="87"/>
        <v>1</v>
      </c>
      <c r="H1812" s="1001"/>
      <c r="I1812" s="834">
        <f t="shared" si="88"/>
        <v>0</v>
      </c>
      <c r="J1812" s="1295"/>
      <c r="K1812" s="1294"/>
    </row>
    <row r="1813" spans="1:11" s="440" customFormat="1" ht="21.95" customHeight="1" x14ac:dyDescent="0.2">
      <c r="A1813" s="830">
        <v>1801</v>
      </c>
      <c r="B1813" s="998"/>
      <c r="C1813" s="999"/>
      <c r="D1813" s="1000">
        <f t="shared" si="86"/>
        <v>0</v>
      </c>
      <c r="E1813" s="999"/>
      <c r="F1813" s="999"/>
      <c r="G1813" s="832">
        <f t="shared" si="87"/>
        <v>1</v>
      </c>
      <c r="H1813" s="1001"/>
      <c r="I1813" s="834">
        <f t="shared" si="88"/>
        <v>0</v>
      </c>
      <c r="J1813" s="1295"/>
      <c r="K1813" s="1294"/>
    </row>
    <row r="1814" spans="1:11" s="440" customFormat="1" ht="21.95" customHeight="1" x14ac:dyDescent="0.2">
      <c r="A1814" s="830">
        <v>1802</v>
      </c>
      <c r="B1814" s="998"/>
      <c r="C1814" s="999"/>
      <c r="D1814" s="1000">
        <f t="shared" si="86"/>
        <v>0</v>
      </c>
      <c r="E1814" s="999"/>
      <c r="F1814" s="999"/>
      <c r="G1814" s="832">
        <f t="shared" si="87"/>
        <v>1</v>
      </c>
      <c r="H1814" s="1001"/>
      <c r="I1814" s="834">
        <f t="shared" si="88"/>
        <v>0</v>
      </c>
      <c r="J1814" s="1295"/>
      <c r="K1814" s="1294"/>
    </row>
    <row r="1815" spans="1:11" s="440" customFormat="1" ht="21.95" customHeight="1" x14ac:dyDescent="0.2">
      <c r="A1815" s="830">
        <v>1803</v>
      </c>
      <c r="B1815" s="998"/>
      <c r="C1815" s="999"/>
      <c r="D1815" s="1000">
        <f t="shared" si="86"/>
        <v>0</v>
      </c>
      <c r="E1815" s="999"/>
      <c r="F1815" s="999"/>
      <c r="G1815" s="832">
        <f t="shared" si="87"/>
        <v>1</v>
      </c>
      <c r="H1815" s="1001"/>
      <c r="I1815" s="834">
        <f t="shared" si="88"/>
        <v>0</v>
      </c>
      <c r="J1815" s="1295"/>
      <c r="K1815" s="1294"/>
    </row>
    <row r="1816" spans="1:11" s="440" customFormat="1" ht="21.95" customHeight="1" x14ac:dyDescent="0.2">
      <c r="A1816" s="830">
        <v>1804</v>
      </c>
      <c r="B1816" s="998"/>
      <c r="C1816" s="999"/>
      <c r="D1816" s="1000">
        <f t="shared" si="86"/>
        <v>0</v>
      </c>
      <c r="E1816" s="999"/>
      <c r="F1816" s="999"/>
      <c r="G1816" s="832">
        <f t="shared" si="87"/>
        <v>1</v>
      </c>
      <c r="H1816" s="1001"/>
      <c r="I1816" s="834">
        <f t="shared" si="88"/>
        <v>0</v>
      </c>
      <c r="J1816" s="1295"/>
      <c r="K1816" s="1294"/>
    </row>
    <row r="1817" spans="1:11" s="440" customFormat="1" ht="21.95" customHeight="1" x14ac:dyDescent="0.2">
      <c r="A1817" s="830">
        <v>1805</v>
      </c>
      <c r="B1817" s="998"/>
      <c r="C1817" s="999"/>
      <c r="D1817" s="1000">
        <f t="shared" si="86"/>
        <v>0</v>
      </c>
      <c r="E1817" s="999"/>
      <c r="F1817" s="999"/>
      <c r="G1817" s="832">
        <f t="shared" si="87"/>
        <v>1</v>
      </c>
      <c r="H1817" s="1001"/>
      <c r="I1817" s="834">
        <f t="shared" si="88"/>
        <v>0</v>
      </c>
      <c r="J1817" s="1295"/>
      <c r="K1817" s="1294"/>
    </row>
    <row r="1818" spans="1:11" s="440" customFormat="1" ht="21.95" customHeight="1" x14ac:dyDescent="0.2">
      <c r="A1818" s="830">
        <v>1806</v>
      </c>
      <c r="B1818" s="998"/>
      <c r="C1818" s="999"/>
      <c r="D1818" s="1000">
        <f t="shared" si="86"/>
        <v>0</v>
      </c>
      <c r="E1818" s="999"/>
      <c r="F1818" s="999"/>
      <c r="G1818" s="832">
        <f t="shared" si="87"/>
        <v>1</v>
      </c>
      <c r="H1818" s="1001"/>
      <c r="I1818" s="834">
        <f t="shared" si="88"/>
        <v>0</v>
      </c>
      <c r="J1818" s="1295"/>
      <c r="K1818" s="1294"/>
    </row>
    <row r="1819" spans="1:11" s="440" customFormat="1" ht="21.95" customHeight="1" x14ac:dyDescent="0.2">
      <c r="A1819" s="830">
        <v>1807</v>
      </c>
      <c r="B1819" s="998"/>
      <c r="C1819" s="999"/>
      <c r="D1819" s="1000">
        <f t="shared" si="86"/>
        <v>0</v>
      </c>
      <c r="E1819" s="999"/>
      <c r="F1819" s="999"/>
      <c r="G1819" s="832">
        <f t="shared" si="87"/>
        <v>1</v>
      </c>
      <c r="H1819" s="1001"/>
      <c r="I1819" s="834">
        <f t="shared" si="88"/>
        <v>0</v>
      </c>
      <c r="J1819" s="1295"/>
      <c r="K1819" s="1294"/>
    </row>
    <row r="1820" spans="1:11" s="440" customFormat="1" ht="21.95" customHeight="1" x14ac:dyDescent="0.2">
      <c r="A1820" s="830">
        <v>1808</v>
      </c>
      <c r="B1820" s="998"/>
      <c r="C1820" s="999"/>
      <c r="D1820" s="1000">
        <f t="shared" si="86"/>
        <v>0</v>
      </c>
      <c r="E1820" s="999"/>
      <c r="F1820" s="999"/>
      <c r="G1820" s="832">
        <f t="shared" si="87"/>
        <v>1</v>
      </c>
      <c r="H1820" s="1001"/>
      <c r="I1820" s="834">
        <f t="shared" si="88"/>
        <v>0</v>
      </c>
      <c r="J1820" s="1295"/>
      <c r="K1820" s="1294"/>
    </row>
    <row r="1821" spans="1:11" s="440" customFormat="1" ht="21.95" customHeight="1" x14ac:dyDescent="0.2">
      <c r="A1821" s="830">
        <v>1809</v>
      </c>
      <c r="B1821" s="998"/>
      <c r="C1821" s="999"/>
      <c r="D1821" s="1000">
        <f t="shared" si="86"/>
        <v>0</v>
      </c>
      <c r="E1821" s="999"/>
      <c r="F1821" s="999"/>
      <c r="G1821" s="832">
        <f t="shared" si="87"/>
        <v>1</v>
      </c>
      <c r="H1821" s="1001"/>
      <c r="I1821" s="834">
        <f t="shared" si="88"/>
        <v>0</v>
      </c>
      <c r="J1821" s="1295"/>
      <c r="K1821" s="1294"/>
    </row>
    <row r="1822" spans="1:11" s="440" customFormat="1" ht="21.95" customHeight="1" x14ac:dyDescent="0.2">
      <c r="A1822" s="830">
        <v>1810</v>
      </c>
      <c r="B1822" s="998"/>
      <c r="C1822" s="999"/>
      <c r="D1822" s="1000">
        <f t="shared" si="86"/>
        <v>0</v>
      </c>
      <c r="E1822" s="999"/>
      <c r="F1822" s="999"/>
      <c r="G1822" s="832">
        <f t="shared" si="87"/>
        <v>1</v>
      </c>
      <c r="H1822" s="1001"/>
      <c r="I1822" s="834">
        <f t="shared" si="88"/>
        <v>0</v>
      </c>
      <c r="J1822" s="1295"/>
      <c r="K1822" s="1294"/>
    </row>
    <row r="1823" spans="1:11" s="440" customFormat="1" ht="21.95" customHeight="1" x14ac:dyDescent="0.2">
      <c r="A1823" s="830">
        <v>1811</v>
      </c>
      <c r="B1823" s="998"/>
      <c r="C1823" s="999"/>
      <c r="D1823" s="1000">
        <f t="shared" si="86"/>
        <v>0</v>
      </c>
      <c r="E1823" s="999"/>
      <c r="F1823" s="999"/>
      <c r="G1823" s="832">
        <f t="shared" si="87"/>
        <v>1</v>
      </c>
      <c r="H1823" s="1001"/>
      <c r="I1823" s="834">
        <f t="shared" si="88"/>
        <v>0</v>
      </c>
      <c r="J1823" s="1295"/>
      <c r="K1823" s="1294"/>
    </row>
    <row r="1824" spans="1:11" s="440" customFormat="1" ht="21.95" customHeight="1" x14ac:dyDescent="0.2">
      <c r="A1824" s="830">
        <v>1812</v>
      </c>
      <c r="B1824" s="998"/>
      <c r="C1824" s="999"/>
      <c r="D1824" s="1000">
        <f t="shared" si="86"/>
        <v>0</v>
      </c>
      <c r="E1824" s="999"/>
      <c r="F1824" s="999"/>
      <c r="G1824" s="832">
        <f t="shared" si="87"/>
        <v>1</v>
      </c>
      <c r="H1824" s="1001"/>
      <c r="I1824" s="834">
        <f t="shared" si="88"/>
        <v>0</v>
      </c>
      <c r="J1824" s="1295"/>
      <c r="K1824" s="1294"/>
    </row>
    <row r="1825" spans="1:11" s="440" customFormat="1" ht="21.95" customHeight="1" x14ac:dyDescent="0.2">
      <c r="A1825" s="830">
        <v>1813</v>
      </c>
      <c r="B1825" s="998"/>
      <c r="C1825" s="999"/>
      <c r="D1825" s="1000">
        <f t="shared" si="86"/>
        <v>0</v>
      </c>
      <c r="E1825" s="999"/>
      <c r="F1825" s="999"/>
      <c r="G1825" s="832">
        <f t="shared" si="87"/>
        <v>1</v>
      </c>
      <c r="H1825" s="1001"/>
      <c r="I1825" s="834">
        <f t="shared" si="88"/>
        <v>0</v>
      </c>
      <c r="J1825" s="1295"/>
      <c r="K1825" s="1294"/>
    </row>
    <row r="1826" spans="1:11" s="440" customFormat="1" ht="21.95" customHeight="1" x14ac:dyDescent="0.2">
      <c r="A1826" s="830">
        <v>1814</v>
      </c>
      <c r="B1826" s="998"/>
      <c r="C1826" s="999"/>
      <c r="D1826" s="1000">
        <f t="shared" si="86"/>
        <v>0</v>
      </c>
      <c r="E1826" s="999"/>
      <c r="F1826" s="999"/>
      <c r="G1826" s="832">
        <f t="shared" si="87"/>
        <v>1</v>
      </c>
      <c r="H1826" s="1001"/>
      <c r="I1826" s="834">
        <f t="shared" si="88"/>
        <v>0</v>
      </c>
      <c r="J1826" s="1295"/>
      <c r="K1826" s="1294"/>
    </row>
    <row r="1827" spans="1:11" s="440" customFormat="1" ht="21.95" customHeight="1" x14ac:dyDescent="0.2">
      <c r="A1827" s="830">
        <v>1815</v>
      </c>
      <c r="B1827" s="998"/>
      <c r="C1827" s="999"/>
      <c r="D1827" s="1000">
        <f t="shared" si="86"/>
        <v>0</v>
      </c>
      <c r="E1827" s="999"/>
      <c r="F1827" s="999"/>
      <c r="G1827" s="832">
        <f t="shared" si="87"/>
        <v>1</v>
      </c>
      <c r="H1827" s="1001"/>
      <c r="I1827" s="834">
        <f t="shared" si="88"/>
        <v>0</v>
      </c>
      <c r="J1827" s="1295"/>
      <c r="K1827" s="1294"/>
    </row>
    <row r="1828" spans="1:11" s="440" customFormat="1" ht="21.95" customHeight="1" x14ac:dyDescent="0.2">
      <c r="A1828" s="830">
        <v>1816</v>
      </c>
      <c r="B1828" s="998"/>
      <c r="C1828" s="999"/>
      <c r="D1828" s="1000">
        <f t="shared" si="86"/>
        <v>0</v>
      </c>
      <c r="E1828" s="999"/>
      <c r="F1828" s="999"/>
      <c r="G1828" s="832">
        <f t="shared" si="87"/>
        <v>1</v>
      </c>
      <c r="H1828" s="1001"/>
      <c r="I1828" s="834">
        <f t="shared" si="88"/>
        <v>0</v>
      </c>
      <c r="J1828" s="1295"/>
      <c r="K1828" s="1294"/>
    </row>
    <row r="1829" spans="1:11" s="440" customFormat="1" ht="21.95" customHeight="1" x14ac:dyDescent="0.2">
      <c r="A1829" s="830">
        <v>1817</v>
      </c>
      <c r="B1829" s="998"/>
      <c r="C1829" s="999"/>
      <c r="D1829" s="1000">
        <f t="shared" si="86"/>
        <v>0</v>
      </c>
      <c r="E1829" s="999"/>
      <c r="F1829" s="999"/>
      <c r="G1829" s="832">
        <f t="shared" si="87"/>
        <v>1</v>
      </c>
      <c r="H1829" s="1001"/>
      <c r="I1829" s="834">
        <f t="shared" si="88"/>
        <v>0</v>
      </c>
      <c r="J1829" s="1295"/>
      <c r="K1829" s="1294"/>
    </row>
    <row r="1830" spans="1:11" s="440" customFormat="1" ht="21.95" customHeight="1" x14ac:dyDescent="0.2">
      <c r="A1830" s="830">
        <v>1818</v>
      </c>
      <c r="B1830" s="998"/>
      <c r="C1830" s="999"/>
      <c r="D1830" s="1000">
        <f t="shared" si="86"/>
        <v>0</v>
      </c>
      <c r="E1830" s="999"/>
      <c r="F1830" s="999"/>
      <c r="G1830" s="832">
        <f t="shared" si="87"/>
        <v>1</v>
      </c>
      <c r="H1830" s="1001"/>
      <c r="I1830" s="834">
        <f t="shared" si="88"/>
        <v>0</v>
      </c>
      <c r="J1830" s="1295"/>
      <c r="K1830" s="1294"/>
    </row>
    <row r="1831" spans="1:11" s="440" customFormat="1" ht="21.95" customHeight="1" x14ac:dyDescent="0.2">
      <c r="A1831" s="830">
        <v>1819</v>
      </c>
      <c r="B1831" s="998"/>
      <c r="C1831" s="999"/>
      <c r="D1831" s="1000">
        <f t="shared" si="86"/>
        <v>0</v>
      </c>
      <c r="E1831" s="999"/>
      <c r="F1831" s="999"/>
      <c r="G1831" s="832">
        <f t="shared" si="87"/>
        <v>1</v>
      </c>
      <c r="H1831" s="1001"/>
      <c r="I1831" s="834">
        <f t="shared" si="88"/>
        <v>0</v>
      </c>
      <c r="J1831" s="1295"/>
      <c r="K1831" s="1294"/>
    </row>
    <row r="1832" spans="1:11" s="440" customFormat="1" ht="21.95" customHeight="1" x14ac:dyDescent="0.2">
      <c r="A1832" s="830">
        <v>1820</v>
      </c>
      <c r="B1832" s="998"/>
      <c r="C1832" s="999"/>
      <c r="D1832" s="1000">
        <f t="shared" si="86"/>
        <v>0</v>
      </c>
      <c r="E1832" s="999"/>
      <c r="F1832" s="999"/>
      <c r="G1832" s="832">
        <f t="shared" si="87"/>
        <v>1</v>
      </c>
      <c r="H1832" s="1001"/>
      <c r="I1832" s="834">
        <f t="shared" si="88"/>
        <v>0</v>
      </c>
      <c r="J1832" s="1295"/>
      <c r="K1832" s="1294"/>
    </row>
    <row r="1833" spans="1:11" s="440" customFormat="1" ht="21.95" customHeight="1" x14ac:dyDescent="0.2">
      <c r="A1833" s="830">
        <v>1821</v>
      </c>
      <c r="B1833" s="998"/>
      <c r="C1833" s="999"/>
      <c r="D1833" s="1000">
        <f t="shared" si="86"/>
        <v>0</v>
      </c>
      <c r="E1833" s="999"/>
      <c r="F1833" s="999"/>
      <c r="G1833" s="832">
        <f t="shared" si="87"/>
        <v>1</v>
      </c>
      <c r="H1833" s="1001"/>
      <c r="I1833" s="834">
        <f t="shared" si="88"/>
        <v>0</v>
      </c>
      <c r="J1833" s="1295"/>
      <c r="K1833" s="1294"/>
    </row>
    <row r="1834" spans="1:11" s="440" customFormat="1" ht="21.95" customHeight="1" x14ac:dyDescent="0.2">
      <c r="A1834" s="830">
        <v>1822</v>
      </c>
      <c r="B1834" s="998"/>
      <c r="C1834" s="999"/>
      <c r="D1834" s="1000">
        <f t="shared" si="86"/>
        <v>0</v>
      </c>
      <c r="E1834" s="999"/>
      <c r="F1834" s="999"/>
      <c r="G1834" s="832">
        <f t="shared" si="87"/>
        <v>1</v>
      </c>
      <c r="H1834" s="1001"/>
      <c r="I1834" s="834">
        <f t="shared" si="88"/>
        <v>0</v>
      </c>
      <c r="J1834" s="1295"/>
      <c r="K1834" s="1294"/>
    </row>
    <row r="1835" spans="1:11" s="440" customFormat="1" ht="21.95" customHeight="1" x14ac:dyDescent="0.2">
      <c r="A1835" s="830">
        <v>1823</v>
      </c>
      <c r="B1835" s="998"/>
      <c r="C1835" s="999"/>
      <c r="D1835" s="1000">
        <f t="shared" si="86"/>
        <v>0</v>
      </c>
      <c r="E1835" s="999"/>
      <c r="F1835" s="999"/>
      <c r="G1835" s="832">
        <f t="shared" si="87"/>
        <v>1</v>
      </c>
      <c r="H1835" s="1001"/>
      <c r="I1835" s="834">
        <f t="shared" si="88"/>
        <v>0</v>
      </c>
      <c r="J1835" s="1295"/>
      <c r="K1835" s="1294"/>
    </row>
    <row r="1836" spans="1:11" s="440" customFormat="1" ht="21.95" customHeight="1" x14ac:dyDescent="0.2">
      <c r="A1836" s="830">
        <v>1824</v>
      </c>
      <c r="B1836" s="998"/>
      <c r="C1836" s="999"/>
      <c r="D1836" s="1000">
        <f t="shared" si="86"/>
        <v>0</v>
      </c>
      <c r="E1836" s="999"/>
      <c r="F1836" s="999"/>
      <c r="G1836" s="832">
        <f t="shared" si="87"/>
        <v>1</v>
      </c>
      <c r="H1836" s="1001"/>
      <c r="I1836" s="834">
        <f t="shared" si="88"/>
        <v>0</v>
      </c>
      <c r="J1836" s="1295"/>
      <c r="K1836" s="1294"/>
    </row>
    <row r="1837" spans="1:11" s="440" customFormat="1" ht="21.95" customHeight="1" x14ac:dyDescent="0.2">
      <c r="A1837" s="830">
        <v>1825</v>
      </c>
      <c r="B1837" s="998"/>
      <c r="C1837" s="999"/>
      <c r="D1837" s="1000">
        <f t="shared" si="86"/>
        <v>0</v>
      </c>
      <c r="E1837" s="999"/>
      <c r="F1837" s="999"/>
      <c r="G1837" s="832">
        <f t="shared" si="87"/>
        <v>1</v>
      </c>
      <c r="H1837" s="1001"/>
      <c r="I1837" s="834">
        <f t="shared" si="88"/>
        <v>0</v>
      </c>
      <c r="J1837" s="1295"/>
      <c r="K1837" s="1294"/>
    </row>
    <row r="1838" spans="1:11" s="440" customFormat="1" ht="21.95" customHeight="1" x14ac:dyDescent="0.2">
      <c r="A1838" s="830">
        <v>1826</v>
      </c>
      <c r="B1838" s="998"/>
      <c r="C1838" s="999"/>
      <c r="D1838" s="1000">
        <f t="shared" si="86"/>
        <v>0</v>
      </c>
      <c r="E1838" s="999"/>
      <c r="F1838" s="999"/>
      <c r="G1838" s="832">
        <f t="shared" si="87"/>
        <v>1</v>
      </c>
      <c r="H1838" s="1001"/>
      <c r="I1838" s="834">
        <f t="shared" si="88"/>
        <v>0</v>
      </c>
      <c r="J1838" s="1295"/>
      <c r="K1838" s="1294"/>
    </row>
    <row r="1839" spans="1:11" s="440" customFormat="1" ht="21.95" customHeight="1" x14ac:dyDescent="0.2">
      <c r="A1839" s="830">
        <v>1827</v>
      </c>
      <c r="B1839" s="998"/>
      <c r="C1839" s="999"/>
      <c r="D1839" s="1000">
        <f t="shared" si="86"/>
        <v>0</v>
      </c>
      <c r="E1839" s="999"/>
      <c r="F1839" s="999"/>
      <c r="G1839" s="832">
        <f t="shared" si="87"/>
        <v>1</v>
      </c>
      <c r="H1839" s="1001"/>
      <c r="I1839" s="834">
        <f t="shared" si="88"/>
        <v>0</v>
      </c>
      <c r="J1839" s="1295"/>
      <c r="K1839" s="1294"/>
    </row>
    <row r="1840" spans="1:11" s="440" customFormat="1" ht="21.95" customHeight="1" x14ac:dyDescent="0.2">
      <c r="A1840" s="830">
        <v>1828</v>
      </c>
      <c r="B1840" s="998"/>
      <c r="C1840" s="999"/>
      <c r="D1840" s="1000">
        <f t="shared" ref="D1840:D1903" si="89">DATEDIF(C1840,F1840,"Y")</f>
        <v>0</v>
      </c>
      <c r="E1840" s="999"/>
      <c r="F1840" s="999"/>
      <c r="G1840" s="832">
        <f t="shared" ref="G1840:G1903" si="90">(YEAR(F1840)-YEAR(E1840))*12+MONTH(F1840)-MONTH(E1840)+1</f>
        <v>1</v>
      </c>
      <c r="H1840" s="1001"/>
      <c r="I1840" s="834">
        <f t="shared" ref="I1840:I1903" si="91">IF(AND(E1840&lt;=DATEVALUE(MID($C$7,1,10)),F1840&gt;=DATEVALUE(MID($C$7,14,10))), (YEAR(DATEVALUE(MID($C$7,14,10)))-YEAR(DATEVALUE(MID($C$7,1,10))))*12+(MONTH(DATEVALUE(MID($C$7,14,10)))-MONTH(DATEVALUE(MID($C$7,1,10))))+1,IF(AND(E1840&lt;=DATEVALUE(MID($C$7,1,10)),F1840&lt;DATEVALUE(MID($C$7,14,10)),F1840&gt;=DATEVALUE(MID($C$7,1,10))),(YEAR(F1840)-YEAR(DATEVALUE(MID($C$7,1,10))))*12+(MONTH(F1840)-MONTH(DATEVALUE(MID($C$7,1,10))))+1,IF(AND(E1840&gt;DATEVALUE(MID($C$7,1,10)),F1840&gt;=DATEVALUE(MID($C$7,14,10)),E1840&lt;=DATEVALUE(MID($C$7,14,10))),(YEAR(DATEVALUE(MID($C$7,14,10)))-YEAR(E1840))*12+(MONTH(DATEVALUE(MID($C$7,14,10)))-MONTH(E1840))+1,IF(AND(E1840&gt;DATEVALUE(MID($C$7,1,10)),F1840&lt;DATEVALUE(MID($C$7,14,10))),(YEAR(F1840)-YEAR(E1840))*12+(MONTH(F1840)-MONTH(E1840))+1,0))))</f>
        <v>0</v>
      </c>
      <c r="J1840" s="1295"/>
      <c r="K1840" s="1294"/>
    </row>
    <row r="1841" spans="1:11" s="440" customFormat="1" ht="21.95" customHeight="1" x14ac:dyDescent="0.2">
      <c r="A1841" s="830">
        <v>1829</v>
      </c>
      <c r="B1841" s="998"/>
      <c r="C1841" s="999"/>
      <c r="D1841" s="1000">
        <f t="shared" si="89"/>
        <v>0</v>
      </c>
      <c r="E1841" s="999"/>
      <c r="F1841" s="999"/>
      <c r="G1841" s="832">
        <f t="shared" si="90"/>
        <v>1</v>
      </c>
      <c r="H1841" s="1001"/>
      <c r="I1841" s="834">
        <f t="shared" si="91"/>
        <v>0</v>
      </c>
      <c r="J1841" s="1295"/>
      <c r="K1841" s="1294"/>
    </row>
    <row r="1842" spans="1:11" s="440" customFormat="1" ht="21.95" customHeight="1" x14ac:dyDescent="0.2">
      <c r="A1842" s="830">
        <v>1830</v>
      </c>
      <c r="B1842" s="998"/>
      <c r="C1842" s="999"/>
      <c r="D1842" s="1000">
        <f t="shared" si="89"/>
        <v>0</v>
      </c>
      <c r="E1842" s="999"/>
      <c r="F1842" s="999"/>
      <c r="G1842" s="832">
        <f t="shared" si="90"/>
        <v>1</v>
      </c>
      <c r="H1842" s="1001"/>
      <c r="I1842" s="834">
        <f t="shared" si="91"/>
        <v>0</v>
      </c>
      <c r="J1842" s="1295"/>
      <c r="K1842" s="1294"/>
    </row>
    <row r="1843" spans="1:11" s="440" customFormat="1" ht="21.95" customHeight="1" x14ac:dyDescent="0.2">
      <c r="A1843" s="830">
        <v>1831</v>
      </c>
      <c r="B1843" s="998"/>
      <c r="C1843" s="999"/>
      <c r="D1843" s="1000">
        <f t="shared" si="89"/>
        <v>0</v>
      </c>
      <c r="E1843" s="999"/>
      <c r="F1843" s="999"/>
      <c r="G1843" s="832">
        <f t="shared" si="90"/>
        <v>1</v>
      </c>
      <c r="H1843" s="1001"/>
      <c r="I1843" s="834">
        <f t="shared" si="91"/>
        <v>0</v>
      </c>
      <c r="J1843" s="1295"/>
      <c r="K1843" s="1294"/>
    </row>
    <row r="1844" spans="1:11" s="440" customFormat="1" ht="21.95" customHeight="1" x14ac:dyDescent="0.2">
      <c r="A1844" s="830">
        <v>1832</v>
      </c>
      <c r="B1844" s="998"/>
      <c r="C1844" s="999"/>
      <c r="D1844" s="1000">
        <f t="shared" si="89"/>
        <v>0</v>
      </c>
      <c r="E1844" s="999"/>
      <c r="F1844" s="999"/>
      <c r="G1844" s="832">
        <f t="shared" si="90"/>
        <v>1</v>
      </c>
      <c r="H1844" s="1001"/>
      <c r="I1844" s="834">
        <f t="shared" si="91"/>
        <v>0</v>
      </c>
      <c r="J1844" s="1295"/>
      <c r="K1844" s="1294"/>
    </row>
    <row r="1845" spans="1:11" s="440" customFormat="1" ht="21.95" customHeight="1" x14ac:dyDescent="0.2">
      <c r="A1845" s="830">
        <v>1833</v>
      </c>
      <c r="B1845" s="998"/>
      <c r="C1845" s="999"/>
      <c r="D1845" s="1000">
        <f t="shared" si="89"/>
        <v>0</v>
      </c>
      <c r="E1845" s="999"/>
      <c r="F1845" s="999"/>
      <c r="G1845" s="832">
        <f t="shared" si="90"/>
        <v>1</v>
      </c>
      <c r="H1845" s="1001"/>
      <c r="I1845" s="834">
        <f t="shared" si="91"/>
        <v>0</v>
      </c>
      <c r="J1845" s="1295"/>
      <c r="K1845" s="1294"/>
    </row>
    <row r="1846" spans="1:11" s="440" customFormat="1" ht="21.95" customHeight="1" x14ac:dyDescent="0.2">
      <c r="A1846" s="830">
        <v>1834</v>
      </c>
      <c r="B1846" s="998"/>
      <c r="C1846" s="999"/>
      <c r="D1846" s="1000">
        <f t="shared" si="89"/>
        <v>0</v>
      </c>
      <c r="E1846" s="999"/>
      <c r="F1846" s="999"/>
      <c r="G1846" s="832">
        <f t="shared" si="90"/>
        <v>1</v>
      </c>
      <c r="H1846" s="1001"/>
      <c r="I1846" s="834">
        <f t="shared" si="91"/>
        <v>0</v>
      </c>
      <c r="J1846" s="1295"/>
      <c r="K1846" s="1294"/>
    </row>
    <row r="1847" spans="1:11" s="440" customFormat="1" ht="21.95" customHeight="1" x14ac:dyDescent="0.2">
      <c r="A1847" s="830">
        <v>1835</v>
      </c>
      <c r="B1847" s="998"/>
      <c r="C1847" s="999"/>
      <c r="D1847" s="1000">
        <f t="shared" si="89"/>
        <v>0</v>
      </c>
      <c r="E1847" s="999"/>
      <c r="F1847" s="999"/>
      <c r="G1847" s="832">
        <f t="shared" si="90"/>
        <v>1</v>
      </c>
      <c r="H1847" s="1001"/>
      <c r="I1847" s="834">
        <f t="shared" si="91"/>
        <v>0</v>
      </c>
      <c r="J1847" s="1295"/>
      <c r="K1847" s="1294"/>
    </row>
    <row r="1848" spans="1:11" s="440" customFormat="1" ht="21.95" customHeight="1" x14ac:dyDescent="0.2">
      <c r="A1848" s="830">
        <v>1836</v>
      </c>
      <c r="B1848" s="998"/>
      <c r="C1848" s="999"/>
      <c r="D1848" s="1000">
        <f t="shared" si="89"/>
        <v>0</v>
      </c>
      <c r="E1848" s="999"/>
      <c r="F1848" s="999"/>
      <c r="G1848" s="832">
        <f t="shared" si="90"/>
        <v>1</v>
      </c>
      <c r="H1848" s="1001"/>
      <c r="I1848" s="834">
        <f t="shared" si="91"/>
        <v>0</v>
      </c>
      <c r="J1848" s="1295"/>
      <c r="K1848" s="1294"/>
    </row>
    <row r="1849" spans="1:11" s="440" customFormat="1" ht="21.95" customHeight="1" x14ac:dyDescent="0.2">
      <c r="A1849" s="830">
        <v>1837</v>
      </c>
      <c r="B1849" s="998"/>
      <c r="C1849" s="999"/>
      <c r="D1849" s="1000">
        <f t="shared" si="89"/>
        <v>0</v>
      </c>
      <c r="E1849" s="999"/>
      <c r="F1849" s="999"/>
      <c r="G1849" s="832">
        <f t="shared" si="90"/>
        <v>1</v>
      </c>
      <c r="H1849" s="1001"/>
      <c r="I1849" s="834">
        <f t="shared" si="91"/>
        <v>0</v>
      </c>
      <c r="J1849" s="1295"/>
      <c r="K1849" s="1294"/>
    </row>
    <row r="1850" spans="1:11" s="440" customFormat="1" ht="21.95" customHeight="1" x14ac:dyDescent="0.2">
      <c r="A1850" s="830">
        <v>1838</v>
      </c>
      <c r="B1850" s="998"/>
      <c r="C1850" s="999"/>
      <c r="D1850" s="1000">
        <f t="shared" si="89"/>
        <v>0</v>
      </c>
      <c r="E1850" s="999"/>
      <c r="F1850" s="999"/>
      <c r="G1850" s="832">
        <f t="shared" si="90"/>
        <v>1</v>
      </c>
      <c r="H1850" s="1001"/>
      <c r="I1850" s="834">
        <f t="shared" si="91"/>
        <v>0</v>
      </c>
      <c r="J1850" s="1295"/>
      <c r="K1850" s="1294"/>
    </row>
    <row r="1851" spans="1:11" s="440" customFormat="1" ht="21.95" customHeight="1" x14ac:dyDescent="0.2">
      <c r="A1851" s="830">
        <v>1839</v>
      </c>
      <c r="B1851" s="998"/>
      <c r="C1851" s="999"/>
      <c r="D1851" s="1000">
        <f t="shared" si="89"/>
        <v>0</v>
      </c>
      <c r="E1851" s="999"/>
      <c r="F1851" s="999"/>
      <c r="G1851" s="832">
        <f t="shared" si="90"/>
        <v>1</v>
      </c>
      <c r="H1851" s="1001"/>
      <c r="I1851" s="834">
        <f t="shared" si="91"/>
        <v>0</v>
      </c>
      <c r="J1851" s="1295"/>
      <c r="K1851" s="1294"/>
    </row>
    <row r="1852" spans="1:11" s="440" customFormat="1" ht="21.95" customHeight="1" x14ac:dyDescent="0.2">
      <c r="A1852" s="830">
        <v>1840</v>
      </c>
      <c r="B1852" s="998"/>
      <c r="C1852" s="999"/>
      <c r="D1852" s="1000">
        <f t="shared" si="89"/>
        <v>0</v>
      </c>
      <c r="E1852" s="999"/>
      <c r="F1852" s="999"/>
      <c r="G1852" s="832">
        <f t="shared" si="90"/>
        <v>1</v>
      </c>
      <c r="H1852" s="1001"/>
      <c r="I1852" s="834">
        <f t="shared" si="91"/>
        <v>0</v>
      </c>
      <c r="J1852" s="1295"/>
      <c r="K1852" s="1294"/>
    </row>
    <row r="1853" spans="1:11" s="440" customFormat="1" ht="21.95" customHeight="1" x14ac:dyDescent="0.2">
      <c r="A1853" s="830">
        <v>1841</v>
      </c>
      <c r="B1853" s="998"/>
      <c r="C1853" s="999"/>
      <c r="D1853" s="1000">
        <f t="shared" si="89"/>
        <v>0</v>
      </c>
      <c r="E1853" s="999"/>
      <c r="F1853" s="999"/>
      <c r="G1853" s="832">
        <f t="shared" si="90"/>
        <v>1</v>
      </c>
      <c r="H1853" s="1001"/>
      <c r="I1853" s="834">
        <f t="shared" si="91"/>
        <v>0</v>
      </c>
      <c r="J1853" s="1295"/>
      <c r="K1853" s="1294"/>
    </row>
    <row r="1854" spans="1:11" s="440" customFormat="1" ht="21.95" customHeight="1" x14ac:dyDescent="0.2">
      <c r="A1854" s="830">
        <v>1842</v>
      </c>
      <c r="B1854" s="998"/>
      <c r="C1854" s="999"/>
      <c r="D1854" s="1000">
        <f t="shared" si="89"/>
        <v>0</v>
      </c>
      <c r="E1854" s="999"/>
      <c r="F1854" s="999"/>
      <c r="G1854" s="832">
        <f t="shared" si="90"/>
        <v>1</v>
      </c>
      <c r="H1854" s="1001"/>
      <c r="I1854" s="834">
        <f t="shared" si="91"/>
        <v>0</v>
      </c>
      <c r="J1854" s="1295"/>
      <c r="K1854" s="1294"/>
    </row>
    <row r="1855" spans="1:11" s="440" customFormat="1" ht="21.95" customHeight="1" x14ac:dyDescent="0.2">
      <c r="A1855" s="830">
        <v>1843</v>
      </c>
      <c r="B1855" s="998"/>
      <c r="C1855" s="999"/>
      <c r="D1855" s="1000">
        <f t="shared" si="89"/>
        <v>0</v>
      </c>
      <c r="E1855" s="999"/>
      <c r="F1855" s="999"/>
      <c r="G1855" s="832">
        <f t="shared" si="90"/>
        <v>1</v>
      </c>
      <c r="H1855" s="1001"/>
      <c r="I1855" s="834">
        <f t="shared" si="91"/>
        <v>0</v>
      </c>
      <c r="J1855" s="1295"/>
      <c r="K1855" s="1294"/>
    </row>
    <row r="1856" spans="1:11" s="440" customFormat="1" ht="21.95" customHeight="1" x14ac:dyDescent="0.2">
      <c r="A1856" s="830">
        <v>1844</v>
      </c>
      <c r="B1856" s="998"/>
      <c r="C1856" s="999"/>
      <c r="D1856" s="1000">
        <f t="shared" si="89"/>
        <v>0</v>
      </c>
      <c r="E1856" s="999"/>
      <c r="F1856" s="999"/>
      <c r="G1856" s="832">
        <f t="shared" si="90"/>
        <v>1</v>
      </c>
      <c r="H1856" s="1001"/>
      <c r="I1856" s="834">
        <f t="shared" si="91"/>
        <v>0</v>
      </c>
      <c r="J1856" s="1295"/>
      <c r="K1856" s="1294"/>
    </row>
    <row r="1857" spans="1:11" s="440" customFormat="1" ht="21.95" customHeight="1" x14ac:dyDescent="0.2">
      <c r="A1857" s="830">
        <v>1845</v>
      </c>
      <c r="B1857" s="998"/>
      <c r="C1857" s="999"/>
      <c r="D1857" s="1000">
        <f t="shared" si="89"/>
        <v>0</v>
      </c>
      <c r="E1857" s="999"/>
      <c r="F1857" s="999"/>
      <c r="G1857" s="832">
        <f t="shared" si="90"/>
        <v>1</v>
      </c>
      <c r="H1857" s="1001"/>
      <c r="I1857" s="834">
        <f t="shared" si="91"/>
        <v>0</v>
      </c>
      <c r="J1857" s="1295"/>
      <c r="K1857" s="1294"/>
    </row>
    <row r="1858" spans="1:11" s="440" customFormat="1" ht="21.95" customHeight="1" x14ac:dyDescent="0.2">
      <c r="A1858" s="830">
        <v>1846</v>
      </c>
      <c r="B1858" s="998"/>
      <c r="C1858" s="999"/>
      <c r="D1858" s="1000">
        <f t="shared" si="89"/>
        <v>0</v>
      </c>
      <c r="E1858" s="999"/>
      <c r="F1858" s="999"/>
      <c r="G1858" s="832">
        <f t="shared" si="90"/>
        <v>1</v>
      </c>
      <c r="H1858" s="1001"/>
      <c r="I1858" s="834">
        <f t="shared" si="91"/>
        <v>0</v>
      </c>
      <c r="J1858" s="1295"/>
      <c r="K1858" s="1294"/>
    </row>
    <row r="1859" spans="1:11" s="440" customFormat="1" ht="21.95" customHeight="1" x14ac:dyDescent="0.2">
      <c r="A1859" s="830">
        <v>1847</v>
      </c>
      <c r="B1859" s="998"/>
      <c r="C1859" s="999"/>
      <c r="D1859" s="1000">
        <f t="shared" si="89"/>
        <v>0</v>
      </c>
      <c r="E1859" s="999"/>
      <c r="F1859" s="999"/>
      <c r="G1859" s="832">
        <f t="shared" si="90"/>
        <v>1</v>
      </c>
      <c r="H1859" s="1001"/>
      <c r="I1859" s="834">
        <f t="shared" si="91"/>
        <v>0</v>
      </c>
      <c r="J1859" s="1295"/>
      <c r="K1859" s="1294"/>
    </row>
    <row r="1860" spans="1:11" s="440" customFormat="1" ht="21.95" customHeight="1" x14ac:dyDescent="0.2">
      <c r="A1860" s="830">
        <v>1848</v>
      </c>
      <c r="B1860" s="998"/>
      <c r="C1860" s="999"/>
      <c r="D1860" s="1000">
        <f t="shared" si="89"/>
        <v>0</v>
      </c>
      <c r="E1860" s="999"/>
      <c r="F1860" s="999"/>
      <c r="G1860" s="832">
        <f t="shared" si="90"/>
        <v>1</v>
      </c>
      <c r="H1860" s="1001"/>
      <c r="I1860" s="834">
        <f t="shared" si="91"/>
        <v>0</v>
      </c>
      <c r="J1860" s="1295"/>
      <c r="K1860" s="1294"/>
    </row>
    <row r="1861" spans="1:11" s="440" customFormat="1" ht="21.95" customHeight="1" x14ac:dyDescent="0.2">
      <c r="A1861" s="830">
        <v>1849</v>
      </c>
      <c r="B1861" s="998"/>
      <c r="C1861" s="999"/>
      <c r="D1861" s="1000">
        <f t="shared" si="89"/>
        <v>0</v>
      </c>
      <c r="E1861" s="999"/>
      <c r="F1861" s="999"/>
      <c r="G1861" s="832">
        <f t="shared" si="90"/>
        <v>1</v>
      </c>
      <c r="H1861" s="1001"/>
      <c r="I1861" s="834">
        <f t="shared" si="91"/>
        <v>0</v>
      </c>
      <c r="J1861" s="1295"/>
      <c r="K1861" s="1294"/>
    </row>
    <row r="1862" spans="1:11" s="440" customFormat="1" ht="21.95" customHeight="1" x14ac:dyDescent="0.2">
      <c r="A1862" s="830">
        <v>1850</v>
      </c>
      <c r="B1862" s="998"/>
      <c r="C1862" s="999"/>
      <c r="D1862" s="1000">
        <f t="shared" si="89"/>
        <v>0</v>
      </c>
      <c r="E1862" s="999"/>
      <c r="F1862" s="999"/>
      <c r="G1862" s="832">
        <f t="shared" si="90"/>
        <v>1</v>
      </c>
      <c r="H1862" s="1001"/>
      <c r="I1862" s="834">
        <f t="shared" si="91"/>
        <v>0</v>
      </c>
      <c r="J1862" s="1295"/>
      <c r="K1862" s="1294"/>
    </row>
    <row r="1863" spans="1:11" s="440" customFormat="1" ht="21.95" customHeight="1" x14ac:dyDescent="0.2">
      <c r="A1863" s="830">
        <v>1851</v>
      </c>
      <c r="B1863" s="998"/>
      <c r="C1863" s="999"/>
      <c r="D1863" s="1000">
        <f t="shared" si="89"/>
        <v>0</v>
      </c>
      <c r="E1863" s="999"/>
      <c r="F1863" s="999"/>
      <c r="G1863" s="832">
        <f t="shared" si="90"/>
        <v>1</v>
      </c>
      <c r="H1863" s="1001"/>
      <c r="I1863" s="834">
        <f t="shared" si="91"/>
        <v>0</v>
      </c>
      <c r="J1863" s="1295"/>
      <c r="K1863" s="1294"/>
    </row>
    <row r="1864" spans="1:11" s="440" customFormat="1" ht="21.95" customHeight="1" x14ac:dyDescent="0.2">
      <c r="A1864" s="830">
        <v>1852</v>
      </c>
      <c r="B1864" s="998"/>
      <c r="C1864" s="999"/>
      <c r="D1864" s="1000">
        <f t="shared" si="89"/>
        <v>0</v>
      </c>
      <c r="E1864" s="999"/>
      <c r="F1864" s="999"/>
      <c r="G1864" s="832">
        <f t="shared" si="90"/>
        <v>1</v>
      </c>
      <c r="H1864" s="1001"/>
      <c r="I1864" s="834">
        <f t="shared" si="91"/>
        <v>0</v>
      </c>
      <c r="J1864" s="1295"/>
      <c r="K1864" s="1294"/>
    </row>
    <row r="1865" spans="1:11" s="440" customFormat="1" ht="21.95" customHeight="1" x14ac:dyDescent="0.2">
      <c r="A1865" s="830">
        <v>1853</v>
      </c>
      <c r="B1865" s="998"/>
      <c r="C1865" s="999"/>
      <c r="D1865" s="1000">
        <f t="shared" si="89"/>
        <v>0</v>
      </c>
      <c r="E1865" s="999"/>
      <c r="F1865" s="999"/>
      <c r="G1865" s="832">
        <f t="shared" si="90"/>
        <v>1</v>
      </c>
      <c r="H1865" s="1001"/>
      <c r="I1865" s="834">
        <f t="shared" si="91"/>
        <v>0</v>
      </c>
      <c r="J1865" s="1295"/>
      <c r="K1865" s="1294"/>
    </row>
    <row r="1866" spans="1:11" s="440" customFormat="1" ht="21.95" customHeight="1" x14ac:dyDescent="0.2">
      <c r="A1866" s="830">
        <v>1854</v>
      </c>
      <c r="B1866" s="998"/>
      <c r="C1866" s="999"/>
      <c r="D1866" s="1000">
        <f t="shared" si="89"/>
        <v>0</v>
      </c>
      <c r="E1866" s="999"/>
      <c r="F1866" s="999"/>
      <c r="G1866" s="832">
        <f t="shared" si="90"/>
        <v>1</v>
      </c>
      <c r="H1866" s="1001"/>
      <c r="I1866" s="834">
        <f t="shared" si="91"/>
        <v>0</v>
      </c>
      <c r="J1866" s="1295"/>
      <c r="K1866" s="1294"/>
    </row>
    <row r="1867" spans="1:11" s="440" customFormat="1" ht="21.95" customHeight="1" x14ac:dyDescent="0.2">
      <c r="A1867" s="830">
        <v>1855</v>
      </c>
      <c r="B1867" s="998"/>
      <c r="C1867" s="999"/>
      <c r="D1867" s="1000">
        <f t="shared" si="89"/>
        <v>0</v>
      </c>
      <c r="E1867" s="999"/>
      <c r="F1867" s="999"/>
      <c r="G1867" s="832">
        <f t="shared" si="90"/>
        <v>1</v>
      </c>
      <c r="H1867" s="1001"/>
      <c r="I1867" s="834">
        <f t="shared" si="91"/>
        <v>0</v>
      </c>
      <c r="J1867" s="1295"/>
      <c r="K1867" s="1294"/>
    </row>
    <row r="1868" spans="1:11" s="440" customFormat="1" ht="21.95" customHeight="1" x14ac:dyDescent="0.2">
      <c r="A1868" s="830">
        <v>1856</v>
      </c>
      <c r="B1868" s="998"/>
      <c r="C1868" s="999"/>
      <c r="D1868" s="1000">
        <f t="shared" si="89"/>
        <v>0</v>
      </c>
      <c r="E1868" s="999"/>
      <c r="F1868" s="999"/>
      <c r="G1868" s="832">
        <f t="shared" si="90"/>
        <v>1</v>
      </c>
      <c r="H1868" s="1001"/>
      <c r="I1868" s="834">
        <f t="shared" si="91"/>
        <v>0</v>
      </c>
      <c r="J1868" s="1295"/>
      <c r="K1868" s="1294"/>
    </row>
    <row r="1869" spans="1:11" s="440" customFormat="1" ht="21.95" customHeight="1" x14ac:dyDescent="0.2">
      <c r="A1869" s="830">
        <v>1857</v>
      </c>
      <c r="B1869" s="998"/>
      <c r="C1869" s="999"/>
      <c r="D1869" s="1000">
        <f t="shared" si="89"/>
        <v>0</v>
      </c>
      <c r="E1869" s="999"/>
      <c r="F1869" s="999"/>
      <c r="G1869" s="832">
        <f t="shared" si="90"/>
        <v>1</v>
      </c>
      <c r="H1869" s="1001"/>
      <c r="I1869" s="834">
        <f t="shared" si="91"/>
        <v>0</v>
      </c>
      <c r="J1869" s="1295"/>
      <c r="K1869" s="1294"/>
    </row>
    <row r="1870" spans="1:11" s="440" customFormat="1" ht="21.95" customHeight="1" x14ac:dyDescent="0.2">
      <c r="A1870" s="830">
        <v>1858</v>
      </c>
      <c r="B1870" s="998"/>
      <c r="C1870" s="999"/>
      <c r="D1870" s="1000">
        <f t="shared" si="89"/>
        <v>0</v>
      </c>
      <c r="E1870" s="999"/>
      <c r="F1870" s="999"/>
      <c r="G1870" s="832">
        <f t="shared" si="90"/>
        <v>1</v>
      </c>
      <c r="H1870" s="1001"/>
      <c r="I1870" s="834">
        <f t="shared" si="91"/>
        <v>0</v>
      </c>
      <c r="J1870" s="1295"/>
      <c r="K1870" s="1294"/>
    </row>
    <row r="1871" spans="1:11" s="440" customFormat="1" ht="21.95" customHeight="1" x14ac:dyDescent="0.2">
      <c r="A1871" s="830">
        <v>1859</v>
      </c>
      <c r="B1871" s="998"/>
      <c r="C1871" s="999"/>
      <c r="D1871" s="1000">
        <f t="shared" si="89"/>
        <v>0</v>
      </c>
      <c r="E1871" s="999"/>
      <c r="F1871" s="999"/>
      <c r="G1871" s="832">
        <f t="shared" si="90"/>
        <v>1</v>
      </c>
      <c r="H1871" s="1001"/>
      <c r="I1871" s="834">
        <f t="shared" si="91"/>
        <v>0</v>
      </c>
      <c r="J1871" s="1295"/>
      <c r="K1871" s="1294"/>
    </row>
    <row r="1872" spans="1:11" s="440" customFormat="1" ht="21.95" customHeight="1" x14ac:dyDescent="0.2">
      <c r="A1872" s="830">
        <v>1860</v>
      </c>
      <c r="B1872" s="998"/>
      <c r="C1872" s="999"/>
      <c r="D1872" s="1000">
        <f t="shared" si="89"/>
        <v>0</v>
      </c>
      <c r="E1872" s="999"/>
      <c r="F1872" s="999"/>
      <c r="G1872" s="832">
        <f t="shared" si="90"/>
        <v>1</v>
      </c>
      <c r="H1872" s="1001"/>
      <c r="I1872" s="834">
        <f t="shared" si="91"/>
        <v>0</v>
      </c>
      <c r="J1872" s="1295"/>
      <c r="K1872" s="1294"/>
    </row>
    <row r="1873" spans="1:11" s="440" customFormat="1" ht="21.95" customHeight="1" x14ac:dyDescent="0.2">
      <c r="A1873" s="830">
        <v>1861</v>
      </c>
      <c r="B1873" s="998"/>
      <c r="C1873" s="999"/>
      <c r="D1873" s="1000">
        <f t="shared" si="89"/>
        <v>0</v>
      </c>
      <c r="E1873" s="999"/>
      <c r="F1873" s="999"/>
      <c r="G1873" s="832">
        <f t="shared" si="90"/>
        <v>1</v>
      </c>
      <c r="H1873" s="1001"/>
      <c r="I1873" s="834">
        <f t="shared" si="91"/>
        <v>0</v>
      </c>
      <c r="J1873" s="1295"/>
      <c r="K1873" s="1294"/>
    </row>
    <row r="1874" spans="1:11" s="440" customFormat="1" ht="21.95" customHeight="1" x14ac:dyDescent="0.2">
      <c r="A1874" s="830">
        <v>1862</v>
      </c>
      <c r="B1874" s="998"/>
      <c r="C1874" s="999"/>
      <c r="D1874" s="1000">
        <f t="shared" si="89"/>
        <v>0</v>
      </c>
      <c r="E1874" s="999"/>
      <c r="F1874" s="999"/>
      <c r="G1874" s="832">
        <f t="shared" si="90"/>
        <v>1</v>
      </c>
      <c r="H1874" s="1001"/>
      <c r="I1874" s="834">
        <f t="shared" si="91"/>
        <v>0</v>
      </c>
      <c r="J1874" s="1295"/>
      <c r="K1874" s="1294"/>
    </row>
    <row r="1875" spans="1:11" s="440" customFormat="1" ht="21.95" customHeight="1" x14ac:dyDescent="0.2">
      <c r="A1875" s="830">
        <v>1863</v>
      </c>
      <c r="B1875" s="998"/>
      <c r="C1875" s="999"/>
      <c r="D1875" s="1000">
        <f t="shared" si="89"/>
        <v>0</v>
      </c>
      <c r="E1875" s="999"/>
      <c r="F1875" s="999"/>
      <c r="G1875" s="832">
        <f t="shared" si="90"/>
        <v>1</v>
      </c>
      <c r="H1875" s="1001"/>
      <c r="I1875" s="834">
        <f t="shared" si="91"/>
        <v>0</v>
      </c>
      <c r="J1875" s="1295"/>
      <c r="K1875" s="1294"/>
    </row>
    <row r="1876" spans="1:11" s="440" customFormat="1" ht="21.95" customHeight="1" x14ac:dyDescent="0.2">
      <c r="A1876" s="830">
        <v>1864</v>
      </c>
      <c r="B1876" s="998"/>
      <c r="C1876" s="999"/>
      <c r="D1876" s="1000">
        <f t="shared" si="89"/>
        <v>0</v>
      </c>
      <c r="E1876" s="999"/>
      <c r="F1876" s="999"/>
      <c r="G1876" s="832">
        <f t="shared" si="90"/>
        <v>1</v>
      </c>
      <c r="H1876" s="1001"/>
      <c r="I1876" s="834">
        <f t="shared" si="91"/>
        <v>0</v>
      </c>
      <c r="J1876" s="1295"/>
      <c r="K1876" s="1294"/>
    </row>
    <row r="1877" spans="1:11" s="440" customFormat="1" ht="21.95" customHeight="1" x14ac:dyDescent="0.2">
      <c r="A1877" s="830">
        <v>1865</v>
      </c>
      <c r="B1877" s="998"/>
      <c r="C1877" s="999"/>
      <c r="D1877" s="1000">
        <f t="shared" si="89"/>
        <v>0</v>
      </c>
      <c r="E1877" s="999"/>
      <c r="F1877" s="999"/>
      <c r="G1877" s="832">
        <f t="shared" si="90"/>
        <v>1</v>
      </c>
      <c r="H1877" s="1001"/>
      <c r="I1877" s="834">
        <f t="shared" si="91"/>
        <v>0</v>
      </c>
      <c r="J1877" s="1295"/>
      <c r="K1877" s="1294"/>
    </row>
    <row r="1878" spans="1:11" s="440" customFormat="1" ht="21.95" customHeight="1" x14ac:dyDescent="0.2">
      <c r="A1878" s="830">
        <v>1866</v>
      </c>
      <c r="B1878" s="998"/>
      <c r="C1878" s="999"/>
      <c r="D1878" s="1000">
        <f t="shared" si="89"/>
        <v>0</v>
      </c>
      <c r="E1878" s="999"/>
      <c r="F1878" s="999"/>
      <c r="G1878" s="832">
        <f t="shared" si="90"/>
        <v>1</v>
      </c>
      <c r="H1878" s="1001"/>
      <c r="I1878" s="834">
        <f t="shared" si="91"/>
        <v>0</v>
      </c>
      <c r="J1878" s="1295"/>
      <c r="K1878" s="1294"/>
    </row>
    <row r="1879" spans="1:11" s="440" customFormat="1" ht="21.95" customHeight="1" x14ac:dyDescent="0.2">
      <c r="A1879" s="830">
        <v>1867</v>
      </c>
      <c r="B1879" s="998"/>
      <c r="C1879" s="999"/>
      <c r="D1879" s="1000">
        <f t="shared" si="89"/>
        <v>0</v>
      </c>
      <c r="E1879" s="999"/>
      <c r="F1879" s="999"/>
      <c r="G1879" s="832">
        <f t="shared" si="90"/>
        <v>1</v>
      </c>
      <c r="H1879" s="1001"/>
      <c r="I1879" s="834">
        <f t="shared" si="91"/>
        <v>0</v>
      </c>
      <c r="J1879" s="1295"/>
      <c r="K1879" s="1294"/>
    </row>
    <row r="1880" spans="1:11" s="440" customFormat="1" ht="21.95" customHeight="1" x14ac:dyDescent="0.2">
      <c r="A1880" s="830">
        <v>1868</v>
      </c>
      <c r="B1880" s="998"/>
      <c r="C1880" s="999"/>
      <c r="D1880" s="1000">
        <f t="shared" si="89"/>
        <v>0</v>
      </c>
      <c r="E1880" s="999"/>
      <c r="F1880" s="999"/>
      <c r="G1880" s="832">
        <f t="shared" si="90"/>
        <v>1</v>
      </c>
      <c r="H1880" s="1001"/>
      <c r="I1880" s="834">
        <f t="shared" si="91"/>
        <v>0</v>
      </c>
      <c r="J1880" s="1295"/>
      <c r="K1880" s="1294"/>
    </row>
    <row r="1881" spans="1:11" s="440" customFormat="1" ht="21.95" customHeight="1" x14ac:dyDescent="0.2">
      <c r="A1881" s="830">
        <v>1869</v>
      </c>
      <c r="B1881" s="998"/>
      <c r="C1881" s="999"/>
      <c r="D1881" s="1000">
        <f t="shared" si="89"/>
        <v>0</v>
      </c>
      <c r="E1881" s="999"/>
      <c r="F1881" s="999"/>
      <c r="G1881" s="832">
        <f t="shared" si="90"/>
        <v>1</v>
      </c>
      <c r="H1881" s="1001"/>
      <c r="I1881" s="834">
        <f t="shared" si="91"/>
        <v>0</v>
      </c>
      <c r="J1881" s="1295"/>
      <c r="K1881" s="1294"/>
    </row>
    <row r="1882" spans="1:11" s="440" customFormat="1" ht="21.95" customHeight="1" x14ac:dyDescent="0.2">
      <c r="A1882" s="830">
        <v>1870</v>
      </c>
      <c r="B1882" s="998"/>
      <c r="C1882" s="999"/>
      <c r="D1882" s="1000">
        <f t="shared" si="89"/>
        <v>0</v>
      </c>
      <c r="E1882" s="999"/>
      <c r="F1882" s="999"/>
      <c r="G1882" s="832">
        <f t="shared" si="90"/>
        <v>1</v>
      </c>
      <c r="H1882" s="1001"/>
      <c r="I1882" s="834">
        <f t="shared" si="91"/>
        <v>0</v>
      </c>
      <c r="J1882" s="1295"/>
      <c r="K1882" s="1294"/>
    </row>
    <row r="1883" spans="1:11" s="440" customFormat="1" ht="21.95" customHeight="1" x14ac:dyDescent="0.2">
      <c r="A1883" s="830">
        <v>1871</v>
      </c>
      <c r="B1883" s="998"/>
      <c r="C1883" s="999"/>
      <c r="D1883" s="1000">
        <f t="shared" si="89"/>
        <v>0</v>
      </c>
      <c r="E1883" s="999"/>
      <c r="F1883" s="999"/>
      <c r="G1883" s="832">
        <f t="shared" si="90"/>
        <v>1</v>
      </c>
      <c r="H1883" s="1001"/>
      <c r="I1883" s="834">
        <f t="shared" si="91"/>
        <v>0</v>
      </c>
      <c r="J1883" s="1295"/>
      <c r="K1883" s="1294"/>
    </row>
    <row r="1884" spans="1:11" s="440" customFormat="1" ht="21.95" customHeight="1" x14ac:dyDescent="0.2">
      <c r="A1884" s="830">
        <v>1872</v>
      </c>
      <c r="B1884" s="998"/>
      <c r="C1884" s="999"/>
      <c r="D1884" s="1000">
        <f t="shared" si="89"/>
        <v>0</v>
      </c>
      <c r="E1884" s="999"/>
      <c r="F1884" s="999"/>
      <c r="G1884" s="832">
        <f t="shared" si="90"/>
        <v>1</v>
      </c>
      <c r="H1884" s="1001"/>
      <c r="I1884" s="834">
        <f t="shared" si="91"/>
        <v>0</v>
      </c>
      <c r="J1884" s="1295"/>
      <c r="K1884" s="1294"/>
    </row>
    <row r="1885" spans="1:11" s="440" customFormat="1" ht="21.95" customHeight="1" x14ac:dyDescent="0.2">
      <c r="A1885" s="830">
        <v>1873</v>
      </c>
      <c r="B1885" s="998"/>
      <c r="C1885" s="999"/>
      <c r="D1885" s="1000">
        <f t="shared" si="89"/>
        <v>0</v>
      </c>
      <c r="E1885" s="999"/>
      <c r="F1885" s="999"/>
      <c r="G1885" s="832">
        <f t="shared" si="90"/>
        <v>1</v>
      </c>
      <c r="H1885" s="1001"/>
      <c r="I1885" s="834">
        <f t="shared" si="91"/>
        <v>0</v>
      </c>
      <c r="J1885" s="1295"/>
      <c r="K1885" s="1294"/>
    </row>
    <row r="1886" spans="1:11" s="440" customFormat="1" ht="21.95" customHeight="1" x14ac:dyDescent="0.2">
      <c r="A1886" s="830">
        <v>1874</v>
      </c>
      <c r="B1886" s="998"/>
      <c r="C1886" s="999"/>
      <c r="D1886" s="1000">
        <f t="shared" si="89"/>
        <v>0</v>
      </c>
      <c r="E1886" s="999"/>
      <c r="F1886" s="999"/>
      <c r="G1886" s="832">
        <f t="shared" si="90"/>
        <v>1</v>
      </c>
      <c r="H1886" s="1001"/>
      <c r="I1886" s="834">
        <f t="shared" si="91"/>
        <v>0</v>
      </c>
      <c r="J1886" s="1295"/>
      <c r="K1886" s="1294"/>
    </row>
    <row r="1887" spans="1:11" s="440" customFormat="1" ht="21.95" customHeight="1" x14ac:dyDescent="0.2">
      <c r="A1887" s="830">
        <v>1875</v>
      </c>
      <c r="B1887" s="998"/>
      <c r="C1887" s="999"/>
      <c r="D1887" s="1000">
        <f t="shared" si="89"/>
        <v>0</v>
      </c>
      <c r="E1887" s="999"/>
      <c r="F1887" s="999"/>
      <c r="G1887" s="832">
        <f t="shared" si="90"/>
        <v>1</v>
      </c>
      <c r="H1887" s="1001"/>
      <c r="I1887" s="834">
        <f t="shared" si="91"/>
        <v>0</v>
      </c>
      <c r="J1887" s="1295"/>
      <c r="K1887" s="1294"/>
    </row>
    <row r="1888" spans="1:11" s="440" customFormat="1" ht="21.95" customHeight="1" x14ac:dyDescent="0.2">
      <c r="A1888" s="830">
        <v>1876</v>
      </c>
      <c r="B1888" s="998"/>
      <c r="C1888" s="999"/>
      <c r="D1888" s="1000">
        <f t="shared" si="89"/>
        <v>0</v>
      </c>
      <c r="E1888" s="999"/>
      <c r="F1888" s="999"/>
      <c r="G1888" s="832">
        <f t="shared" si="90"/>
        <v>1</v>
      </c>
      <c r="H1888" s="1001"/>
      <c r="I1888" s="834">
        <f t="shared" si="91"/>
        <v>0</v>
      </c>
      <c r="J1888" s="1295"/>
      <c r="K1888" s="1294"/>
    </row>
    <row r="1889" spans="1:11" s="440" customFormat="1" ht="21.95" customHeight="1" x14ac:dyDescent="0.2">
      <c r="A1889" s="830">
        <v>1877</v>
      </c>
      <c r="B1889" s="998"/>
      <c r="C1889" s="999"/>
      <c r="D1889" s="1000">
        <f t="shared" si="89"/>
        <v>0</v>
      </c>
      <c r="E1889" s="999"/>
      <c r="F1889" s="999"/>
      <c r="G1889" s="832">
        <f t="shared" si="90"/>
        <v>1</v>
      </c>
      <c r="H1889" s="1001"/>
      <c r="I1889" s="834">
        <f t="shared" si="91"/>
        <v>0</v>
      </c>
      <c r="J1889" s="1295"/>
      <c r="K1889" s="1294"/>
    </row>
    <row r="1890" spans="1:11" s="440" customFormat="1" ht="21.95" customHeight="1" x14ac:dyDescent="0.2">
      <c r="A1890" s="830">
        <v>1878</v>
      </c>
      <c r="B1890" s="998"/>
      <c r="C1890" s="999"/>
      <c r="D1890" s="1000">
        <f t="shared" si="89"/>
        <v>0</v>
      </c>
      <c r="E1890" s="999"/>
      <c r="F1890" s="999"/>
      <c r="G1890" s="832">
        <f t="shared" si="90"/>
        <v>1</v>
      </c>
      <c r="H1890" s="1001"/>
      <c r="I1890" s="834">
        <f t="shared" si="91"/>
        <v>0</v>
      </c>
      <c r="J1890" s="1295"/>
      <c r="K1890" s="1294"/>
    </row>
    <row r="1891" spans="1:11" s="440" customFormat="1" ht="21.95" customHeight="1" x14ac:dyDescent="0.2">
      <c r="A1891" s="830">
        <v>1879</v>
      </c>
      <c r="B1891" s="998"/>
      <c r="C1891" s="999"/>
      <c r="D1891" s="1000">
        <f t="shared" si="89"/>
        <v>0</v>
      </c>
      <c r="E1891" s="999"/>
      <c r="F1891" s="999"/>
      <c r="G1891" s="832">
        <f t="shared" si="90"/>
        <v>1</v>
      </c>
      <c r="H1891" s="1001"/>
      <c r="I1891" s="834">
        <f t="shared" si="91"/>
        <v>0</v>
      </c>
      <c r="J1891" s="1295"/>
      <c r="K1891" s="1294"/>
    </row>
    <row r="1892" spans="1:11" s="440" customFormat="1" ht="21.95" customHeight="1" x14ac:dyDescent="0.2">
      <c r="A1892" s="830">
        <v>1880</v>
      </c>
      <c r="B1892" s="998"/>
      <c r="C1892" s="999"/>
      <c r="D1892" s="1000">
        <f t="shared" si="89"/>
        <v>0</v>
      </c>
      <c r="E1892" s="999"/>
      <c r="F1892" s="999"/>
      <c r="G1892" s="832">
        <f t="shared" si="90"/>
        <v>1</v>
      </c>
      <c r="H1892" s="1001"/>
      <c r="I1892" s="834">
        <f t="shared" si="91"/>
        <v>0</v>
      </c>
      <c r="J1892" s="1295"/>
      <c r="K1892" s="1294"/>
    </row>
    <row r="1893" spans="1:11" s="440" customFormat="1" ht="21.95" customHeight="1" x14ac:dyDescent="0.2">
      <c r="A1893" s="830">
        <v>1881</v>
      </c>
      <c r="B1893" s="998"/>
      <c r="C1893" s="999"/>
      <c r="D1893" s="1000">
        <f t="shared" si="89"/>
        <v>0</v>
      </c>
      <c r="E1893" s="999"/>
      <c r="F1893" s="999"/>
      <c r="G1893" s="832">
        <f t="shared" si="90"/>
        <v>1</v>
      </c>
      <c r="H1893" s="1001"/>
      <c r="I1893" s="834">
        <f t="shared" si="91"/>
        <v>0</v>
      </c>
      <c r="J1893" s="1295"/>
      <c r="K1893" s="1294"/>
    </row>
    <row r="1894" spans="1:11" s="440" customFormat="1" ht="21.95" customHeight="1" x14ac:dyDescent="0.2">
      <c r="A1894" s="830">
        <v>1882</v>
      </c>
      <c r="B1894" s="998"/>
      <c r="C1894" s="999"/>
      <c r="D1894" s="1000">
        <f t="shared" si="89"/>
        <v>0</v>
      </c>
      <c r="E1894" s="999"/>
      <c r="F1894" s="999"/>
      <c r="G1894" s="832">
        <f t="shared" si="90"/>
        <v>1</v>
      </c>
      <c r="H1894" s="1001"/>
      <c r="I1894" s="834">
        <f t="shared" si="91"/>
        <v>0</v>
      </c>
      <c r="J1894" s="1295"/>
      <c r="K1894" s="1294"/>
    </row>
    <row r="1895" spans="1:11" s="440" customFormat="1" ht="21.95" customHeight="1" x14ac:dyDescent="0.2">
      <c r="A1895" s="830">
        <v>1883</v>
      </c>
      <c r="B1895" s="998"/>
      <c r="C1895" s="999"/>
      <c r="D1895" s="1000">
        <f t="shared" si="89"/>
        <v>0</v>
      </c>
      <c r="E1895" s="999"/>
      <c r="F1895" s="999"/>
      <c r="G1895" s="832">
        <f t="shared" si="90"/>
        <v>1</v>
      </c>
      <c r="H1895" s="1001"/>
      <c r="I1895" s="834">
        <f t="shared" si="91"/>
        <v>0</v>
      </c>
      <c r="J1895" s="1295"/>
      <c r="K1895" s="1294"/>
    </row>
    <row r="1896" spans="1:11" s="440" customFormat="1" ht="21.95" customHeight="1" x14ac:dyDescent="0.2">
      <c r="A1896" s="830">
        <v>1884</v>
      </c>
      <c r="B1896" s="998"/>
      <c r="C1896" s="999"/>
      <c r="D1896" s="1000">
        <f t="shared" si="89"/>
        <v>0</v>
      </c>
      <c r="E1896" s="999"/>
      <c r="F1896" s="999"/>
      <c r="G1896" s="832">
        <f t="shared" si="90"/>
        <v>1</v>
      </c>
      <c r="H1896" s="1001"/>
      <c r="I1896" s="834">
        <f t="shared" si="91"/>
        <v>0</v>
      </c>
      <c r="J1896" s="1295"/>
      <c r="K1896" s="1294"/>
    </row>
    <row r="1897" spans="1:11" s="440" customFormat="1" ht="21.95" customHeight="1" x14ac:dyDescent="0.2">
      <c r="A1897" s="830">
        <v>1885</v>
      </c>
      <c r="B1897" s="998"/>
      <c r="C1897" s="999"/>
      <c r="D1897" s="1000">
        <f t="shared" si="89"/>
        <v>0</v>
      </c>
      <c r="E1897" s="999"/>
      <c r="F1897" s="999"/>
      <c r="G1897" s="832">
        <f t="shared" si="90"/>
        <v>1</v>
      </c>
      <c r="H1897" s="1001"/>
      <c r="I1897" s="834">
        <f t="shared" si="91"/>
        <v>0</v>
      </c>
      <c r="J1897" s="1295"/>
      <c r="K1897" s="1294"/>
    </row>
    <row r="1898" spans="1:11" s="440" customFormat="1" ht="21.95" customHeight="1" x14ac:dyDescent="0.2">
      <c r="A1898" s="830">
        <v>1886</v>
      </c>
      <c r="B1898" s="998"/>
      <c r="C1898" s="999"/>
      <c r="D1898" s="1000">
        <f t="shared" si="89"/>
        <v>0</v>
      </c>
      <c r="E1898" s="999"/>
      <c r="F1898" s="999"/>
      <c r="G1898" s="832">
        <f t="shared" si="90"/>
        <v>1</v>
      </c>
      <c r="H1898" s="1001"/>
      <c r="I1898" s="834">
        <f t="shared" si="91"/>
        <v>0</v>
      </c>
      <c r="J1898" s="1295"/>
      <c r="K1898" s="1294"/>
    </row>
    <row r="1899" spans="1:11" s="440" customFormat="1" ht="21.95" customHeight="1" x14ac:dyDescent="0.2">
      <c r="A1899" s="830">
        <v>1887</v>
      </c>
      <c r="B1899" s="998"/>
      <c r="C1899" s="999"/>
      <c r="D1899" s="1000">
        <f t="shared" si="89"/>
        <v>0</v>
      </c>
      <c r="E1899" s="999"/>
      <c r="F1899" s="999"/>
      <c r="G1899" s="832">
        <f t="shared" si="90"/>
        <v>1</v>
      </c>
      <c r="H1899" s="1001"/>
      <c r="I1899" s="834">
        <f t="shared" si="91"/>
        <v>0</v>
      </c>
      <c r="J1899" s="1295"/>
      <c r="K1899" s="1294"/>
    </row>
    <row r="1900" spans="1:11" s="440" customFormat="1" ht="21.95" customHeight="1" x14ac:dyDescent="0.2">
      <c r="A1900" s="830">
        <v>1888</v>
      </c>
      <c r="B1900" s="998"/>
      <c r="C1900" s="999"/>
      <c r="D1900" s="1000">
        <f t="shared" si="89"/>
        <v>0</v>
      </c>
      <c r="E1900" s="999"/>
      <c r="F1900" s="999"/>
      <c r="G1900" s="832">
        <f t="shared" si="90"/>
        <v>1</v>
      </c>
      <c r="H1900" s="1001"/>
      <c r="I1900" s="834">
        <f t="shared" si="91"/>
        <v>0</v>
      </c>
      <c r="J1900" s="1295"/>
      <c r="K1900" s="1294"/>
    </row>
    <row r="1901" spans="1:11" s="440" customFormat="1" ht="21.95" customHeight="1" x14ac:dyDescent="0.2">
      <c r="A1901" s="830">
        <v>1889</v>
      </c>
      <c r="B1901" s="998"/>
      <c r="C1901" s="999"/>
      <c r="D1901" s="1000">
        <f t="shared" si="89"/>
        <v>0</v>
      </c>
      <c r="E1901" s="999"/>
      <c r="F1901" s="999"/>
      <c r="G1901" s="832">
        <f t="shared" si="90"/>
        <v>1</v>
      </c>
      <c r="H1901" s="1001"/>
      <c r="I1901" s="834">
        <f t="shared" si="91"/>
        <v>0</v>
      </c>
      <c r="J1901" s="1295"/>
      <c r="K1901" s="1294"/>
    </row>
    <row r="1902" spans="1:11" s="440" customFormat="1" ht="21.95" customHeight="1" x14ac:dyDescent="0.2">
      <c r="A1902" s="830">
        <v>1890</v>
      </c>
      <c r="B1902" s="998"/>
      <c r="C1902" s="999"/>
      <c r="D1902" s="1000">
        <f t="shared" si="89"/>
        <v>0</v>
      </c>
      <c r="E1902" s="999"/>
      <c r="F1902" s="999"/>
      <c r="G1902" s="832">
        <f t="shared" si="90"/>
        <v>1</v>
      </c>
      <c r="H1902" s="1001"/>
      <c r="I1902" s="834">
        <f t="shared" si="91"/>
        <v>0</v>
      </c>
      <c r="J1902" s="1295"/>
      <c r="K1902" s="1294"/>
    </row>
    <row r="1903" spans="1:11" s="440" customFormat="1" ht="21.95" customHeight="1" x14ac:dyDescent="0.2">
      <c r="A1903" s="830">
        <v>1891</v>
      </c>
      <c r="B1903" s="998"/>
      <c r="C1903" s="999"/>
      <c r="D1903" s="1000">
        <f t="shared" si="89"/>
        <v>0</v>
      </c>
      <c r="E1903" s="999"/>
      <c r="F1903" s="999"/>
      <c r="G1903" s="832">
        <f t="shared" si="90"/>
        <v>1</v>
      </c>
      <c r="H1903" s="1001"/>
      <c r="I1903" s="834">
        <f t="shared" si="91"/>
        <v>0</v>
      </c>
      <c r="J1903" s="1295"/>
      <c r="K1903" s="1294"/>
    </row>
    <row r="1904" spans="1:11" s="440" customFormat="1" ht="21.95" customHeight="1" x14ac:dyDescent="0.2">
      <c r="A1904" s="830">
        <v>1892</v>
      </c>
      <c r="B1904" s="998"/>
      <c r="C1904" s="999"/>
      <c r="D1904" s="1000">
        <f t="shared" ref="D1904:D1967" si="92">DATEDIF(C1904,F1904,"Y")</f>
        <v>0</v>
      </c>
      <c r="E1904" s="999"/>
      <c r="F1904" s="999"/>
      <c r="G1904" s="832">
        <f t="shared" ref="G1904:G1967" si="93">(YEAR(F1904)-YEAR(E1904))*12+MONTH(F1904)-MONTH(E1904)+1</f>
        <v>1</v>
      </c>
      <c r="H1904" s="1001"/>
      <c r="I1904" s="834">
        <f t="shared" ref="I1904:I1967" si="94">IF(AND(E1904&lt;=DATEVALUE(MID($C$7,1,10)),F1904&gt;=DATEVALUE(MID($C$7,14,10))), (YEAR(DATEVALUE(MID($C$7,14,10)))-YEAR(DATEVALUE(MID($C$7,1,10))))*12+(MONTH(DATEVALUE(MID($C$7,14,10)))-MONTH(DATEVALUE(MID($C$7,1,10))))+1,IF(AND(E1904&lt;=DATEVALUE(MID($C$7,1,10)),F1904&lt;DATEVALUE(MID($C$7,14,10)),F1904&gt;=DATEVALUE(MID($C$7,1,10))),(YEAR(F1904)-YEAR(DATEVALUE(MID($C$7,1,10))))*12+(MONTH(F1904)-MONTH(DATEVALUE(MID($C$7,1,10))))+1,IF(AND(E1904&gt;DATEVALUE(MID($C$7,1,10)),F1904&gt;=DATEVALUE(MID($C$7,14,10)),E1904&lt;=DATEVALUE(MID($C$7,14,10))),(YEAR(DATEVALUE(MID($C$7,14,10)))-YEAR(E1904))*12+(MONTH(DATEVALUE(MID($C$7,14,10)))-MONTH(E1904))+1,IF(AND(E1904&gt;DATEVALUE(MID($C$7,1,10)),F1904&lt;DATEVALUE(MID($C$7,14,10))),(YEAR(F1904)-YEAR(E1904))*12+(MONTH(F1904)-MONTH(E1904))+1,0))))</f>
        <v>0</v>
      </c>
      <c r="J1904" s="1295"/>
      <c r="K1904" s="1294"/>
    </row>
    <row r="1905" spans="1:11" s="440" customFormat="1" ht="21.95" customHeight="1" x14ac:dyDescent="0.2">
      <c r="A1905" s="830">
        <v>1893</v>
      </c>
      <c r="B1905" s="998"/>
      <c r="C1905" s="999"/>
      <c r="D1905" s="1000">
        <f t="shared" si="92"/>
        <v>0</v>
      </c>
      <c r="E1905" s="999"/>
      <c r="F1905" s="999"/>
      <c r="G1905" s="832">
        <f t="shared" si="93"/>
        <v>1</v>
      </c>
      <c r="H1905" s="1001"/>
      <c r="I1905" s="834">
        <f t="shared" si="94"/>
        <v>0</v>
      </c>
      <c r="J1905" s="1295"/>
      <c r="K1905" s="1294"/>
    </row>
    <row r="1906" spans="1:11" s="440" customFormat="1" ht="21.95" customHeight="1" x14ac:dyDescent="0.2">
      <c r="A1906" s="830">
        <v>1894</v>
      </c>
      <c r="B1906" s="998"/>
      <c r="C1906" s="999"/>
      <c r="D1906" s="1000">
        <f t="shared" si="92"/>
        <v>0</v>
      </c>
      <c r="E1906" s="999"/>
      <c r="F1906" s="999"/>
      <c r="G1906" s="832">
        <f t="shared" si="93"/>
        <v>1</v>
      </c>
      <c r="H1906" s="1001"/>
      <c r="I1906" s="834">
        <f t="shared" si="94"/>
        <v>0</v>
      </c>
      <c r="J1906" s="1295"/>
      <c r="K1906" s="1294"/>
    </row>
    <row r="1907" spans="1:11" s="440" customFormat="1" ht="21.95" customHeight="1" x14ac:dyDescent="0.2">
      <c r="A1907" s="830">
        <v>1895</v>
      </c>
      <c r="B1907" s="998"/>
      <c r="C1907" s="999"/>
      <c r="D1907" s="1000">
        <f t="shared" si="92"/>
        <v>0</v>
      </c>
      <c r="E1907" s="999"/>
      <c r="F1907" s="999"/>
      <c r="G1907" s="832">
        <f t="shared" si="93"/>
        <v>1</v>
      </c>
      <c r="H1907" s="1001"/>
      <c r="I1907" s="834">
        <f t="shared" si="94"/>
        <v>0</v>
      </c>
      <c r="J1907" s="1295"/>
      <c r="K1907" s="1294"/>
    </row>
    <row r="1908" spans="1:11" s="440" customFormat="1" ht="21.95" customHeight="1" x14ac:dyDescent="0.2">
      <c r="A1908" s="830">
        <v>1896</v>
      </c>
      <c r="B1908" s="998"/>
      <c r="C1908" s="999"/>
      <c r="D1908" s="1000">
        <f t="shared" si="92"/>
        <v>0</v>
      </c>
      <c r="E1908" s="999"/>
      <c r="F1908" s="999"/>
      <c r="G1908" s="832">
        <f t="shared" si="93"/>
        <v>1</v>
      </c>
      <c r="H1908" s="1001"/>
      <c r="I1908" s="834">
        <f t="shared" si="94"/>
        <v>0</v>
      </c>
      <c r="J1908" s="1295"/>
      <c r="K1908" s="1294"/>
    </row>
    <row r="1909" spans="1:11" s="440" customFormat="1" ht="21.95" customHeight="1" x14ac:dyDescent="0.2">
      <c r="A1909" s="830">
        <v>1897</v>
      </c>
      <c r="B1909" s="998"/>
      <c r="C1909" s="999"/>
      <c r="D1909" s="1000">
        <f t="shared" si="92"/>
        <v>0</v>
      </c>
      <c r="E1909" s="999"/>
      <c r="F1909" s="999"/>
      <c r="G1909" s="832">
        <f t="shared" si="93"/>
        <v>1</v>
      </c>
      <c r="H1909" s="1001"/>
      <c r="I1909" s="834">
        <f t="shared" si="94"/>
        <v>0</v>
      </c>
      <c r="J1909" s="1295"/>
      <c r="K1909" s="1294"/>
    </row>
    <row r="1910" spans="1:11" s="440" customFormat="1" ht="21.95" customHeight="1" x14ac:dyDescent="0.2">
      <c r="A1910" s="830">
        <v>1898</v>
      </c>
      <c r="B1910" s="998"/>
      <c r="C1910" s="999"/>
      <c r="D1910" s="1000">
        <f t="shared" si="92"/>
        <v>0</v>
      </c>
      <c r="E1910" s="999"/>
      <c r="F1910" s="999"/>
      <c r="G1910" s="832">
        <f t="shared" si="93"/>
        <v>1</v>
      </c>
      <c r="H1910" s="1001"/>
      <c r="I1910" s="834">
        <f t="shared" si="94"/>
        <v>0</v>
      </c>
      <c r="J1910" s="1295"/>
      <c r="K1910" s="1294"/>
    </row>
    <row r="1911" spans="1:11" s="440" customFormat="1" ht="21.95" customHeight="1" x14ac:dyDescent="0.2">
      <c r="A1911" s="830">
        <v>1899</v>
      </c>
      <c r="B1911" s="998"/>
      <c r="C1911" s="999"/>
      <c r="D1911" s="1000">
        <f t="shared" si="92"/>
        <v>0</v>
      </c>
      <c r="E1911" s="999"/>
      <c r="F1911" s="999"/>
      <c r="G1911" s="832">
        <f t="shared" si="93"/>
        <v>1</v>
      </c>
      <c r="H1911" s="1001"/>
      <c r="I1911" s="834">
        <f t="shared" si="94"/>
        <v>0</v>
      </c>
      <c r="J1911" s="1295"/>
      <c r="K1911" s="1294"/>
    </row>
    <row r="1912" spans="1:11" s="440" customFormat="1" ht="21.95" customHeight="1" x14ac:dyDescent="0.2">
      <c r="A1912" s="830">
        <v>1900</v>
      </c>
      <c r="B1912" s="998"/>
      <c r="C1912" s="999"/>
      <c r="D1912" s="1000">
        <f t="shared" si="92"/>
        <v>0</v>
      </c>
      <c r="E1912" s="999"/>
      <c r="F1912" s="999"/>
      <c r="G1912" s="832">
        <f t="shared" si="93"/>
        <v>1</v>
      </c>
      <c r="H1912" s="1001"/>
      <c r="I1912" s="834">
        <f t="shared" si="94"/>
        <v>0</v>
      </c>
      <c r="J1912" s="1295"/>
      <c r="K1912" s="1294"/>
    </row>
    <row r="1913" spans="1:11" s="440" customFormat="1" ht="21.95" customHeight="1" x14ac:dyDescent="0.2">
      <c r="A1913" s="830">
        <v>1901</v>
      </c>
      <c r="B1913" s="998"/>
      <c r="C1913" s="999"/>
      <c r="D1913" s="1000">
        <f t="shared" si="92"/>
        <v>0</v>
      </c>
      <c r="E1913" s="999"/>
      <c r="F1913" s="999"/>
      <c r="G1913" s="832">
        <f t="shared" si="93"/>
        <v>1</v>
      </c>
      <c r="H1913" s="1001"/>
      <c r="I1913" s="834">
        <f t="shared" si="94"/>
        <v>0</v>
      </c>
      <c r="J1913" s="1295"/>
      <c r="K1913" s="1294"/>
    </row>
    <row r="1914" spans="1:11" s="440" customFormat="1" ht="21.95" customHeight="1" x14ac:dyDescent="0.2">
      <c r="A1914" s="830">
        <v>1902</v>
      </c>
      <c r="B1914" s="998"/>
      <c r="C1914" s="999"/>
      <c r="D1914" s="1000">
        <f t="shared" si="92"/>
        <v>0</v>
      </c>
      <c r="E1914" s="999"/>
      <c r="F1914" s="999"/>
      <c r="G1914" s="832">
        <f t="shared" si="93"/>
        <v>1</v>
      </c>
      <c r="H1914" s="1001"/>
      <c r="I1914" s="834">
        <f t="shared" si="94"/>
        <v>0</v>
      </c>
      <c r="J1914" s="1295"/>
      <c r="K1914" s="1294"/>
    </row>
    <row r="1915" spans="1:11" s="440" customFormat="1" ht="21.95" customHeight="1" x14ac:dyDescent="0.2">
      <c r="A1915" s="830">
        <v>1903</v>
      </c>
      <c r="B1915" s="998"/>
      <c r="C1915" s="999"/>
      <c r="D1915" s="1000">
        <f t="shared" si="92"/>
        <v>0</v>
      </c>
      <c r="E1915" s="999"/>
      <c r="F1915" s="999"/>
      <c r="G1915" s="832">
        <f t="shared" si="93"/>
        <v>1</v>
      </c>
      <c r="H1915" s="1001"/>
      <c r="I1915" s="834">
        <f t="shared" si="94"/>
        <v>0</v>
      </c>
      <c r="J1915" s="1295"/>
      <c r="K1915" s="1294"/>
    </row>
    <row r="1916" spans="1:11" s="440" customFormat="1" ht="21.95" customHeight="1" x14ac:dyDescent="0.2">
      <c r="A1916" s="830">
        <v>1904</v>
      </c>
      <c r="B1916" s="998"/>
      <c r="C1916" s="999"/>
      <c r="D1916" s="1000">
        <f t="shared" si="92"/>
        <v>0</v>
      </c>
      <c r="E1916" s="999"/>
      <c r="F1916" s="999"/>
      <c r="G1916" s="832">
        <f t="shared" si="93"/>
        <v>1</v>
      </c>
      <c r="H1916" s="1001"/>
      <c r="I1916" s="834">
        <f t="shared" si="94"/>
        <v>0</v>
      </c>
      <c r="J1916" s="1295"/>
      <c r="K1916" s="1294"/>
    </row>
    <row r="1917" spans="1:11" s="440" customFormat="1" ht="21.95" customHeight="1" x14ac:dyDescent="0.2">
      <c r="A1917" s="830">
        <v>1905</v>
      </c>
      <c r="B1917" s="998"/>
      <c r="C1917" s="999"/>
      <c r="D1917" s="1000">
        <f t="shared" si="92"/>
        <v>0</v>
      </c>
      <c r="E1917" s="999"/>
      <c r="F1917" s="999"/>
      <c r="G1917" s="832">
        <f t="shared" si="93"/>
        <v>1</v>
      </c>
      <c r="H1917" s="1001"/>
      <c r="I1917" s="834">
        <f t="shared" si="94"/>
        <v>0</v>
      </c>
      <c r="J1917" s="1295"/>
      <c r="K1917" s="1294"/>
    </row>
    <row r="1918" spans="1:11" s="440" customFormat="1" ht="21.95" customHeight="1" x14ac:dyDescent="0.2">
      <c r="A1918" s="830">
        <v>1906</v>
      </c>
      <c r="B1918" s="998"/>
      <c r="C1918" s="999"/>
      <c r="D1918" s="1000">
        <f t="shared" si="92"/>
        <v>0</v>
      </c>
      <c r="E1918" s="999"/>
      <c r="F1918" s="999"/>
      <c r="G1918" s="832">
        <f t="shared" si="93"/>
        <v>1</v>
      </c>
      <c r="H1918" s="1001"/>
      <c r="I1918" s="834">
        <f t="shared" si="94"/>
        <v>0</v>
      </c>
      <c r="J1918" s="1295"/>
      <c r="K1918" s="1294"/>
    </row>
    <row r="1919" spans="1:11" s="440" customFormat="1" ht="21.95" customHeight="1" x14ac:dyDescent="0.2">
      <c r="A1919" s="830">
        <v>1907</v>
      </c>
      <c r="B1919" s="998"/>
      <c r="C1919" s="999"/>
      <c r="D1919" s="1000">
        <f t="shared" si="92"/>
        <v>0</v>
      </c>
      <c r="E1919" s="999"/>
      <c r="F1919" s="999"/>
      <c r="G1919" s="832">
        <f t="shared" si="93"/>
        <v>1</v>
      </c>
      <c r="H1919" s="1001"/>
      <c r="I1919" s="834">
        <f t="shared" si="94"/>
        <v>0</v>
      </c>
      <c r="J1919" s="1295"/>
      <c r="K1919" s="1294"/>
    </row>
    <row r="1920" spans="1:11" s="440" customFormat="1" ht="21.95" customHeight="1" x14ac:dyDescent="0.2">
      <c r="A1920" s="830">
        <v>1908</v>
      </c>
      <c r="B1920" s="998"/>
      <c r="C1920" s="999"/>
      <c r="D1920" s="1000">
        <f t="shared" si="92"/>
        <v>0</v>
      </c>
      <c r="E1920" s="999"/>
      <c r="F1920" s="999"/>
      <c r="G1920" s="832">
        <f t="shared" si="93"/>
        <v>1</v>
      </c>
      <c r="H1920" s="1001"/>
      <c r="I1920" s="834">
        <f t="shared" si="94"/>
        <v>0</v>
      </c>
      <c r="J1920" s="1295"/>
      <c r="K1920" s="1294"/>
    </row>
    <row r="1921" spans="1:11" s="440" customFormat="1" ht="21.95" customHeight="1" x14ac:dyDescent="0.2">
      <c r="A1921" s="830">
        <v>1909</v>
      </c>
      <c r="B1921" s="998"/>
      <c r="C1921" s="999"/>
      <c r="D1921" s="1000">
        <f t="shared" si="92"/>
        <v>0</v>
      </c>
      <c r="E1921" s="999"/>
      <c r="F1921" s="999"/>
      <c r="G1921" s="832">
        <f t="shared" si="93"/>
        <v>1</v>
      </c>
      <c r="H1921" s="1001"/>
      <c r="I1921" s="834">
        <f t="shared" si="94"/>
        <v>0</v>
      </c>
      <c r="J1921" s="1295"/>
      <c r="K1921" s="1294"/>
    </row>
    <row r="1922" spans="1:11" s="440" customFormat="1" ht="21.95" customHeight="1" x14ac:dyDescent="0.2">
      <c r="A1922" s="830">
        <v>1910</v>
      </c>
      <c r="B1922" s="998"/>
      <c r="C1922" s="999"/>
      <c r="D1922" s="1000">
        <f t="shared" si="92"/>
        <v>0</v>
      </c>
      <c r="E1922" s="999"/>
      <c r="F1922" s="999"/>
      <c r="G1922" s="832">
        <f t="shared" si="93"/>
        <v>1</v>
      </c>
      <c r="H1922" s="1001"/>
      <c r="I1922" s="834">
        <f t="shared" si="94"/>
        <v>0</v>
      </c>
      <c r="J1922" s="1295"/>
      <c r="K1922" s="1294"/>
    </row>
    <row r="1923" spans="1:11" s="440" customFormat="1" ht="21.95" customHeight="1" x14ac:dyDescent="0.2">
      <c r="A1923" s="830">
        <v>1911</v>
      </c>
      <c r="B1923" s="998"/>
      <c r="C1923" s="999"/>
      <c r="D1923" s="1000">
        <f t="shared" si="92"/>
        <v>0</v>
      </c>
      <c r="E1923" s="999"/>
      <c r="F1923" s="999"/>
      <c r="G1923" s="832">
        <f t="shared" si="93"/>
        <v>1</v>
      </c>
      <c r="H1923" s="1001"/>
      <c r="I1923" s="834">
        <f t="shared" si="94"/>
        <v>0</v>
      </c>
      <c r="J1923" s="1295"/>
      <c r="K1923" s="1294"/>
    </row>
    <row r="1924" spans="1:11" s="440" customFormat="1" ht="21.95" customHeight="1" x14ac:dyDescent="0.2">
      <c r="A1924" s="830">
        <v>1912</v>
      </c>
      <c r="B1924" s="998"/>
      <c r="C1924" s="999"/>
      <c r="D1924" s="1000">
        <f t="shared" si="92"/>
        <v>0</v>
      </c>
      <c r="E1924" s="999"/>
      <c r="F1924" s="999"/>
      <c r="G1924" s="832">
        <f t="shared" si="93"/>
        <v>1</v>
      </c>
      <c r="H1924" s="1001"/>
      <c r="I1924" s="834">
        <f t="shared" si="94"/>
        <v>0</v>
      </c>
      <c r="J1924" s="1295"/>
      <c r="K1924" s="1294"/>
    </row>
    <row r="1925" spans="1:11" s="440" customFormat="1" ht="21.95" customHeight="1" x14ac:dyDescent="0.2">
      <c r="A1925" s="830">
        <v>1913</v>
      </c>
      <c r="B1925" s="998"/>
      <c r="C1925" s="999"/>
      <c r="D1925" s="1000">
        <f t="shared" si="92"/>
        <v>0</v>
      </c>
      <c r="E1925" s="999"/>
      <c r="F1925" s="999"/>
      <c r="G1925" s="832">
        <f t="shared" si="93"/>
        <v>1</v>
      </c>
      <c r="H1925" s="1001"/>
      <c r="I1925" s="834">
        <f t="shared" si="94"/>
        <v>0</v>
      </c>
      <c r="J1925" s="1295"/>
      <c r="K1925" s="1294"/>
    </row>
    <row r="1926" spans="1:11" s="440" customFormat="1" ht="21.95" customHeight="1" x14ac:dyDescent="0.2">
      <c r="A1926" s="830">
        <v>1914</v>
      </c>
      <c r="B1926" s="998"/>
      <c r="C1926" s="999"/>
      <c r="D1926" s="1000">
        <f t="shared" si="92"/>
        <v>0</v>
      </c>
      <c r="E1926" s="999"/>
      <c r="F1926" s="999"/>
      <c r="G1926" s="832">
        <f t="shared" si="93"/>
        <v>1</v>
      </c>
      <c r="H1926" s="1001"/>
      <c r="I1926" s="834">
        <f t="shared" si="94"/>
        <v>0</v>
      </c>
      <c r="J1926" s="1295"/>
      <c r="K1926" s="1294"/>
    </row>
    <row r="1927" spans="1:11" s="440" customFormat="1" ht="21.95" customHeight="1" x14ac:dyDescent="0.2">
      <c r="A1927" s="830">
        <v>1915</v>
      </c>
      <c r="B1927" s="998"/>
      <c r="C1927" s="999"/>
      <c r="D1927" s="1000">
        <f t="shared" si="92"/>
        <v>0</v>
      </c>
      <c r="E1927" s="999"/>
      <c r="F1927" s="999"/>
      <c r="G1927" s="832">
        <f t="shared" si="93"/>
        <v>1</v>
      </c>
      <c r="H1927" s="1001"/>
      <c r="I1927" s="834">
        <f t="shared" si="94"/>
        <v>0</v>
      </c>
      <c r="J1927" s="1295"/>
      <c r="K1927" s="1294"/>
    </row>
    <row r="1928" spans="1:11" s="440" customFormat="1" ht="21.95" customHeight="1" x14ac:dyDescent="0.2">
      <c r="A1928" s="830">
        <v>1916</v>
      </c>
      <c r="B1928" s="998"/>
      <c r="C1928" s="999"/>
      <c r="D1928" s="1000">
        <f t="shared" si="92"/>
        <v>0</v>
      </c>
      <c r="E1928" s="999"/>
      <c r="F1928" s="999"/>
      <c r="G1928" s="832">
        <f t="shared" si="93"/>
        <v>1</v>
      </c>
      <c r="H1928" s="1001"/>
      <c r="I1928" s="834">
        <f t="shared" si="94"/>
        <v>0</v>
      </c>
      <c r="J1928" s="1295"/>
      <c r="K1928" s="1294"/>
    </row>
    <row r="1929" spans="1:11" s="440" customFormat="1" ht="21.95" customHeight="1" x14ac:dyDescent="0.2">
      <c r="A1929" s="830">
        <v>1917</v>
      </c>
      <c r="B1929" s="998"/>
      <c r="C1929" s="999"/>
      <c r="D1929" s="1000">
        <f t="shared" si="92"/>
        <v>0</v>
      </c>
      <c r="E1929" s="999"/>
      <c r="F1929" s="999"/>
      <c r="G1929" s="832">
        <f t="shared" si="93"/>
        <v>1</v>
      </c>
      <c r="H1929" s="1001"/>
      <c r="I1929" s="834">
        <f t="shared" si="94"/>
        <v>0</v>
      </c>
      <c r="J1929" s="1295"/>
      <c r="K1929" s="1294"/>
    </row>
    <row r="1930" spans="1:11" s="440" customFormat="1" ht="21.95" customHeight="1" x14ac:dyDescent="0.2">
      <c r="A1930" s="830">
        <v>1918</v>
      </c>
      <c r="B1930" s="998"/>
      <c r="C1930" s="999"/>
      <c r="D1930" s="1000">
        <f t="shared" si="92"/>
        <v>0</v>
      </c>
      <c r="E1930" s="999"/>
      <c r="F1930" s="999"/>
      <c r="G1930" s="832">
        <f t="shared" si="93"/>
        <v>1</v>
      </c>
      <c r="H1930" s="1001"/>
      <c r="I1930" s="834">
        <f t="shared" si="94"/>
        <v>0</v>
      </c>
      <c r="J1930" s="1295"/>
      <c r="K1930" s="1294"/>
    </row>
    <row r="1931" spans="1:11" s="440" customFormat="1" ht="21.95" customHeight="1" x14ac:dyDescent="0.2">
      <c r="A1931" s="830">
        <v>1919</v>
      </c>
      <c r="B1931" s="998"/>
      <c r="C1931" s="999"/>
      <c r="D1931" s="1000">
        <f t="shared" si="92"/>
        <v>0</v>
      </c>
      <c r="E1931" s="999"/>
      <c r="F1931" s="999"/>
      <c r="G1931" s="832">
        <f t="shared" si="93"/>
        <v>1</v>
      </c>
      <c r="H1931" s="1001"/>
      <c r="I1931" s="834">
        <f t="shared" si="94"/>
        <v>0</v>
      </c>
      <c r="J1931" s="1295"/>
      <c r="K1931" s="1294"/>
    </row>
    <row r="1932" spans="1:11" s="440" customFormat="1" ht="21.95" customHeight="1" x14ac:dyDescent="0.2">
      <c r="A1932" s="830">
        <v>1920</v>
      </c>
      <c r="B1932" s="998"/>
      <c r="C1932" s="999"/>
      <c r="D1932" s="1000">
        <f t="shared" si="92"/>
        <v>0</v>
      </c>
      <c r="E1932" s="999"/>
      <c r="F1932" s="999"/>
      <c r="G1932" s="832">
        <f t="shared" si="93"/>
        <v>1</v>
      </c>
      <c r="H1932" s="1001"/>
      <c r="I1932" s="834">
        <f t="shared" si="94"/>
        <v>0</v>
      </c>
      <c r="J1932" s="1295"/>
      <c r="K1932" s="1294"/>
    </row>
    <row r="1933" spans="1:11" s="440" customFormat="1" ht="21.95" customHeight="1" x14ac:dyDescent="0.2">
      <c r="A1933" s="830">
        <v>1921</v>
      </c>
      <c r="B1933" s="998"/>
      <c r="C1933" s="999"/>
      <c r="D1933" s="1000">
        <f t="shared" si="92"/>
        <v>0</v>
      </c>
      <c r="E1933" s="999"/>
      <c r="F1933" s="999"/>
      <c r="G1933" s="832">
        <f t="shared" si="93"/>
        <v>1</v>
      </c>
      <c r="H1933" s="1001"/>
      <c r="I1933" s="834">
        <f t="shared" si="94"/>
        <v>0</v>
      </c>
      <c r="J1933" s="1295"/>
      <c r="K1933" s="1294"/>
    </row>
    <row r="1934" spans="1:11" s="440" customFormat="1" ht="21.95" customHeight="1" x14ac:dyDescent="0.2">
      <c r="A1934" s="830">
        <v>1922</v>
      </c>
      <c r="B1934" s="998"/>
      <c r="C1934" s="999"/>
      <c r="D1934" s="1000">
        <f t="shared" si="92"/>
        <v>0</v>
      </c>
      <c r="E1934" s="999"/>
      <c r="F1934" s="999"/>
      <c r="G1934" s="832">
        <f t="shared" si="93"/>
        <v>1</v>
      </c>
      <c r="H1934" s="1001"/>
      <c r="I1934" s="834">
        <f t="shared" si="94"/>
        <v>0</v>
      </c>
      <c r="J1934" s="1295"/>
      <c r="K1934" s="1294"/>
    </row>
    <row r="1935" spans="1:11" s="440" customFormat="1" ht="21.95" customHeight="1" x14ac:dyDescent="0.2">
      <c r="A1935" s="830">
        <v>1923</v>
      </c>
      <c r="B1935" s="998"/>
      <c r="C1935" s="999"/>
      <c r="D1935" s="1000">
        <f t="shared" si="92"/>
        <v>0</v>
      </c>
      <c r="E1935" s="999"/>
      <c r="F1935" s="999"/>
      <c r="G1935" s="832">
        <f t="shared" si="93"/>
        <v>1</v>
      </c>
      <c r="H1935" s="1001"/>
      <c r="I1935" s="834">
        <f t="shared" si="94"/>
        <v>0</v>
      </c>
      <c r="J1935" s="1295"/>
      <c r="K1935" s="1294"/>
    </row>
    <row r="1936" spans="1:11" s="440" customFormat="1" ht="21.95" customHeight="1" x14ac:dyDescent="0.2">
      <c r="A1936" s="830">
        <v>1924</v>
      </c>
      <c r="B1936" s="998"/>
      <c r="C1936" s="999"/>
      <c r="D1936" s="1000">
        <f t="shared" si="92"/>
        <v>0</v>
      </c>
      <c r="E1936" s="999"/>
      <c r="F1936" s="999"/>
      <c r="G1936" s="832">
        <f t="shared" si="93"/>
        <v>1</v>
      </c>
      <c r="H1936" s="1001"/>
      <c r="I1936" s="834">
        <f t="shared" si="94"/>
        <v>0</v>
      </c>
      <c r="J1936" s="1295"/>
      <c r="K1936" s="1294"/>
    </row>
    <row r="1937" spans="1:11" s="440" customFormat="1" ht="21.95" customHeight="1" x14ac:dyDescent="0.2">
      <c r="A1937" s="830">
        <v>1925</v>
      </c>
      <c r="B1937" s="998"/>
      <c r="C1937" s="999"/>
      <c r="D1937" s="1000">
        <f t="shared" si="92"/>
        <v>0</v>
      </c>
      <c r="E1937" s="999"/>
      <c r="F1937" s="999"/>
      <c r="G1937" s="832">
        <f t="shared" si="93"/>
        <v>1</v>
      </c>
      <c r="H1937" s="1001"/>
      <c r="I1937" s="834">
        <f t="shared" si="94"/>
        <v>0</v>
      </c>
      <c r="J1937" s="1295"/>
      <c r="K1937" s="1294"/>
    </row>
    <row r="1938" spans="1:11" s="440" customFormat="1" ht="21.95" customHeight="1" x14ac:dyDescent="0.2">
      <c r="A1938" s="830">
        <v>1926</v>
      </c>
      <c r="B1938" s="998"/>
      <c r="C1938" s="999"/>
      <c r="D1938" s="1000">
        <f t="shared" si="92"/>
        <v>0</v>
      </c>
      <c r="E1938" s="999"/>
      <c r="F1938" s="999"/>
      <c r="G1938" s="832">
        <f t="shared" si="93"/>
        <v>1</v>
      </c>
      <c r="H1938" s="1001"/>
      <c r="I1938" s="834">
        <f t="shared" si="94"/>
        <v>0</v>
      </c>
      <c r="J1938" s="1295"/>
      <c r="K1938" s="1294"/>
    </row>
    <row r="1939" spans="1:11" s="440" customFormat="1" ht="21.95" customHeight="1" x14ac:dyDescent="0.2">
      <c r="A1939" s="830">
        <v>1927</v>
      </c>
      <c r="B1939" s="998"/>
      <c r="C1939" s="999"/>
      <c r="D1939" s="1000">
        <f t="shared" si="92"/>
        <v>0</v>
      </c>
      <c r="E1939" s="999"/>
      <c r="F1939" s="999"/>
      <c r="G1939" s="832">
        <f t="shared" si="93"/>
        <v>1</v>
      </c>
      <c r="H1939" s="1001"/>
      <c r="I1939" s="834">
        <f t="shared" si="94"/>
        <v>0</v>
      </c>
      <c r="J1939" s="1295"/>
      <c r="K1939" s="1294"/>
    </row>
    <row r="1940" spans="1:11" s="440" customFormat="1" ht="21.95" customHeight="1" x14ac:dyDescent="0.2">
      <c r="A1940" s="830">
        <v>1928</v>
      </c>
      <c r="B1940" s="998"/>
      <c r="C1940" s="999"/>
      <c r="D1940" s="1000">
        <f t="shared" si="92"/>
        <v>0</v>
      </c>
      <c r="E1940" s="999"/>
      <c r="F1940" s="999"/>
      <c r="G1940" s="832">
        <f t="shared" si="93"/>
        <v>1</v>
      </c>
      <c r="H1940" s="1001"/>
      <c r="I1940" s="834">
        <f t="shared" si="94"/>
        <v>0</v>
      </c>
      <c r="J1940" s="1295"/>
      <c r="K1940" s="1294"/>
    </row>
    <row r="1941" spans="1:11" s="440" customFormat="1" ht="21.95" customHeight="1" x14ac:dyDescent="0.2">
      <c r="A1941" s="830">
        <v>1929</v>
      </c>
      <c r="B1941" s="998"/>
      <c r="C1941" s="999"/>
      <c r="D1941" s="1000">
        <f t="shared" si="92"/>
        <v>0</v>
      </c>
      <c r="E1941" s="999"/>
      <c r="F1941" s="999"/>
      <c r="G1941" s="832">
        <f t="shared" si="93"/>
        <v>1</v>
      </c>
      <c r="H1941" s="1001"/>
      <c r="I1941" s="834">
        <f t="shared" si="94"/>
        <v>0</v>
      </c>
      <c r="J1941" s="1295"/>
      <c r="K1941" s="1294"/>
    </row>
    <row r="1942" spans="1:11" s="440" customFormat="1" ht="21.95" customHeight="1" x14ac:dyDescent="0.2">
      <c r="A1942" s="830">
        <v>1930</v>
      </c>
      <c r="B1942" s="998"/>
      <c r="C1942" s="999"/>
      <c r="D1942" s="1000">
        <f t="shared" si="92"/>
        <v>0</v>
      </c>
      <c r="E1942" s="999"/>
      <c r="F1942" s="999"/>
      <c r="G1942" s="832">
        <f t="shared" si="93"/>
        <v>1</v>
      </c>
      <c r="H1942" s="1001"/>
      <c r="I1942" s="834">
        <f t="shared" si="94"/>
        <v>0</v>
      </c>
      <c r="J1942" s="1295"/>
      <c r="K1942" s="1294"/>
    </row>
    <row r="1943" spans="1:11" s="440" customFormat="1" ht="21.95" customHeight="1" x14ac:dyDescent="0.2">
      <c r="A1943" s="830">
        <v>1931</v>
      </c>
      <c r="B1943" s="998"/>
      <c r="C1943" s="999"/>
      <c r="D1943" s="1000">
        <f t="shared" si="92"/>
        <v>0</v>
      </c>
      <c r="E1943" s="999"/>
      <c r="F1943" s="999"/>
      <c r="G1943" s="832">
        <f t="shared" si="93"/>
        <v>1</v>
      </c>
      <c r="H1943" s="1001"/>
      <c r="I1943" s="834">
        <f t="shared" si="94"/>
        <v>0</v>
      </c>
      <c r="J1943" s="1295"/>
      <c r="K1943" s="1294"/>
    </row>
    <row r="1944" spans="1:11" s="440" customFormat="1" ht="21.95" customHeight="1" x14ac:dyDescent="0.2">
      <c r="A1944" s="830">
        <v>1932</v>
      </c>
      <c r="B1944" s="998"/>
      <c r="C1944" s="999"/>
      <c r="D1944" s="1000">
        <f t="shared" si="92"/>
        <v>0</v>
      </c>
      <c r="E1944" s="999"/>
      <c r="F1944" s="999"/>
      <c r="G1944" s="832">
        <f t="shared" si="93"/>
        <v>1</v>
      </c>
      <c r="H1944" s="1001"/>
      <c r="I1944" s="834">
        <f t="shared" si="94"/>
        <v>0</v>
      </c>
      <c r="J1944" s="1295"/>
      <c r="K1944" s="1294"/>
    </row>
    <row r="1945" spans="1:11" s="440" customFormat="1" ht="21.95" customHeight="1" x14ac:dyDescent="0.2">
      <c r="A1945" s="830">
        <v>1933</v>
      </c>
      <c r="B1945" s="998"/>
      <c r="C1945" s="999"/>
      <c r="D1945" s="1000">
        <f t="shared" si="92"/>
        <v>0</v>
      </c>
      <c r="E1945" s="999"/>
      <c r="F1945" s="999"/>
      <c r="G1945" s="832">
        <f t="shared" si="93"/>
        <v>1</v>
      </c>
      <c r="H1945" s="1001"/>
      <c r="I1945" s="834">
        <f t="shared" si="94"/>
        <v>0</v>
      </c>
      <c r="J1945" s="1295"/>
      <c r="K1945" s="1294"/>
    </row>
    <row r="1946" spans="1:11" s="440" customFormat="1" ht="21.95" customHeight="1" x14ac:dyDescent="0.2">
      <c r="A1946" s="830">
        <v>1934</v>
      </c>
      <c r="B1946" s="998"/>
      <c r="C1946" s="999"/>
      <c r="D1946" s="1000">
        <f t="shared" si="92"/>
        <v>0</v>
      </c>
      <c r="E1946" s="999"/>
      <c r="F1946" s="999"/>
      <c r="G1946" s="832">
        <f t="shared" si="93"/>
        <v>1</v>
      </c>
      <c r="H1946" s="1001"/>
      <c r="I1946" s="834">
        <f t="shared" si="94"/>
        <v>0</v>
      </c>
      <c r="J1946" s="1295"/>
      <c r="K1946" s="1294"/>
    </row>
    <row r="1947" spans="1:11" s="440" customFormat="1" ht="21.95" customHeight="1" x14ac:dyDescent="0.2">
      <c r="A1947" s="830">
        <v>1935</v>
      </c>
      <c r="B1947" s="998"/>
      <c r="C1947" s="999"/>
      <c r="D1947" s="1000">
        <f t="shared" si="92"/>
        <v>0</v>
      </c>
      <c r="E1947" s="999"/>
      <c r="F1947" s="999"/>
      <c r="G1947" s="832">
        <f t="shared" si="93"/>
        <v>1</v>
      </c>
      <c r="H1947" s="1001"/>
      <c r="I1947" s="834">
        <f t="shared" si="94"/>
        <v>0</v>
      </c>
      <c r="J1947" s="1295"/>
      <c r="K1947" s="1294"/>
    </row>
    <row r="1948" spans="1:11" s="440" customFormat="1" ht="21.95" customHeight="1" x14ac:dyDescent="0.2">
      <c r="A1948" s="830">
        <v>1936</v>
      </c>
      <c r="B1948" s="998"/>
      <c r="C1948" s="999"/>
      <c r="D1948" s="1000">
        <f t="shared" si="92"/>
        <v>0</v>
      </c>
      <c r="E1948" s="999"/>
      <c r="F1948" s="999"/>
      <c r="G1948" s="832">
        <f t="shared" si="93"/>
        <v>1</v>
      </c>
      <c r="H1948" s="1001"/>
      <c r="I1948" s="834">
        <f t="shared" si="94"/>
        <v>0</v>
      </c>
      <c r="J1948" s="1295"/>
      <c r="K1948" s="1294"/>
    </row>
    <row r="1949" spans="1:11" s="440" customFormat="1" ht="21.95" customHeight="1" x14ac:dyDescent="0.2">
      <c r="A1949" s="830">
        <v>1937</v>
      </c>
      <c r="B1949" s="998"/>
      <c r="C1949" s="999"/>
      <c r="D1949" s="1000">
        <f t="shared" si="92"/>
        <v>0</v>
      </c>
      <c r="E1949" s="999"/>
      <c r="F1949" s="999"/>
      <c r="G1949" s="832">
        <f t="shared" si="93"/>
        <v>1</v>
      </c>
      <c r="H1949" s="1001"/>
      <c r="I1949" s="834">
        <f t="shared" si="94"/>
        <v>0</v>
      </c>
      <c r="J1949" s="1295"/>
      <c r="K1949" s="1294"/>
    </row>
    <row r="1950" spans="1:11" s="440" customFormat="1" ht="21.95" customHeight="1" x14ac:dyDescent="0.2">
      <c r="A1950" s="830">
        <v>1938</v>
      </c>
      <c r="B1950" s="998"/>
      <c r="C1950" s="999"/>
      <c r="D1950" s="1000">
        <f t="shared" si="92"/>
        <v>0</v>
      </c>
      <c r="E1950" s="999"/>
      <c r="F1950" s="999"/>
      <c r="G1950" s="832">
        <f t="shared" si="93"/>
        <v>1</v>
      </c>
      <c r="H1950" s="1001"/>
      <c r="I1950" s="834">
        <f t="shared" si="94"/>
        <v>0</v>
      </c>
      <c r="J1950" s="1295"/>
      <c r="K1950" s="1294"/>
    </row>
    <row r="1951" spans="1:11" s="440" customFormat="1" ht="21.95" customHeight="1" x14ac:dyDescent="0.2">
      <c r="A1951" s="830">
        <v>1939</v>
      </c>
      <c r="B1951" s="998"/>
      <c r="C1951" s="999"/>
      <c r="D1951" s="1000">
        <f t="shared" si="92"/>
        <v>0</v>
      </c>
      <c r="E1951" s="999"/>
      <c r="F1951" s="999"/>
      <c r="G1951" s="832">
        <f t="shared" si="93"/>
        <v>1</v>
      </c>
      <c r="H1951" s="1001"/>
      <c r="I1951" s="834">
        <f t="shared" si="94"/>
        <v>0</v>
      </c>
      <c r="J1951" s="1295"/>
      <c r="K1951" s="1294"/>
    </row>
    <row r="1952" spans="1:11" s="440" customFormat="1" ht="21.95" customHeight="1" x14ac:dyDescent="0.2">
      <c r="A1952" s="830">
        <v>1940</v>
      </c>
      <c r="B1952" s="998"/>
      <c r="C1952" s="999"/>
      <c r="D1952" s="1000">
        <f t="shared" si="92"/>
        <v>0</v>
      </c>
      <c r="E1952" s="999"/>
      <c r="F1952" s="999"/>
      <c r="G1952" s="832">
        <f t="shared" si="93"/>
        <v>1</v>
      </c>
      <c r="H1952" s="1001"/>
      <c r="I1952" s="834">
        <f t="shared" si="94"/>
        <v>0</v>
      </c>
      <c r="J1952" s="1295"/>
      <c r="K1952" s="1294"/>
    </row>
    <row r="1953" spans="1:11" s="440" customFormat="1" ht="21.95" customHeight="1" x14ac:dyDescent="0.2">
      <c r="A1953" s="830">
        <v>1941</v>
      </c>
      <c r="B1953" s="998"/>
      <c r="C1953" s="999"/>
      <c r="D1953" s="1000">
        <f t="shared" si="92"/>
        <v>0</v>
      </c>
      <c r="E1953" s="999"/>
      <c r="F1953" s="999"/>
      <c r="G1953" s="832">
        <f t="shared" si="93"/>
        <v>1</v>
      </c>
      <c r="H1953" s="1001"/>
      <c r="I1953" s="834">
        <f t="shared" si="94"/>
        <v>0</v>
      </c>
      <c r="J1953" s="1295"/>
      <c r="K1953" s="1294"/>
    </row>
    <row r="1954" spans="1:11" s="440" customFormat="1" ht="21.95" customHeight="1" x14ac:dyDescent="0.2">
      <c r="A1954" s="830">
        <v>1942</v>
      </c>
      <c r="B1954" s="998"/>
      <c r="C1954" s="999"/>
      <c r="D1954" s="1000">
        <f t="shared" si="92"/>
        <v>0</v>
      </c>
      <c r="E1954" s="999"/>
      <c r="F1954" s="999"/>
      <c r="G1954" s="832">
        <f t="shared" si="93"/>
        <v>1</v>
      </c>
      <c r="H1954" s="1001"/>
      <c r="I1954" s="834">
        <f t="shared" si="94"/>
        <v>0</v>
      </c>
      <c r="J1954" s="1295"/>
      <c r="K1954" s="1294"/>
    </row>
    <row r="1955" spans="1:11" s="440" customFormat="1" ht="21.95" customHeight="1" x14ac:dyDescent="0.2">
      <c r="A1955" s="830">
        <v>1943</v>
      </c>
      <c r="B1955" s="998"/>
      <c r="C1955" s="999"/>
      <c r="D1955" s="1000">
        <f t="shared" si="92"/>
        <v>0</v>
      </c>
      <c r="E1955" s="999"/>
      <c r="F1955" s="999"/>
      <c r="G1955" s="832">
        <f t="shared" si="93"/>
        <v>1</v>
      </c>
      <c r="H1955" s="1001"/>
      <c r="I1955" s="834">
        <f t="shared" si="94"/>
        <v>0</v>
      </c>
      <c r="J1955" s="1295"/>
      <c r="K1955" s="1294"/>
    </row>
    <row r="1956" spans="1:11" s="440" customFormat="1" ht="21.95" customHeight="1" x14ac:dyDescent="0.2">
      <c r="A1956" s="830">
        <v>1944</v>
      </c>
      <c r="B1956" s="998"/>
      <c r="C1956" s="999"/>
      <c r="D1956" s="1000">
        <f t="shared" si="92"/>
        <v>0</v>
      </c>
      <c r="E1956" s="999"/>
      <c r="F1956" s="999"/>
      <c r="G1956" s="832">
        <f t="shared" si="93"/>
        <v>1</v>
      </c>
      <c r="H1956" s="1001"/>
      <c r="I1956" s="834">
        <f t="shared" si="94"/>
        <v>0</v>
      </c>
      <c r="J1956" s="1295"/>
      <c r="K1956" s="1294"/>
    </row>
    <row r="1957" spans="1:11" s="440" customFormat="1" ht="21.95" customHeight="1" x14ac:dyDescent="0.2">
      <c r="A1957" s="830">
        <v>1945</v>
      </c>
      <c r="B1957" s="998"/>
      <c r="C1957" s="999"/>
      <c r="D1957" s="1000">
        <f t="shared" si="92"/>
        <v>0</v>
      </c>
      <c r="E1957" s="999"/>
      <c r="F1957" s="999"/>
      <c r="G1957" s="832">
        <f t="shared" si="93"/>
        <v>1</v>
      </c>
      <c r="H1957" s="1001"/>
      <c r="I1957" s="834">
        <f t="shared" si="94"/>
        <v>0</v>
      </c>
      <c r="J1957" s="1295"/>
      <c r="K1957" s="1294"/>
    </row>
    <row r="1958" spans="1:11" s="440" customFormat="1" ht="21.95" customHeight="1" x14ac:dyDescent="0.2">
      <c r="A1958" s="830">
        <v>1946</v>
      </c>
      <c r="B1958" s="998"/>
      <c r="C1958" s="999"/>
      <c r="D1958" s="1000">
        <f t="shared" si="92"/>
        <v>0</v>
      </c>
      <c r="E1958" s="999"/>
      <c r="F1958" s="999"/>
      <c r="G1958" s="832">
        <f t="shared" si="93"/>
        <v>1</v>
      </c>
      <c r="H1958" s="1001"/>
      <c r="I1958" s="834">
        <f t="shared" si="94"/>
        <v>0</v>
      </c>
      <c r="J1958" s="1295"/>
      <c r="K1958" s="1294"/>
    </row>
    <row r="1959" spans="1:11" s="440" customFormat="1" ht="21.95" customHeight="1" x14ac:dyDescent="0.2">
      <c r="A1959" s="830">
        <v>1947</v>
      </c>
      <c r="B1959" s="998"/>
      <c r="C1959" s="999"/>
      <c r="D1959" s="1000">
        <f t="shared" si="92"/>
        <v>0</v>
      </c>
      <c r="E1959" s="999"/>
      <c r="F1959" s="999"/>
      <c r="G1959" s="832">
        <f t="shared" si="93"/>
        <v>1</v>
      </c>
      <c r="H1959" s="1001"/>
      <c r="I1959" s="834">
        <f t="shared" si="94"/>
        <v>0</v>
      </c>
      <c r="J1959" s="1295"/>
      <c r="K1959" s="1294"/>
    </row>
    <row r="1960" spans="1:11" s="440" customFormat="1" ht="21.95" customHeight="1" x14ac:dyDescent="0.2">
      <c r="A1960" s="830">
        <v>1948</v>
      </c>
      <c r="B1960" s="998"/>
      <c r="C1960" s="999"/>
      <c r="D1960" s="1000">
        <f t="shared" si="92"/>
        <v>0</v>
      </c>
      <c r="E1960" s="999"/>
      <c r="F1960" s="999"/>
      <c r="G1960" s="832">
        <f t="shared" si="93"/>
        <v>1</v>
      </c>
      <c r="H1960" s="1001"/>
      <c r="I1960" s="834">
        <f t="shared" si="94"/>
        <v>0</v>
      </c>
      <c r="J1960" s="1295"/>
      <c r="K1960" s="1294"/>
    </row>
    <row r="1961" spans="1:11" s="440" customFormat="1" ht="21.95" customHeight="1" x14ac:dyDescent="0.2">
      <c r="A1961" s="830">
        <v>1949</v>
      </c>
      <c r="B1961" s="998"/>
      <c r="C1961" s="999"/>
      <c r="D1961" s="1000">
        <f t="shared" si="92"/>
        <v>0</v>
      </c>
      <c r="E1961" s="999"/>
      <c r="F1961" s="999"/>
      <c r="G1961" s="832">
        <f t="shared" si="93"/>
        <v>1</v>
      </c>
      <c r="H1961" s="1001"/>
      <c r="I1961" s="834">
        <f t="shared" si="94"/>
        <v>0</v>
      </c>
      <c r="J1961" s="1295"/>
      <c r="K1961" s="1294"/>
    </row>
    <row r="1962" spans="1:11" s="440" customFormat="1" ht="21.95" customHeight="1" x14ac:dyDescent="0.2">
      <c r="A1962" s="830">
        <v>1950</v>
      </c>
      <c r="B1962" s="998"/>
      <c r="C1962" s="999"/>
      <c r="D1962" s="1000">
        <f t="shared" si="92"/>
        <v>0</v>
      </c>
      <c r="E1962" s="999"/>
      <c r="F1962" s="999"/>
      <c r="G1962" s="832">
        <f t="shared" si="93"/>
        <v>1</v>
      </c>
      <c r="H1962" s="1001"/>
      <c r="I1962" s="834">
        <f t="shared" si="94"/>
        <v>0</v>
      </c>
      <c r="J1962" s="1295"/>
      <c r="K1962" s="1294"/>
    </row>
    <row r="1963" spans="1:11" s="440" customFormat="1" ht="21.95" customHeight="1" x14ac:dyDescent="0.2">
      <c r="A1963" s="830">
        <v>1951</v>
      </c>
      <c r="B1963" s="998"/>
      <c r="C1963" s="999"/>
      <c r="D1963" s="1000">
        <f t="shared" si="92"/>
        <v>0</v>
      </c>
      <c r="E1963" s="999"/>
      <c r="F1963" s="999"/>
      <c r="G1963" s="832">
        <f t="shared" si="93"/>
        <v>1</v>
      </c>
      <c r="H1963" s="1001"/>
      <c r="I1963" s="834">
        <f t="shared" si="94"/>
        <v>0</v>
      </c>
      <c r="J1963" s="1295"/>
      <c r="K1963" s="1294"/>
    </row>
    <row r="1964" spans="1:11" s="440" customFormat="1" ht="21.95" customHeight="1" x14ac:dyDescent="0.2">
      <c r="A1964" s="830">
        <v>1952</v>
      </c>
      <c r="B1964" s="998"/>
      <c r="C1964" s="999"/>
      <c r="D1964" s="1000">
        <f t="shared" si="92"/>
        <v>0</v>
      </c>
      <c r="E1964" s="999"/>
      <c r="F1964" s="999"/>
      <c r="G1964" s="832">
        <f t="shared" si="93"/>
        <v>1</v>
      </c>
      <c r="H1964" s="1001"/>
      <c r="I1964" s="834">
        <f t="shared" si="94"/>
        <v>0</v>
      </c>
      <c r="J1964" s="1295"/>
      <c r="K1964" s="1294"/>
    </row>
    <row r="1965" spans="1:11" s="440" customFormat="1" ht="21.95" customHeight="1" x14ac:dyDescent="0.2">
      <c r="A1965" s="830">
        <v>1953</v>
      </c>
      <c r="B1965" s="998"/>
      <c r="C1965" s="999"/>
      <c r="D1965" s="1000">
        <f t="shared" si="92"/>
        <v>0</v>
      </c>
      <c r="E1965" s="999"/>
      <c r="F1965" s="999"/>
      <c r="G1965" s="832">
        <f t="shared" si="93"/>
        <v>1</v>
      </c>
      <c r="H1965" s="1001"/>
      <c r="I1965" s="834">
        <f t="shared" si="94"/>
        <v>0</v>
      </c>
      <c r="J1965" s="1295"/>
      <c r="K1965" s="1294"/>
    </row>
    <row r="1966" spans="1:11" s="440" customFormat="1" ht="21.95" customHeight="1" x14ac:dyDescent="0.2">
      <c r="A1966" s="830">
        <v>1954</v>
      </c>
      <c r="B1966" s="998"/>
      <c r="C1966" s="999"/>
      <c r="D1966" s="1000">
        <f t="shared" si="92"/>
        <v>0</v>
      </c>
      <c r="E1966" s="999"/>
      <c r="F1966" s="999"/>
      <c r="G1966" s="832">
        <f t="shared" si="93"/>
        <v>1</v>
      </c>
      <c r="H1966" s="1001"/>
      <c r="I1966" s="834">
        <f t="shared" si="94"/>
        <v>0</v>
      </c>
      <c r="J1966" s="1295"/>
      <c r="K1966" s="1294"/>
    </row>
    <row r="1967" spans="1:11" s="440" customFormat="1" ht="21.95" customHeight="1" x14ac:dyDescent="0.2">
      <c r="A1967" s="830">
        <v>1955</v>
      </c>
      <c r="B1967" s="998"/>
      <c r="C1967" s="999"/>
      <c r="D1967" s="1000">
        <f t="shared" si="92"/>
        <v>0</v>
      </c>
      <c r="E1967" s="999"/>
      <c r="F1967" s="999"/>
      <c r="G1967" s="832">
        <f t="shared" si="93"/>
        <v>1</v>
      </c>
      <c r="H1967" s="1001"/>
      <c r="I1967" s="834">
        <f t="shared" si="94"/>
        <v>0</v>
      </c>
      <c r="J1967" s="1295"/>
      <c r="K1967" s="1294"/>
    </row>
    <row r="1968" spans="1:11" s="440" customFormat="1" ht="21.95" customHeight="1" x14ac:dyDescent="0.2">
      <c r="A1968" s="830">
        <v>1956</v>
      </c>
      <c r="B1968" s="998"/>
      <c r="C1968" s="999"/>
      <c r="D1968" s="1000">
        <f t="shared" ref="D1968:D2015" si="95">DATEDIF(C1968,F1968,"Y")</f>
        <v>0</v>
      </c>
      <c r="E1968" s="999"/>
      <c r="F1968" s="999"/>
      <c r="G1968" s="832">
        <f t="shared" ref="G1968:G2014" si="96">(YEAR(F1968)-YEAR(E1968))*12+MONTH(F1968)-MONTH(E1968)+1</f>
        <v>1</v>
      </c>
      <c r="H1968" s="1001"/>
      <c r="I1968" s="834">
        <f t="shared" ref="I1968:I2015" si="97">IF(AND(E1968&lt;=DATEVALUE(MID($C$7,1,10)),F1968&gt;=DATEVALUE(MID($C$7,14,10))), (YEAR(DATEVALUE(MID($C$7,14,10)))-YEAR(DATEVALUE(MID($C$7,1,10))))*12+(MONTH(DATEVALUE(MID($C$7,14,10)))-MONTH(DATEVALUE(MID($C$7,1,10))))+1,IF(AND(E1968&lt;=DATEVALUE(MID($C$7,1,10)),F1968&lt;DATEVALUE(MID($C$7,14,10)),F1968&gt;=DATEVALUE(MID($C$7,1,10))),(YEAR(F1968)-YEAR(DATEVALUE(MID($C$7,1,10))))*12+(MONTH(F1968)-MONTH(DATEVALUE(MID($C$7,1,10))))+1,IF(AND(E1968&gt;DATEVALUE(MID($C$7,1,10)),F1968&gt;=DATEVALUE(MID($C$7,14,10)),E1968&lt;=DATEVALUE(MID($C$7,14,10))),(YEAR(DATEVALUE(MID($C$7,14,10)))-YEAR(E1968))*12+(MONTH(DATEVALUE(MID($C$7,14,10)))-MONTH(E1968))+1,IF(AND(E1968&gt;DATEVALUE(MID($C$7,1,10)),F1968&lt;DATEVALUE(MID($C$7,14,10))),(YEAR(F1968)-YEAR(E1968))*12+(MONTH(F1968)-MONTH(E1968))+1,0))))</f>
        <v>0</v>
      </c>
      <c r="J1968" s="1295"/>
      <c r="K1968" s="1294"/>
    </row>
    <row r="1969" spans="1:11" s="440" customFormat="1" ht="21.95" customHeight="1" x14ac:dyDescent="0.2">
      <c r="A1969" s="830">
        <v>1957</v>
      </c>
      <c r="B1969" s="998"/>
      <c r="C1969" s="999"/>
      <c r="D1969" s="1000">
        <f t="shared" si="95"/>
        <v>0</v>
      </c>
      <c r="E1969" s="999"/>
      <c r="F1969" s="999"/>
      <c r="G1969" s="832">
        <f t="shared" si="96"/>
        <v>1</v>
      </c>
      <c r="H1969" s="1001"/>
      <c r="I1969" s="834">
        <f t="shared" si="97"/>
        <v>0</v>
      </c>
      <c r="J1969" s="1295"/>
      <c r="K1969" s="1294"/>
    </row>
    <row r="1970" spans="1:11" s="440" customFormat="1" ht="21.95" customHeight="1" x14ac:dyDescent="0.2">
      <c r="A1970" s="830">
        <v>1958</v>
      </c>
      <c r="B1970" s="998"/>
      <c r="C1970" s="999"/>
      <c r="D1970" s="1000">
        <f t="shared" si="95"/>
        <v>0</v>
      </c>
      <c r="E1970" s="999"/>
      <c r="F1970" s="999"/>
      <c r="G1970" s="832">
        <f t="shared" si="96"/>
        <v>1</v>
      </c>
      <c r="H1970" s="1001"/>
      <c r="I1970" s="834">
        <f t="shared" si="97"/>
        <v>0</v>
      </c>
      <c r="J1970" s="1295"/>
      <c r="K1970" s="1294"/>
    </row>
    <row r="1971" spans="1:11" s="440" customFormat="1" ht="21.95" customHeight="1" x14ac:dyDescent="0.2">
      <c r="A1971" s="830">
        <v>1959</v>
      </c>
      <c r="B1971" s="998"/>
      <c r="C1971" s="999"/>
      <c r="D1971" s="1000">
        <f t="shared" si="95"/>
        <v>0</v>
      </c>
      <c r="E1971" s="999"/>
      <c r="F1971" s="999"/>
      <c r="G1971" s="832">
        <f t="shared" si="96"/>
        <v>1</v>
      </c>
      <c r="H1971" s="1001"/>
      <c r="I1971" s="834">
        <f t="shared" si="97"/>
        <v>0</v>
      </c>
      <c r="J1971" s="1295"/>
      <c r="K1971" s="1294"/>
    </row>
    <row r="1972" spans="1:11" s="440" customFormat="1" ht="21.95" customHeight="1" x14ac:dyDescent="0.2">
      <c r="A1972" s="830">
        <v>1960</v>
      </c>
      <c r="B1972" s="998"/>
      <c r="C1972" s="999"/>
      <c r="D1972" s="1000">
        <f t="shared" si="95"/>
        <v>0</v>
      </c>
      <c r="E1972" s="999"/>
      <c r="F1972" s="999"/>
      <c r="G1972" s="832">
        <f t="shared" si="96"/>
        <v>1</v>
      </c>
      <c r="H1972" s="1001"/>
      <c r="I1972" s="834">
        <f t="shared" si="97"/>
        <v>0</v>
      </c>
      <c r="J1972" s="1295"/>
      <c r="K1972" s="1294"/>
    </row>
    <row r="1973" spans="1:11" s="440" customFormat="1" ht="21.95" customHeight="1" x14ac:dyDescent="0.2">
      <c r="A1973" s="830">
        <v>1961</v>
      </c>
      <c r="B1973" s="998"/>
      <c r="C1973" s="999"/>
      <c r="D1973" s="1000">
        <f t="shared" si="95"/>
        <v>0</v>
      </c>
      <c r="E1973" s="999"/>
      <c r="F1973" s="999"/>
      <c r="G1973" s="832">
        <f t="shared" si="96"/>
        <v>1</v>
      </c>
      <c r="H1973" s="1001"/>
      <c r="I1973" s="834">
        <f t="shared" si="97"/>
        <v>0</v>
      </c>
      <c r="J1973" s="1295"/>
      <c r="K1973" s="1294"/>
    </row>
    <row r="1974" spans="1:11" s="440" customFormat="1" ht="21.95" customHeight="1" x14ac:dyDescent="0.2">
      <c r="A1974" s="830">
        <v>1962</v>
      </c>
      <c r="B1974" s="998"/>
      <c r="C1974" s="999"/>
      <c r="D1974" s="1000">
        <f t="shared" si="95"/>
        <v>0</v>
      </c>
      <c r="E1974" s="999"/>
      <c r="F1974" s="999"/>
      <c r="G1974" s="832">
        <f t="shared" si="96"/>
        <v>1</v>
      </c>
      <c r="H1974" s="1001"/>
      <c r="I1974" s="834">
        <f t="shared" si="97"/>
        <v>0</v>
      </c>
      <c r="J1974" s="1295"/>
      <c r="K1974" s="1294"/>
    </row>
    <row r="1975" spans="1:11" s="440" customFormat="1" ht="21.95" customHeight="1" x14ac:dyDescent="0.2">
      <c r="A1975" s="830">
        <v>1963</v>
      </c>
      <c r="B1975" s="998"/>
      <c r="C1975" s="999"/>
      <c r="D1975" s="1000">
        <f t="shared" si="95"/>
        <v>0</v>
      </c>
      <c r="E1975" s="999"/>
      <c r="F1975" s="999"/>
      <c r="G1975" s="832">
        <f t="shared" si="96"/>
        <v>1</v>
      </c>
      <c r="H1975" s="1001"/>
      <c r="I1975" s="834">
        <f t="shared" si="97"/>
        <v>0</v>
      </c>
      <c r="J1975" s="1295"/>
      <c r="K1975" s="1294"/>
    </row>
    <row r="1976" spans="1:11" s="440" customFormat="1" ht="21.95" customHeight="1" x14ac:dyDescent="0.2">
      <c r="A1976" s="830">
        <v>1964</v>
      </c>
      <c r="B1976" s="998"/>
      <c r="C1976" s="999"/>
      <c r="D1976" s="1000">
        <f t="shared" si="95"/>
        <v>0</v>
      </c>
      <c r="E1976" s="999"/>
      <c r="F1976" s="999"/>
      <c r="G1976" s="832">
        <f t="shared" si="96"/>
        <v>1</v>
      </c>
      <c r="H1976" s="1001"/>
      <c r="I1976" s="834">
        <f t="shared" si="97"/>
        <v>0</v>
      </c>
      <c r="J1976" s="1295"/>
      <c r="K1976" s="1294"/>
    </row>
    <row r="1977" spans="1:11" s="440" customFormat="1" ht="21.95" customHeight="1" x14ac:dyDescent="0.2">
      <c r="A1977" s="830">
        <v>1965</v>
      </c>
      <c r="B1977" s="998"/>
      <c r="C1977" s="999"/>
      <c r="D1977" s="1000">
        <f t="shared" si="95"/>
        <v>0</v>
      </c>
      <c r="E1977" s="999"/>
      <c r="F1977" s="999"/>
      <c r="G1977" s="832">
        <f t="shared" si="96"/>
        <v>1</v>
      </c>
      <c r="H1977" s="1001"/>
      <c r="I1977" s="834">
        <f t="shared" si="97"/>
        <v>0</v>
      </c>
      <c r="J1977" s="1295"/>
      <c r="K1977" s="1294"/>
    </row>
    <row r="1978" spans="1:11" s="440" customFormat="1" ht="21.95" customHeight="1" x14ac:dyDescent="0.2">
      <c r="A1978" s="830">
        <v>1966</v>
      </c>
      <c r="B1978" s="998"/>
      <c r="C1978" s="999"/>
      <c r="D1978" s="1000">
        <f t="shared" si="95"/>
        <v>0</v>
      </c>
      <c r="E1978" s="999"/>
      <c r="F1978" s="999"/>
      <c r="G1978" s="832">
        <f t="shared" si="96"/>
        <v>1</v>
      </c>
      <c r="H1978" s="1001"/>
      <c r="I1978" s="834">
        <f t="shared" si="97"/>
        <v>0</v>
      </c>
      <c r="J1978" s="1295"/>
      <c r="K1978" s="1294"/>
    </row>
    <row r="1979" spans="1:11" s="440" customFormat="1" ht="21.95" customHeight="1" x14ac:dyDescent="0.2">
      <c r="A1979" s="830">
        <v>1967</v>
      </c>
      <c r="B1979" s="998"/>
      <c r="C1979" s="999"/>
      <c r="D1979" s="1000">
        <f t="shared" si="95"/>
        <v>0</v>
      </c>
      <c r="E1979" s="999"/>
      <c r="F1979" s="999"/>
      <c r="G1979" s="832">
        <f t="shared" si="96"/>
        <v>1</v>
      </c>
      <c r="H1979" s="1001"/>
      <c r="I1979" s="834">
        <f t="shared" si="97"/>
        <v>0</v>
      </c>
      <c r="J1979" s="1295"/>
      <c r="K1979" s="1294"/>
    </row>
    <row r="1980" spans="1:11" s="440" customFormat="1" ht="21.95" customHeight="1" x14ac:dyDescent="0.2">
      <c r="A1980" s="830">
        <v>1968</v>
      </c>
      <c r="B1980" s="998"/>
      <c r="C1980" s="999"/>
      <c r="D1980" s="1000">
        <f t="shared" si="95"/>
        <v>0</v>
      </c>
      <c r="E1980" s="999"/>
      <c r="F1980" s="999"/>
      <c r="G1980" s="832">
        <f t="shared" si="96"/>
        <v>1</v>
      </c>
      <c r="H1980" s="1001"/>
      <c r="I1980" s="834">
        <f t="shared" si="97"/>
        <v>0</v>
      </c>
      <c r="J1980" s="1295"/>
      <c r="K1980" s="1294"/>
    </row>
    <row r="1981" spans="1:11" s="440" customFormat="1" ht="21.95" customHeight="1" x14ac:dyDescent="0.2">
      <c r="A1981" s="830">
        <v>1969</v>
      </c>
      <c r="B1981" s="998"/>
      <c r="C1981" s="999"/>
      <c r="D1981" s="1000">
        <f t="shared" si="95"/>
        <v>0</v>
      </c>
      <c r="E1981" s="999"/>
      <c r="F1981" s="999"/>
      <c r="G1981" s="832">
        <f t="shared" si="96"/>
        <v>1</v>
      </c>
      <c r="H1981" s="1001"/>
      <c r="I1981" s="834">
        <f t="shared" si="97"/>
        <v>0</v>
      </c>
      <c r="J1981" s="1295"/>
      <c r="K1981" s="1294"/>
    </row>
    <row r="1982" spans="1:11" s="440" customFormat="1" ht="21.95" customHeight="1" x14ac:dyDescent="0.2">
      <c r="A1982" s="830">
        <v>1970</v>
      </c>
      <c r="B1982" s="998"/>
      <c r="C1982" s="999"/>
      <c r="D1982" s="1000">
        <f t="shared" si="95"/>
        <v>0</v>
      </c>
      <c r="E1982" s="999"/>
      <c r="F1982" s="999"/>
      <c r="G1982" s="832">
        <f t="shared" si="96"/>
        <v>1</v>
      </c>
      <c r="H1982" s="1001"/>
      <c r="I1982" s="834">
        <f t="shared" si="97"/>
        <v>0</v>
      </c>
      <c r="J1982" s="1295"/>
      <c r="K1982" s="1294"/>
    </row>
    <row r="1983" spans="1:11" s="440" customFormat="1" ht="21.95" customHeight="1" x14ac:dyDescent="0.2">
      <c r="A1983" s="830">
        <v>1971</v>
      </c>
      <c r="B1983" s="998"/>
      <c r="C1983" s="999"/>
      <c r="D1983" s="1000">
        <f t="shared" si="95"/>
        <v>0</v>
      </c>
      <c r="E1983" s="999"/>
      <c r="F1983" s="999"/>
      <c r="G1983" s="832">
        <f t="shared" si="96"/>
        <v>1</v>
      </c>
      <c r="H1983" s="1001"/>
      <c r="I1983" s="834">
        <f t="shared" si="97"/>
        <v>0</v>
      </c>
      <c r="J1983" s="1295"/>
      <c r="K1983" s="1294"/>
    </row>
    <row r="1984" spans="1:11" s="440" customFormat="1" ht="21.95" customHeight="1" x14ac:dyDescent="0.2">
      <c r="A1984" s="830">
        <v>1972</v>
      </c>
      <c r="B1984" s="998"/>
      <c r="C1984" s="999"/>
      <c r="D1984" s="1000">
        <f t="shared" si="95"/>
        <v>0</v>
      </c>
      <c r="E1984" s="999"/>
      <c r="F1984" s="999"/>
      <c r="G1984" s="832">
        <f t="shared" si="96"/>
        <v>1</v>
      </c>
      <c r="H1984" s="1001"/>
      <c r="I1984" s="834">
        <f t="shared" si="97"/>
        <v>0</v>
      </c>
      <c r="J1984" s="1295"/>
      <c r="K1984" s="1294"/>
    </row>
    <row r="1985" spans="1:11" s="440" customFormat="1" ht="21.95" customHeight="1" x14ac:dyDescent="0.2">
      <c r="A1985" s="830">
        <v>1973</v>
      </c>
      <c r="B1985" s="998"/>
      <c r="C1985" s="999"/>
      <c r="D1985" s="1000">
        <f t="shared" si="95"/>
        <v>0</v>
      </c>
      <c r="E1985" s="999"/>
      <c r="F1985" s="999"/>
      <c r="G1985" s="832">
        <f t="shared" si="96"/>
        <v>1</v>
      </c>
      <c r="H1985" s="1001"/>
      <c r="I1985" s="834">
        <f t="shared" si="97"/>
        <v>0</v>
      </c>
      <c r="J1985" s="1295"/>
      <c r="K1985" s="1294"/>
    </row>
    <row r="1986" spans="1:11" s="440" customFormat="1" ht="21.95" customHeight="1" x14ac:dyDescent="0.2">
      <c r="A1986" s="830">
        <v>1974</v>
      </c>
      <c r="B1986" s="998"/>
      <c r="C1986" s="999"/>
      <c r="D1986" s="1000">
        <f t="shared" si="95"/>
        <v>0</v>
      </c>
      <c r="E1986" s="999"/>
      <c r="F1986" s="999"/>
      <c r="G1986" s="832">
        <f t="shared" si="96"/>
        <v>1</v>
      </c>
      <c r="H1986" s="1001"/>
      <c r="I1986" s="834">
        <f t="shared" si="97"/>
        <v>0</v>
      </c>
      <c r="J1986" s="1295"/>
      <c r="K1986" s="1294"/>
    </row>
    <row r="1987" spans="1:11" s="440" customFormat="1" ht="21.95" customHeight="1" x14ac:dyDescent="0.2">
      <c r="A1987" s="830">
        <v>1975</v>
      </c>
      <c r="B1987" s="998"/>
      <c r="C1987" s="999"/>
      <c r="D1987" s="1000">
        <f t="shared" si="95"/>
        <v>0</v>
      </c>
      <c r="E1987" s="999"/>
      <c r="F1987" s="999"/>
      <c r="G1987" s="832">
        <f t="shared" si="96"/>
        <v>1</v>
      </c>
      <c r="H1987" s="1001"/>
      <c r="I1987" s="834">
        <f t="shared" si="97"/>
        <v>0</v>
      </c>
      <c r="J1987" s="1295"/>
      <c r="K1987" s="1294"/>
    </row>
    <row r="1988" spans="1:11" s="440" customFormat="1" ht="21.95" customHeight="1" x14ac:dyDescent="0.2">
      <c r="A1988" s="830">
        <v>1976</v>
      </c>
      <c r="B1988" s="998"/>
      <c r="C1988" s="999"/>
      <c r="D1988" s="1000">
        <f t="shared" si="95"/>
        <v>0</v>
      </c>
      <c r="E1988" s="999"/>
      <c r="F1988" s="999"/>
      <c r="G1988" s="832">
        <f t="shared" si="96"/>
        <v>1</v>
      </c>
      <c r="H1988" s="1001"/>
      <c r="I1988" s="834">
        <f t="shared" si="97"/>
        <v>0</v>
      </c>
      <c r="J1988" s="1295"/>
      <c r="K1988" s="1294"/>
    </row>
    <row r="1989" spans="1:11" s="440" customFormat="1" ht="21.95" customHeight="1" x14ac:dyDescent="0.2">
      <c r="A1989" s="830">
        <v>1977</v>
      </c>
      <c r="B1989" s="998"/>
      <c r="C1989" s="999"/>
      <c r="D1989" s="1000">
        <f t="shared" si="95"/>
        <v>0</v>
      </c>
      <c r="E1989" s="999"/>
      <c r="F1989" s="999"/>
      <c r="G1989" s="832">
        <f t="shared" si="96"/>
        <v>1</v>
      </c>
      <c r="H1989" s="1001"/>
      <c r="I1989" s="834">
        <f t="shared" si="97"/>
        <v>0</v>
      </c>
      <c r="J1989" s="1295"/>
      <c r="K1989" s="1294"/>
    </row>
    <row r="1990" spans="1:11" s="440" customFormat="1" ht="21.95" customHeight="1" x14ac:dyDescent="0.2">
      <c r="A1990" s="830">
        <v>1978</v>
      </c>
      <c r="B1990" s="998"/>
      <c r="C1990" s="999"/>
      <c r="D1990" s="1000">
        <f t="shared" si="95"/>
        <v>0</v>
      </c>
      <c r="E1990" s="999"/>
      <c r="F1990" s="999"/>
      <c r="G1990" s="832">
        <f t="shared" si="96"/>
        <v>1</v>
      </c>
      <c r="H1990" s="1001"/>
      <c r="I1990" s="834">
        <f t="shared" si="97"/>
        <v>0</v>
      </c>
      <c r="J1990" s="1295"/>
      <c r="K1990" s="1294"/>
    </row>
    <row r="1991" spans="1:11" s="440" customFormat="1" ht="21.95" customHeight="1" x14ac:dyDescent="0.2">
      <c r="A1991" s="830">
        <v>1979</v>
      </c>
      <c r="B1991" s="998"/>
      <c r="C1991" s="999"/>
      <c r="D1991" s="1000">
        <f t="shared" si="95"/>
        <v>0</v>
      </c>
      <c r="E1991" s="999"/>
      <c r="F1991" s="999"/>
      <c r="G1991" s="832">
        <f t="shared" si="96"/>
        <v>1</v>
      </c>
      <c r="H1991" s="1001"/>
      <c r="I1991" s="834">
        <f t="shared" si="97"/>
        <v>0</v>
      </c>
      <c r="J1991" s="1295"/>
      <c r="K1991" s="1294"/>
    </row>
    <row r="1992" spans="1:11" s="440" customFormat="1" ht="21.95" customHeight="1" x14ac:dyDescent="0.2">
      <c r="A1992" s="830">
        <v>1980</v>
      </c>
      <c r="B1992" s="998"/>
      <c r="C1992" s="999"/>
      <c r="D1992" s="1000">
        <f t="shared" si="95"/>
        <v>0</v>
      </c>
      <c r="E1992" s="999"/>
      <c r="F1992" s="999"/>
      <c r="G1992" s="832">
        <f t="shared" si="96"/>
        <v>1</v>
      </c>
      <c r="H1992" s="1001"/>
      <c r="I1992" s="834">
        <f t="shared" si="97"/>
        <v>0</v>
      </c>
      <c r="J1992" s="1295"/>
      <c r="K1992" s="1294"/>
    </row>
    <row r="1993" spans="1:11" s="440" customFormat="1" ht="21.95" customHeight="1" x14ac:dyDescent="0.2">
      <c r="A1993" s="830">
        <v>1981</v>
      </c>
      <c r="B1993" s="998"/>
      <c r="C1993" s="999"/>
      <c r="D1993" s="1000">
        <f t="shared" si="95"/>
        <v>0</v>
      </c>
      <c r="E1993" s="999"/>
      <c r="F1993" s="999"/>
      <c r="G1993" s="832">
        <f t="shared" si="96"/>
        <v>1</v>
      </c>
      <c r="H1993" s="1001"/>
      <c r="I1993" s="834">
        <f t="shared" si="97"/>
        <v>0</v>
      </c>
      <c r="J1993" s="1295"/>
      <c r="K1993" s="1294"/>
    </row>
    <row r="1994" spans="1:11" s="440" customFormat="1" ht="21.95" customHeight="1" x14ac:dyDescent="0.2">
      <c r="A1994" s="830">
        <v>1982</v>
      </c>
      <c r="B1994" s="998"/>
      <c r="C1994" s="999"/>
      <c r="D1994" s="1000">
        <f t="shared" si="95"/>
        <v>0</v>
      </c>
      <c r="E1994" s="999"/>
      <c r="F1994" s="999"/>
      <c r="G1994" s="832">
        <f t="shared" si="96"/>
        <v>1</v>
      </c>
      <c r="H1994" s="1001"/>
      <c r="I1994" s="834">
        <f t="shared" si="97"/>
        <v>0</v>
      </c>
      <c r="J1994" s="1295"/>
      <c r="K1994" s="1294"/>
    </row>
    <row r="1995" spans="1:11" s="440" customFormat="1" ht="21.95" customHeight="1" x14ac:dyDescent="0.2">
      <c r="A1995" s="830">
        <v>1983</v>
      </c>
      <c r="B1995" s="998"/>
      <c r="C1995" s="999"/>
      <c r="D1995" s="1000">
        <f t="shared" si="95"/>
        <v>0</v>
      </c>
      <c r="E1995" s="999"/>
      <c r="F1995" s="999"/>
      <c r="G1995" s="832">
        <f t="shared" si="96"/>
        <v>1</v>
      </c>
      <c r="H1995" s="1001"/>
      <c r="I1995" s="834">
        <f t="shared" si="97"/>
        <v>0</v>
      </c>
      <c r="J1995" s="1295"/>
      <c r="K1995" s="1294"/>
    </row>
    <row r="1996" spans="1:11" s="440" customFormat="1" ht="21.95" customHeight="1" x14ac:dyDescent="0.2">
      <c r="A1996" s="830">
        <v>1984</v>
      </c>
      <c r="B1996" s="998"/>
      <c r="C1996" s="999"/>
      <c r="D1996" s="1000">
        <f t="shared" si="95"/>
        <v>0</v>
      </c>
      <c r="E1996" s="999"/>
      <c r="F1996" s="999"/>
      <c r="G1996" s="832">
        <f t="shared" si="96"/>
        <v>1</v>
      </c>
      <c r="H1996" s="1001"/>
      <c r="I1996" s="834">
        <f t="shared" si="97"/>
        <v>0</v>
      </c>
      <c r="J1996" s="1295"/>
      <c r="K1996" s="1294"/>
    </row>
    <row r="1997" spans="1:11" s="440" customFormat="1" ht="21.95" customHeight="1" x14ac:dyDescent="0.2">
      <c r="A1997" s="830">
        <v>1985</v>
      </c>
      <c r="B1997" s="998"/>
      <c r="C1997" s="999"/>
      <c r="D1997" s="1000">
        <f t="shared" si="95"/>
        <v>0</v>
      </c>
      <c r="E1997" s="999"/>
      <c r="F1997" s="999"/>
      <c r="G1997" s="832">
        <f t="shared" si="96"/>
        <v>1</v>
      </c>
      <c r="H1997" s="1001"/>
      <c r="I1997" s="834">
        <f t="shared" si="97"/>
        <v>0</v>
      </c>
      <c r="J1997" s="1295"/>
      <c r="K1997" s="1294"/>
    </row>
    <row r="1998" spans="1:11" s="440" customFormat="1" ht="21.95" customHeight="1" x14ac:dyDescent="0.2">
      <c r="A1998" s="830">
        <v>1986</v>
      </c>
      <c r="B1998" s="998"/>
      <c r="C1998" s="999"/>
      <c r="D1998" s="1000">
        <f t="shared" si="95"/>
        <v>0</v>
      </c>
      <c r="E1998" s="999"/>
      <c r="F1998" s="999"/>
      <c r="G1998" s="832">
        <f t="shared" si="96"/>
        <v>1</v>
      </c>
      <c r="H1998" s="1001"/>
      <c r="I1998" s="834">
        <f t="shared" si="97"/>
        <v>0</v>
      </c>
      <c r="J1998" s="1295"/>
      <c r="K1998" s="1294"/>
    </row>
    <row r="1999" spans="1:11" s="440" customFormat="1" ht="21.95" customHeight="1" x14ac:dyDescent="0.2">
      <c r="A1999" s="830">
        <v>1987</v>
      </c>
      <c r="B1999" s="998"/>
      <c r="C1999" s="999"/>
      <c r="D1999" s="1000">
        <f t="shared" si="95"/>
        <v>0</v>
      </c>
      <c r="E1999" s="999"/>
      <c r="F1999" s="999"/>
      <c r="G1999" s="832">
        <f t="shared" si="96"/>
        <v>1</v>
      </c>
      <c r="H1999" s="1001"/>
      <c r="I1999" s="834">
        <f t="shared" si="97"/>
        <v>0</v>
      </c>
      <c r="J1999" s="1295"/>
      <c r="K1999" s="1294"/>
    </row>
    <row r="2000" spans="1:11" s="440" customFormat="1" ht="21.95" customHeight="1" x14ac:dyDescent="0.2">
      <c r="A2000" s="830">
        <v>1988</v>
      </c>
      <c r="B2000" s="998"/>
      <c r="C2000" s="999"/>
      <c r="D2000" s="1000">
        <f t="shared" si="95"/>
        <v>0</v>
      </c>
      <c r="E2000" s="999"/>
      <c r="F2000" s="999"/>
      <c r="G2000" s="832">
        <f t="shared" si="96"/>
        <v>1</v>
      </c>
      <c r="H2000" s="1001"/>
      <c r="I2000" s="834">
        <f t="shared" si="97"/>
        <v>0</v>
      </c>
      <c r="J2000" s="1295"/>
      <c r="K2000" s="1294"/>
    </row>
    <row r="2001" spans="1:11" s="440" customFormat="1" ht="21.95" customHeight="1" x14ac:dyDescent="0.2">
      <c r="A2001" s="830">
        <v>1989</v>
      </c>
      <c r="B2001" s="998"/>
      <c r="C2001" s="999"/>
      <c r="D2001" s="1000">
        <f t="shared" si="95"/>
        <v>0</v>
      </c>
      <c r="E2001" s="999"/>
      <c r="F2001" s="999"/>
      <c r="G2001" s="832">
        <f t="shared" si="96"/>
        <v>1</v>
      </c>
      <c r="H2001" s="1001"/>
      <c r="I2001" s="834">
        <f t="shared" si="97"/>
        <v>0</v>
      </c>
      <c r="J2001" s="1295"/>
      <c r="K2001" s="1294"/>
    </row>
    <row r="2002" spans="1:11" s="440" customFormat="1" ht="21.95" customHeight="1" x14ac:dyDescent="0.2">
      <c r="A2002" s="830">
        <v>1990</v>
      </c>
      <c r="B2002" s="998"/>
      <c r="C2002" s="999"/>
      <c r="D2002" s="1000">
        <f t="shared" si="95"/>
        <v>0</v>
      </c>
      <c r="E2002" s="999"/>
      <c r="F2002" s="999"/>
      <c r="G2002" s="832">
        <f t="shared" si="96"/>
        <v>1</v>
      </c>
      <c r="H2002" s="1001"/>
      <c r="I2002" s="834">
        <f t="shared" si="97"/>
        <v>0</v>
      </c>
      <c r="J2002" s="1295"/>
      <c r="K2002" s="1294"/>
    </row>
    <row r="2003" spans="1:11" s="440" customFormat="1" ht="21.95" customHeight="1" x14ac:dyDescent="0.2">
      <c r="A2003" s="830">
        <v>1991</v>
      </c>
      <c r="B2003" s="998"/>
      <c r="C2003" s="999"/>
      <c r="D2003" s="1000">
        <f t="shared" si="95"/>
        <v>0</v>
      </c>
      <c r="E2003" s="999"/>
      <c r="F2003" s="999"/>
      <c r="G2003" s="832">
        <f t="shared" si="96"/>
        <v>1</v>
      </c>
      <c r="H2003" s="1001"/>
      <c r="I2003" s="834">
        <f t="shared" si="97"/>
        <v>0</v>
      </c>
      <c r="J2003" s="1295"/>
      <c r="K2003" s="1294"/>
    </row>
    <row r="2004" spans="1:11" s="440" customFormat="1" ht="21.95" customHeight="1" x14ac:dyDescent="0.2">
      <c r="A2004" s="830">
        <v>1992</v>
      </c>
      <c r="B2004" s="998"/>
      <c r="C2004" s="999"/>
      <c r="D2004" s="1000">
        <f t="shared" si="95"/>
        <v>0</v>
      </c>
      <c r="E2004" s="999"/>
      <c r="F2004" s="999"/>
      <c r="G2004" s="832">
        <f t="shared" si="96"/>
        <v>1</v>
      </c>
      <c r="H2004" s="1001"/>
      <c r="I2004" s="834">
        <f t="shared" si="97"/>
        <v>0</v>
      </c>
      <c r="J2004" s="1295"/>
      <c r="K2004" s="1294"/>
    </row>
    <row r="2005" spans="1:11" s="440" customFormat="1" ht="21.95" customHeight="1" x14ac:dyDescent="0.2">
      <c r="A2005" s="830">
        <v>1993</v>
      </c>
      <c r="B2005" s="998"/>
      <c r="C2005" s="999"/>
      <c r="D2005" s="1000">
        <f t="shared" si="95"/>
        <v>0</v>
      </c>
      <c r="E2005" s="999"/>
      <c r="F2005" s="999"/>
      <c r="G2005" s="832">
        <f t="shared" si="96"/>
        <v>1</v>
      </c>
      <c r="H2005" s="1001"/>
      <c r="I2005" s="834">
        <f t="shared" si="97"/>
        <v>0</v>
      </c>
      <c r="J2005" s="1295"/>
      <c r="K2005" s="1294"/>
    </row>
    <row r="2006" spans="1:11" s="440" customFormat="1" ht="21.95" customHeight="1" x14ac:dyDescent="0.2">
      <c r="A2006" s="830">
        <v>1994</v>
      </c>
      <c r="B2006" s="998"/>
      <c r="C2006" s="999"/>
      <c r="D2006" s="1000">
        <f t="shared" si="95"/>
        <v>0</v>
      </c>
      <c r="E2006" s="999"/>
      <c r="F2006" s="999"/>
      <c r="G2006" s="832">
        <f t="shared" si="96"/>
        <v>1</v>
      </c>
      <c r="H2006" s="1001"/>
      <c r="I2006" s="834">
        <f t="shared" si="97"/>
        <v>0</v>
      </c>
      <c r="J2006" s="1295"/>
      <c r="K2006" s="1294"/>
    </row>
    <row r="2007" spans="1:11" s="440" customFormat="1" ht="21.95" customHeight="1" x14ac:dyDescent="0.2">
      <c r="A2007" s="830">
        <v>1995</v>
      </c>
      <c r="B2007" s="998"/>
      <c r="C2007" s="999"/>
      <c r="D2007" s="1000">
        <f t="shared" si="95"/>
        <v>0</v>
      </c>
      <c r="E2007" s="999"/>
      <c r="F2007" s="999"/>
      <c r="G2007" s="832">
        <f t="shared" si="96"/>
        <v>1</v>
      </c>
      <c r="H2007" s="1001"/>
      <c r="I2007" s="834">
        <f t="shared" si="97"/>
        <v>0</v>
      </c>
      <c r="J2007" s="1295"/>
      <c r="K2007" s="1294"/>
    </row>
    <row r="2008" spans="1:11" s="440" customFormat="1" ht="21.95" customHeight="1" x14ac:dyDescent="0.2">
      <c r="A2008" s="830">
        <v>1996</v>
      </c>
      <c r="B2008" s="998"/>
      <c r="C2008" s="999"/>
      <c r="D2008" s="1000">
        <f t="shared" si="95"/>
        <v>0</v>
      </c>
      <c r="E2008" s="999"/>
      <c r="F2008" s="999"/>
      <c r="G2008" s="832">
        <f t="shared" si="96"/>
        <v>1</v>
      </c>
      <c r="H2008" s="1001"/>
      <c r="I2008" s="834">
        <f t="shared" si="97"/>
        <v>0</v>
      </c>
      <c r="J2008" s="1295"/>
      <c r="K2008" s="1294"/>
    </row>
    <row r="2009" spans="1:11" s="440" customFormat="1" ht="21.95" customHeight="1" x14ac:dyDescent="0.2">
      <c r="A2009" s="830">
        <v>1997</v>
      </c>
      <c r="B2009" s="998"/>
      <c r="C2009" s="999"/>
      <c r="D2009" s="1000">
        <f t="shared" si="95"/>
        <v>0</v>
      </c>
      <c r="E2009" s="999"/>
      <c r="F2009" s="999"/>
      <c r="G2009" s="832">
        <f t="shared" si="96"/>
        <v>1</v>
      </c>
      <c r="H2009" s="1001"/>
      <c r="I2009" s="834">
        <f t="shared" si="97"/>
        <v>0</v>
      </c>
      <c r="J2009" s="1295"/>
      <c r="K2009" s="1294"/>
    </row>
    <row r="2010" spans="1:11" s="440" customFormat="1" ht="21.95" customHeight="1" x14ac:dyDescent="0.2">
      <c r="A2010" s="830">
        <v>1998</v>
      </c>
      <c r="B2010" s="998"/>
      <c r="C2010" s="999"/>
      <c r="D2010" s="1000">
        <f t="shared" si="95"/>
        <v>0</v>
      </c>
      <c r="E2010" s="999"/>
      <c r="F2010" s="999"/>
      <c r="G2010" s="832">
        <f t="shared" si="96"/>
        <v>1</v>
      </c>
      <c r="H2010" s="1001"/>
      <c r="I2010" s="834">
        <f t="shared" si="97"/>
        <v>0</v>
      </c>
      <c r="J2010" s="1295"/>
      <c r="K2010" s="1294"/>
    </row>
    <row r="2011" spans="1:11" s="440" customFormat="1" ht="21.95" customHeight="1" x14ac:dyDescent="0.2">
      <c r="A2011" s="830">
        <v>1999</v>
      </c>
      <c r="B2011" s="998"/>
      <c r="C2011" s="999"/>
      <c r="D2011" s="1000">
        <f t="shared" si="95"/>
        <v>0</v>
      </c>
      <c r="E2011" s="999"/>
      <c r="F2011" s="999"/>
      <c r="G2011" s="832">
        <f t="shared" si="96"/>
        <v>1</v>
      </c>
      <c r="H2011" s="1001"/>
      <c r="I2011" s="834">
        <f t="shared" si="97"/>
        <v>0</v>
      </c>
      <c r="J2011" s="1295"/>
      <c r="K2011" s="1294"/>
    </row>
    <row r="2012" spans="1:11" s="440" customFormat="1" ht="21.95" customHeight="1" x14ac:dyDescent="0.2">
      <c r="A2012" s="830">
        <v>2000</v>
      </c>
      <c r="B2012" s="998"/>
      <c r="C2012" s="999"/>
      <c r="D2012" s="1000">
        <f t="shared" si="95"/>
        <v>0</v>
      </c>
      <c r="E2012" s="999"/>
      <c r="F2012" s="999"/>
      <c r="G2012" s="832">
        <f t="shared" si="96"/>
        <v>1</v>
      </c>
      <c r="H2012" s="1001"/>
      <c r="I2012" s="834">
        <f t="shared" si="97"/>
        <v>0</v>
      </c>
      <c r="J2012" s="1295"/>
      <c r="K2012" s="1294"/>
    </row>
    <row r="2013" spans="1:11" s="440" customFormat="1" ht="21.95" customHeight="1" x14ac:dyDescent="0.2">
      <c r="A2013" s="830">
        <v>2001</v>
      </c>
      <c r="B2013" s="998"/>
      <c r="C2013" s="999"/>
      <c r="D2013" s="1000">
        <f t="shared" si="95"/>
        <v>0</v>
      </c>
      <c r="E2013" s="999"/>
      <c r="F2013" s="999"/>
      <c r="G2013" s="832">
        <f t="shared" si="96"/>
        <v>1</v>
      </c>
      <c r="H2013" s="1001"/>
      <c r="I2013" s="834">
        <f t="shared" si="97"/>
        <v>0</v>
      </c>
      <c r="J2013" s="1295"/>
      <c r="K2013" s="1294"/>
    </row>
    <row r="2014" spans="1:11" s="440" customFormat="1" ht="21.95" customHeight="1" x14ac:dyDescent="0.2">
      <c r="A2014" s="830">
        <v>2002</v>
      </c>
      <c r="B2014" s="998"/>
      <c r="C2014" s="999"/>
      <c r="D2014" s="1000">
        <f t="shared" si="95"/>
        <v>0</v>
      </c>
      <c r="E2014" s="999"/>
      <c r="F2014" s="999"/>
      <c r="G2014" s="832">
        <f t="shared" si="96"/>
        <v>1</v>
      </c>
      <c r="H2014" s="1001"/>
      <c r="I2014" s="834">
        <f t="shared" si="97"/>
        <v>0</v>
      </c>
      <c r="J2014" s="1295"/>
      <c r="K2014" s="1294"/>
    </row>
    <row r="2015" spans="1:11" s="440" customFormat="1" ht="21.95" customHeight="1" x14ac:dyDescent="0.2">
      <c r="A2015" s="997">
        <v>2003</v>
      </c>
      <c r="B2015" s="998"/>
      <c r="C2015" s="999"/>
      <c r="D2015" s="1000">
        <f t="shared" si="95"/>
        <v>0</v>
      </c>
      <c r="E2015" s="999"/>
      <c r="F2015" s="1010"/>
      <c r="G2015" s="832">
        <f>(YEAR(F2015)-YEAR(E2015))*12+MONTH(F2015)-MONTH(E2015)+1</f>
        <v>1</v>
      </c>
      <c r="H2015" s="1001"/>
      <c r="I2015" s="834">
        <f t="shared" si="97"/>
        <v>0</v>
      </c>
      <c r="J2015" s="1295"/>
      <c r="K2015" s="1294"/>
    </row>
    <row r="2016" spans="1:11" s="440" customFormat="1" ht="21.95" customHeight="1" x14ac:dyDescent="0.2">
      <c r="A2016" s="1002"/>
      <c r="B2016" s="1003"/>
      <c r="C2016" s="1004"/>
      <c r="D2016" s="1005"/>
      <c r="E2016" s="1004"/>
      <c r="F2016" s="1004"/>
      <c r="G2016" s="1006"/>
      <c r="H2016" s="1007"/>
      <c r="I2016" s="1008"/>
      <c r="J2016" s="1008"/>
      <c r="K2016" s="1009"/>
    </row>
    <row r="2017" spans="1:11" s="440" customFormat="1" ht="21.95" customHeight="1" x14ac:dyDescent="0.2">
      <c r="A2017" s="1002"/>
      <c r="B2017" s="1003"/>
      <c r="C2017" s="1004"/>
      <c r="D2017" s="1005"/>
      <c r="E2017" s="1004"/>
      <c r="F2017" s="1004"/>
      <c r="G2017" s="1006"/>
      <c r="H2017" s="1007"/>
      <c r="I2017" s="1008"/>
      <c r="J2017" s="1008"/>
      <c r="K2017" s="1009"/>
    </row>
    <row r="2018" spans="1:11" s="440" customFormat="1" ht="21.95" customHeight="1" x14ac:dyDescent="0.2">
      <c r="A2018" s="1002"/>
      <c r="B2018" s="1003"/>
      <c r="C2018" s="1004"/>
      <c r="D2018" s="1005"/>
      <c r="E2018" s="1004"/>
      <c r="F2018" s="1004"/>
      <c r="G2018" s="1006"/>
      <c r="H2018" s="1007"/>
      <c r="I2018" s="1008"/>
      <c r="J2018" s="1008"/>
      <c r="K2018" s="1009"/>
    </row>
    <row r="2019" spans="1:11" s="440" customFormat="1" ht="21.95" customHeight="1" x14ac:dyDescent="0.2">
      <c r="A2019" s="1002"/>
      <c r="B2019" s="1003"/>
      <c r="C2019" s="1004"/>
      <c r="D2019" s="1005"/>
      <c r="E2019" s="1004"/>
      <c r="F2019" s="1004"/>
      <c r="G2019" s="1006"/>
      <c r="H2019" s="1007"/>
      <c r="I2019" s="1008"/>
      <c r="J2019" s="1008"/>
      <c r="K2019" s="1009"/>
    </row>
    <row r="2020" spans="1:11" s="440" customFormat="1" ht="21.95" customHeight="1" x14ac:dyDescent="0.2">
      <c r="A2020" s="1002"/>
      <c r="B2020" s="1003"/>
      <c r="C2020" s="1004"/>
      <c r="D2020" s="1005"/>
      <c r="E2020" s="1004"/>
      <c r="F2020" s="1004"/>
      <c r="G2020" s="1006"/>
      <c r="H2020" s="1007"/>
      <c r="I2020" s="1008"/>
      <c r="J2020" s="1008"/>
      <c r="K2020" s="1009"/>
    </row>
    <row r="2021" spans="1:11" s="440" customFormat="1" x14ac:dyDescent="0.2">
      <c r="B2021" s="442"/>
      <c r="I2021" s="443"/>
      <c r="J2021" s="443"/>
      <c r="K2021" s="443"/>
    </row>
    <row r="2022" spans="1:11" s="440" customFormat="1" x14ac:dyDescent="0.2">
      <c r="B2022" s="442"/>
      <c r="I2022" s="443"/>
      <c r="J2022" s="443"/>
      <c r="K2022" s="443"/>
    </row>
    <row r="2023" spans="1:11" s="440" customFormat="1" x14ac:dyDescent="0.2">
      <c r="B2023" s="442"/>
      <c r="I2023" s="443"/>
      <c r="J2023" s="443"/>
      <c r="K2023" s="443"/>
    </row>
    <row r="2024" spans="1:11" s="440" customFormat="1" x14ac:dyDescent="0.2">
      <c r="B2024" s="442"/>
      <c r="I2024" s="443"/>
      <c r="J2024" s="443"/>
      <c r="K2024" s="443"/>
    </row>
    <row r="2025" spans="1:11" s="440" customFormat="1" x14ac:dyDescent="0.2">
      <c r="B2025" s="442"/>
      <c r="I2025" s="443"/>
      <c r="J2025" s="443"/>
      <c r="K2025" s="443"/>
    </row>
    <row r="2026" spans="1:11" s="440" customFormat="1" x14ac:dyDescent="0.2">
      <c r="B2026" s="442"/>
      <c r="I2026" s="443"/>
      <c r="J2026" s="443"/>
      <c r="K2026" s="443"/>
    </row>
    <row r="2027" spans="1:11" s="440" customFormat="1" x14ac:dyDescent="0.2">
      <c r="B2027" s="442"/>
      <c r="I2027" s="443"/>
      <c r="J2027" s="443"/>
      <c r="K2027" s="443"/>
    </row>
    <row r="2028" spans="1:11" s="440" customFormat="1" x14ac:dyDescent="0.2">
      <c r="B2028" s="442"/>
      <c r="I2028" s="443"/>
      <c r="J2028" s="443"/>
      <c r="K2028" s="443"/>
    </row>
    <row r="2029" spans="1:11" s="440" customFormat="1" x14ac:dyDescent="0.2">
      <c r="B2029" s="442"/>
      <c r="I2029" s="443"/>
      <c r="J2029" s="443"/>
      <c r="K2029" s="443"/>
    </row>
    <row r="2030" spans="1:11" s="440" customFormat="1" x14ac:dyDescent="0.2">
      <c r="B2030" s="442"/>
      <c r="I2030" s="443"/>
      <c r="J2030" s="443"/>
      <c r="K2030" s="443"/>
    </row>
    <row r="2031" spans="1:11" s="440" customFormat="1" x14ac:dyDescent="0.2">
      <c r="B2031" s="442"/>
      <c r="I2031" s="443"/>
      <c r="J2031" s="443"/>
      <c r="K2031" s="443"/>
    </row>
    <row r="2032" spans="1:11" s="440" customFormat="1" x14ac:dyDescent="0.2">
      <c r="B2032" s="442"/>
      <c r="I2032" s="443"/>
      <c r="J2032" s="443"/>
      <c r="K2032" s="443"/>
    </row>
    <row r="2033" spans="2:11" s="440" customFormat="1" x14ac:dyDescent="0.2">
      <c r="B2033" s="442"/>
      <c r="I2033" s="443"/>
      <c r="J2033" s="443"/>
      <c r="K2033" s="443"/>
    </row>
    <row r="2034" spans="2:11" s="440" customFormat="1" x14ac:dyDescent="0.2">
      <c r="B2034" s="442"/>
      <c r="I2034" s="443"/>
      <c r="J2034" s="443"/>
      <c r="K2034" s="443"/>
    </row>
    <row r="2035" spans="2:11" s="440" customFormat="1" x14ac:dyDescent="0.2">
      <c r="B2035" s="442"/>
      <c r="I2035" s="443"/>
      <c r="J2035" s="443"/>
      <c r="K2035" s="443"/>
    </row>
    <row r="2036" spans="2:11" s="440" customFormat="1" x14ac:dyDescent="0.2">
      <c r="B2036" s="442"/>
      <c r="I2036" s="443"/>
      <c r="J2036" s="443"/>
      <c r="K2036" s="443"/>
    </row>
    <row r="2037" spans="2:11" s="440" customFormat="1" x14ac:dyDescent="0.2">
      <c r="B2037" s="442"/>
      <c r="I2037" s="443"/>
      <c r="J2037" s="443"/>
      <c r="K2037" s="443"/>
    </row>
    <row r="2038" spans="2:11" s="440" customFormat="1" x14ac:dyDescent="0.2">
      <c r="B2038" s="442"/>
      <c r="I2038" s="443"/>
      <c r="J2038" s="443"/>
      <c r="K2038" s="443"/>
    </row>
    <row r="2039" spans="2:11" s="440" customFormat="1" x14ac:dyDescent="0.2">
      <c r="B2039" s="442"/>
      <c r="I2039" s="443"/>
      <c r="J2039" s="443"/>
      <c r="K2039" s="443"/>
    </row>
    <row r="2040" spans="2:11" s="440" customFormat="1" x14ac:dyDescent="0.2">
      <c r="B2040" s="442"/>
      <c r="I2040" s="443"/>
      <c r="J2040" s="443"/>
      <c r="K2040" s="443"/>
    </row>
    <row r="2041" spans="2:11" s="440" customFormat="1" x14ac:dyDescent="0.2">
      <c r="B2041" s="442"/>
      <c r="I2041" s="443"/>
      <c r="J2041" s="443"/>
      <c r="K2041" s="443"/>
    </row>
    <row r="2042" spans="2:11" s="440" customFormat="1" x14ac:dyDescent="0.2">
      <c r="B2042" s="442"/>
      <c r="I2042" s="443"/>
      <c r="J2042" s="443"/>
      <c r="K2042" s="443"/>
    </row>
    <row r="2043" spans="2:11" s="440" customFormat="1" x14ac:dyDescent="0.2">
      <c r="B2043" s="442"/>
      <c r="I2043" s="443"/>
      <c r="J2043" s="443"/>
      <c r="K2043" s="443"/>
    </row>
    <row r="2044" spans="2:11" s="440" customFormat="1" x14ac:dyDescent="0.2">
      <c r="B2044" s="442"/>
      <c r="I2044" s="443"/>
      <c r="J2044" s="443"/>
      <c r="K2044" s="443"/>
    </row>
    <row r="2045" spans="2:11" s="440" customFormat="1" x14ac:dyDescent="0.2">
      <c r="B2045" s="442"/>
      <c r="I2045" s="443"/>
      <c r="J2045" s="443"/>
      <c r="K2045" s="443"/>
    </row>
    <row r="2046" spans="2:11" s="440" customFormat="1" x14ac:dyDescent="0.2">
      <c r="B2046" s="442"/>
      <c r="I2046" s="443"/>
      <c r="J2046" s="443"/>
      <c r="K2046" s="443"/>
    </row>
    <row r="2047" spans="2:11" s="440" customFormat="1" x14ac:dyDescent="0.2">
      <c r="B2047" s="442"/>
      <c r="I2047" s="443"/>
      <c r="J2047" s="443"/>
      <c r="K2047" s="443"/>
    </row>
    <row r="2048" spans="2:11" s="440" customFormat="1" x14ac:dyDescent="0.2">
      <c r="B2048" s="442"/>
      <c r="I2048" s="443"/>
      <c r="J2048" s="443"/>
      <c r="K2048" s="443"/>
    </row>
    <row r="2049" spans="2:11" s="440" customFormat="1" x14ac:dyDescent="0.2">
      <c r="B2049" s="442"/>
      <c r="I2049" s="443"/>
      <c r="J2049" s="443"/>
      <c r="K2049" s="443"/>
    </row>
    <row r="2050" spans="2:11" s="440" customFormat="1" x14ac:dyDescent="0.2">
      <c r="B2050" s="442"/>
      <c r="I2050" s="443"/>
      <c r="J2050" s="443"/>
      <c r="K2050" s="443"/>
    </row>
    <row r="2051" spans="2:11" s="440" customFormat="1" x14ac:dyDescent="0.2">
      <c r="B2051" s="442"/>
      <c r="I2051" s="443"/>
      <c r="J2051" s="443"/>
      <c r="K2051" s="443"/>
    </row>
    <row r="2052" spans="2:11" s="440" customFormat="1" x14ac:dyDescent="0.2">
      <c r="B2052" s="442"/>
      <c r="I2052" s="443"/>
      <c r="J2052" s="443"/>
      <c r="K2052" s="443"/>
    </row>
    <row r="2053" spans="2:11" s="440" customFormat="1" x14ac:dyDescent="0.2">
      <c r="B2053" s="442"/>
      <c r="I2053" s="443"/>
      <c r="J2053" s="443"/>
      <c r="K2053" s="443"/>
    </row>
    <row r="2054" spans="2:11" s="440" customFormat="1" x14ac:dyDescent="0.2">
      <c r="B2054" s="442"/>
      <c r="I2054" s="443"/>
      <c r="J2054" s="443"/>
      <c r="K2054" s="443"/>
    </row>
    <row r="2055" spans="2:11" s="440" customFormat="1" x14ac:dyDescent="0.2">
      <c r="B2055" s="442"/>
      <c r="I2055" s="443"/>
      <c r="J2055" s="443"/>
      <c r="K2055" s="443"/>
    </row>
    <row r="2056" spans="2:11" s="440" customFormat="1" x14ac:dyDescent="0.2">
      <c r="B2056" s="442"/>
      <c r="I2056" s="443"/>
      <c r="J2056" s="443"/>
      <c r="K2056" s="443"/>
    </row>
    <row r="2057" spans="2:11" s="440" customFormat="1" x14ac:dyDescent="0.2">
      <c r="B2057" s="442"/>
      <c r="I2057" s="443"/>
      <c r="J2057" s="443"/>
      <c r="K2057" s="443"/>
    </row>
    <row r="2058" spans="2:11" s="440" customFormat="1" x14ac:dyDescent="0.2">
      <c r="B2058" s="442"/>
      <c r="I2058" s="443"/>
      <c r="J2058" s="443"/>
      <c r="K2058" s="443"/>
    </row>
    <row r="2059" spans="2:11" s="440" customFormat="1" x14ac:dyDescent="0.2">
      <c r="B2059" s="442"/>
      <c r="I2059" s="443"/>
      <c r="J2059" s="443"/>
      <c r="K2059" s="443"/>
    </row>
    <row r="2060" spans="2:11" s="440" customFormat="1" x14ac:dyDescent="0.2">
      <c r="B2060" s="442"/>
      <c r="I2060" s="443"/>
      <c r="J2060" s="443"/>
      <c r="K2060" s="443"/>
    </row>
    <row r="2061" spans="2:11" s="440" customFormat="1" x14ac:dyDescent="0.2">
      <c r="B2061" s="442"/>
      <c r="I2061" s="443"/>
      <c r="J2061" s="443"/>
      <c r="K2061" s="443"/>
    </row>
    <row r="2062" spans="2:11" s="440" customFormat="1" x14ac:dyDescent="0.2">
      <c r="B2062" s="442"/>
      <c r="I2062" s="443"/>
      <c r="J2062" s="443"/>
      <c r="K2062" s="443"/>
    </row>
    <row r="2063" spans="2:11" s="440" customFormat="1" x14ac:dyDescent="0.2">
      <c r="B2063" s="442"/>
      <c r="I2063" s="443"/>
      <c r="J2063" s="443"/>
      <c r="K2063" s="443"/>
    </row>
    <row r="2064" spans="2:11" s="440" customFormat="1" x14ac:dyDescent="0.2">
      <c r="B2064" s="442"/>
      <c r="I2064" s="443"/>
      <c r="J2064" s="443"/>
      <c r="K2064" s="443"/>
    </row>
    <row r="2065" spans="2:11" s="440" customFormat="1" x14ac:dyDescent="0.2">
      <c r="B2065" s="442"/>
      <c r="I2065" s="443"/>
      <c r="J2065" s="443"/>
      <c r="K2065" s="443"/>
    </row>
    <row r="2066" spans="2:11" s="440" customFormat="1" x14ac:dyDescent="0.2">
      <c r="B2066" s="442"/>
      <c r="I2066" s="443"/>
      <c r="J2066" s="443"/>
      <c r="K2066" s="443"/>
    </row>
    <row r="2067" spans="2:11" s="440" customFormat="1" x14ac:dyDescent="0.2">
      <c r="B2067" s="442"/>
      <c r="I2067" s="443"/>
      <c r="J2067" s="443"/>
      <c r="K2067" s="443"/>
    </row>
    <row r="2068" spans="2:11" s="440" customFormat="1" x14ac:dyDescent="0.2">
      <c r="B2068" s="442"/>
      <c r="I2068" s="443"/>
      <c r="J2068" s="443"/>
      <c r="K2068" s="443"/>
    </row>
    <row r="2069" spans="2:11" s="440" customFormat="1" x14ac:dyDescent="0.2">
      <c r="B2069" s="442"/>
      <c r="I2069" s="443"/>
      <c r="J2069" s="443"/>
      <c r="K2069" s="443"/>
    </row>
    <row r="2070" spans="2:11" s="440" customFormat="1" x14ac:dyDescent="0.2">
      <c r="B2070" s="442"/>
      <c r="I2070" s="443"/>
      <c r="J2070" s="443"/>
      <c r="K2070" s="443"/>
    </row>
    <row r="2071" spans="2:11" s="440" customFormat="1" x14ac:dyDescent="0.2">
      <c r="B2071" s="442"/>
      <c r="I2071" s="443"/>
      <c r="J2071" s="443"/>
      <c r="K2071" s="443"/>
    </row>
    <row r="2072" spans="2:11" s="440" customFormat="1" x14ac:dyDescent="0.2">
      <c r="B2072" s="442"/>
      <c r="I2072" s="443"/>
      <c r="J2072" s="443"/>
      <c r="K2072" s="443"/>
    </row>
    <row r="2073" spans="2:11" s="440" customFormat="1" x14ac:dyDescent="0.2">
      <c r="B2073" s="442"/>
      <c r="I2073" s="443"/>
      <c r="J2073" s="443"/>
      <c r="K2073" s="443"/>
    </row>
    <row r="2074" spans="2:11" s="440" customFormat="1" x14ac:dyDescent="0.2">
      <c r="B2074" s="442"/>
      <c r="I2074" s="443"/>
      <c r="J2074" s="443"/>
      <c r="K2074" s="443"/>
    </row>
    <row r="2075" spans="2:11" s="440" customFormat="1" x14ac:dyDescent="0.2">
      <c r="B2075" s="442"/>
      <c r="I2075" s="443"/>
      <c r="J2075" s="443"/>
      <c r="K2075" s="443"/>
    </row>
    <row r="2076" spans="2:11" s="440" customFormat="1" x14ac:dyDescent="0.2">
      <c r="B2076" s="442"/>
      <c r="I2076" s="443"/>
      <c r="J2076" s="443"/>
      <c r="K2076" s="443"/>
    </row>
    <row r="2077" spans="2:11" s="440" customFormat="1" x14ac:dyDescent="0.2">
      <c r="B2077" s="442"/>
      <c r="I2077" s="443"/>
      <c r="J2077" s="443"/>
      <c r="K2077" s="443"/>
    </row>
    <row r="2078" spans="2:11" s="440" customFormat="1" x14ac:dyDescent="0.2">
      <c r="B2078" s="442"/>
      <c r="I2078" s="443"/>
      <c r="J2078" s="443"/>
      <c r="K2078" s="443"/>
    </row>
    <row r="2079" spans="2:11" s="440" customFormat="1" x14ac:dyDescent="0.2">
      <c r="B2079" s="442"/>
      <c r="I2079" s="443"/>
      <c r="J2079" s="443"/>
      <c r="K2079" s="443"/>
    </row>
    <row r="2080" spans="2:11" s="440" customFormat="1" x14ac:dyDescent="0.2">
      <c r="B2080" s="442"/>
      <c r="I2080" s="443"/>
      <c r="J2080" s="443"/>
      <c r="K2080" s="443"/>
    </row>
    <row r="2081" spans="2:11" s="440" customFormat="1" x14ac:dyDescent="0.2">
      <c r="B2081" s="442"/>
      <c r="I2081" s="443"/>
      <c r="J2081" s="443"/>
      <c r="K2081" s="443"/>
    </row>
    <row r="2082" spans="2:11" s="440" customFormat="1" x14ac:dyDescent="0.2">
      <c r="B2082" s="442"/>
      <c r="I2082" s="443"/>
      <c r="J2082" s="443"/>
      <c r="K2082" s="443"/>
    </row>
    <row r="2083" spans="2:11" s="440" customFormat="1" x14ac:dyDescent="0.2">
      <c r="B2083" s="442"/>
      <c r="I2083" s="443"/>
      <c r="J2083" s="443"/>
      <c r="K2083" s="443"/>
    </row>
    <row r="2084" spans="2:11" s="440" customFormat="1" x14ac:dyDescent="0.2">
      <c r="B2084" s="442"/>
      <c r="I2084" s="443"/>
      <c r="J2084" s="443"/>
      <c r="K2084" s="443"/>
    </row>
    <row r="2085" spans="2:11" s="440" customFormat="1" x14ac:dyDescent="0.2">
      <c r="B2085" s="442"/>
      <c r="I2085" s="443"/>
      <c r="J2085" s="443"/>
      <c r="K2085" s="443"/>
    </row>
    <row r="2086" spans="2:11" s="440" customFormat="1" x14ac:dyDescent="0.2">
      <c r="B2086" s="442"/>
      <c r="I2086" s="443"/>
      <c r="J2086" s="443"/>
      <c r="K2086" s="443"/>
    </row>
    <row r="2087" spans="2:11" s="440" customFormat="1" x14ac:dyDescent="0.2">
      <c r="B2087" s="442"/>
      <c r="I2087" s="443"/>
      <c r="J2087" s="443"/>
      <c r="K2087" s="443"/>
    </row>
    <row r="2088" spans="2:11" s="440" customFormat="1" x14ac:dyDescent="0.2">
      <c r="B2088" s="442"/>
      <c r="I2088" s="443"/>
      <c r="J2088" s="443"/>
      <c r="K2088" s="443"/>
    </row>
    <row r="2089" spans="2:11" s="440" customFormat="1" x14ac:dyDescent="0.2">
      <c r="B2089" s="442"/>
      <c r="I2089" s="443"/>
      <c r="J2089" s="443"/>
      <c r="K2089" s="443"/>
    </row>
    <row r="2090" spans="2:11" s="440" customFormat="1" x14ac:dyDescent="0.2">
      <c r="B2090" s="442"/>
      <c r="I2090" s="443"/>
      <c r="J2090" s="443"/>
      <c r="K2090" s="443"/>
    </row>
    <row r="2091" spans="2:11" s="440" customFormat="1" x14ac:dyDescent="0.2">
      <c r="B2091" s="442"/>
      <c r="I2091" s="443"/>
      <c r="J2091" s="443"/>
      <c r="K2091" s="443"/>
    </row>
    <row r="2092" spans="2:11" s="440" customFormat="1" x14ac:dyDescent="0.2">
      <c r="B2092" s="442"/>
      <c r="I2092" s="443"/>
      <c r="J2092" s="443"/>
      <c r="K2092" s="443"/>
    </row>
    <row r="2093" spans="2:11" s="440" customFormat="1" x14ac:dyDescent="0.2">
      <c r="B2093" s="442"/>
      <c r="I2093" s="443"/>
      <c r="J2093" s="443"/>
      <c r="K2093" s="443"/>
    </row>
    <row r="2094" spans="2:11" s="440" customFormat="1" x14ac:dyDescent="0.2">
      <c r="B2094" s="442"/>
      <c r="I2094" s="443"/>
      <c r="J2094" s="443"/>
      <c r="K2094" s="443"/>
    </row>
    <row r="2095" spans="2:11" s="440" customFormat="1" x14ac:dyDescent="0.2">
      <c r="B2095" s="442"/>
      <c r="I2095" s="443"/>
      <c r="J2095" s="443"/>
      <c r="K2095" s="443"/>
    </row>
    <row r="2096" spans="2:11" s="440" customFormat="1" x14ac:dyDescent="0.2">
      <c r="B2096" s="442"/>
      <c r="I2096" s="443"/>
      <c r="J2096" s="443"/>
      <c r="K2096" s="443"/>
    </row>
    <row r="2097" spans="2:11" s="440" customFormat="1" x14ac:dyDescent="0.2">
      <c r="B2097" s="442"/>
      <c r="I2097" s="443"/>
      <c r="J2097" s="443"/>
      <c r="K2097" s="443"/>
    </row>
    <row r="2098" spans="2:11" s="440" customFormat="1" x14ac:dyDescent="0.2">
      <c r="B2098" s="442"/>
      <c r="I2098" s="443"/>
      <c r="J2098" s="443"/>
      <c r="K2098" s="443"/>
    </row>
    <row r="2099" spans="2:11" s="440" customFormat="1" x14ac:dyDescent="0.2">
      <c r="B2099" s="442"/>
      <c r="I2099" s="443"/>
      <c r="J2099" s="443"/>
      <c r="K2099" s="443"/>
    </row>
    <row r="2100" spans="2:11" s="440" customFormat="1" x14ac:dyDescent="0.2">
      <c r="B2100" s="442"/>
      <c r="I2100" s="443"/>
      <c r="J2100" s="443"/>
      <c r="K2100" s="443"/>
    </row>
    <row r="2101" spans="2:11" s="440" customFormat="1" x14ac:dyDescent="0.2">
      <c r="B2101" s="442"/>
      <c r="I2101" s="443"/>
      <c r="J2101" s="443"/>
      <c r="K2101" s="443"/>
    </row>
    <row r="2102" spans="2:11" s="440" customFormat="1" x14ac:dyDescent="0.2">
      <c r="B2102" s="442"/>
      <c r="I2102" s="443"/>
      <c r="J2102" s="443"/>
      <c r="K2102" s="443"/>
    </row>
    <row r="2103" spans="2:11" s="440" customFormat="1" x14ac:dyDescent="0.2">
      <c r="B2103" s="442"/>
      <c r="I2103" s="443"/>
      <c r="J2103" s="443"/>
      <c r="K2103" s="443"/>
    </row>
    <row r="2104" spans="2:11" s="440" customFormat="1" x14ac:dyDescent="0.2">
      <c r="B2104" s="442"/>
      <c r="I2104" s="443"/>
      <c r="J2104" s="443"/>
      <c r="K2104" s="443"/>
    </row>
    <row r="2105" spans="2:11" s="440" customFormat="1" x14ac:dyDescent="0.2">
      <c r="B2105" s="442"/>
      <c r="I2105" s="443"/>
      <c r="J2105" s="443"/>
      <c r="K2105" s="443"/>
    </row>
    <row r="2106" spans="2:11" s="440" customFormat="1" x14ac:dyDescent="0.2">
      <c r="B2106" s="442"/>
      <c r="I2106" s="443"/>
      <c r="J2106" s="443"/>
      <c r="K2106" s="443"/>
    </row>
    <row r="2107" spans="2:11" s="440" customFormat="1" x14ac:dyDescent="0.2">
      <c r="B2107" s="442"/>
      <c r="I2107" s="443"/>
      <c r="J2107" s="443"/>
      <c r="K2107" s="443"/>
    </row>
    <row r="2108" spans="2:11" s="440" customFormat="1" x14ac:dyDescent="0.2">
      <c r="B2108" s="442"/>
      <c r="I2108" s="443"/>
      <c r="J2108" s="443"/>
      <c r="K2108" s="443"/>
    </row>
    <row r="2109" spans="2:11" s="440" customFormat="1" x14ac:dyDescent="0.2">
      <c r="B2109" s="442"/>
      <c r="I2109" s="443"/>
      <c r="J2109" s="443"/>
      <c r="K2109" s="443"/>
    </row>
    <row r="2110" spans="2:11" s="440" customFormat="1" x14ac:dyDescent="0.2">
      <c r="B2110" s="442"/>
      <c r="I2110" s="443"/>
      <c r="J2110" s="443"/>
      <c r="K2110" s="443"/>
    </row>
    <row r="2111" spans="2:11" s="440" customFormat="1" x14ac:dyDescent="0.2">
      <c r="B2111" s="442"/>
      <c r="I2111" s="443"/>
      <c r="J2111" s="443"/>
      <c r="K2111" s="443"/>
    </row>
    <row r="2112" spans="2:11" s="440" customFormat="1" x14ac:dyDescent="0.2">
      <c r="B2112" s="442"/>
      <c r="I2112" s="443"/>
      <c r="J2112" s="443"/>
      <c r="K2112" s="443"/>
    </row>
    <row r="2113" spans="2:11" s="440" customFormat="1" x14ac:dyDescent="0.2">
      <c r="B2113" s="442"/>
      <c r="I2113" s="443"/>
      <c r="J2113" s="443"/>
      <c r="K2113" s="443"/>
    </row>
    <row r="2114" spans="2:11" s="440" customFormat="1" x14ac:dyDescent="0.2">
      <c r="B2114" s="442"/>
      <c r="I2114" s="443"/>
      <c r="J2114" s="443"/>
      <c r="K2114" s="443"/>
    </row>
    <row r="2115" spans="2:11" s="440" customFormat="1" x14ac:dyDescent="0.2">
      <c r="B2115" s="442"/>
      <c r="I2115" s="443"/>
      <c r="J2115" s="443"/>
      <c r="K2115" s="443"/>
    </row>
    <row r="2116" spans="2:11" s="440" customFormat="1" x14ac:dyDescent="0.2">
      <c r="B2116" s="442"/>
      <c r="I2116" s="443"/>
      <c r="J2116" s="443"/>
      <c r="K2116" s="443"/>
    </row>
    <row r="2117" spans="2:11" s="440" customFormat="1" x14ac:dyDescent="0.2">
      <c r="B2117" s="442"/>
      <c r="I2117" s="443"/>
      <c r="J2117" s="443"/>
      <c r="K2117" s="443"/>
    </row>
    <row r="2118" spans="2:11" s="440" customFormat="1" x14ac:dyDescent="0.2">
      <c r="B2118" s="442"/>
      <c r="I2118" s="443"/>
      <c r="J2118" s="443"/>
      <c r="K2118" s="443"/>
    </row>
    <row r="2119" spans="2:11" s="440" customFormat="1" x14ac:dyDescent="0.2">
      <c r="B2119" s="442"/>
      <c r="I2119" s="443"/>
      <c r="J2119" s="443"/>
      <c r="K2119" s="443"/>
    </row>
    <row r="2120" spans="2:11" s="440" customFormat="1" x14ac:dyDescent="0.2">
      <c r="B2120" s="442"/>
      <c r="I2120" s="443"/>
      <c r="J2120" s="443"/>
      <c r="K2120" s="443"/>
    </row>
    <row r="2121" spans="2:11" s="440" customFormat="1" x14ac:dyDescent="0.2">
      <c r="B2121" s="442"/>
      <c r="I2121" s="443"/>
      <c r="J2121" s="443"/>
      <c r="K2121" s="443"/>
    </row>
    <row r="2122" spans="2:11" s="440" customFormat="1" x14ac:dyDescent="0.2">
      <c r="B2122" s="442"/>
      <c r="I2122" s="443"/>
      <c r="J2122" s="443"/>
      <c r="K2122" s="443"/>
    </row>
    <row r="2123" spans="2:11" s="440" customFormat="1" x14ac:dyDescent="0.2">
      <c r="B2123" s="442"/>
      <c r="I2123" s="443"/>
      <c r="J2123" s="443"/>
      <c r="K2123" s="443"/>
    </row>
    <row r="2124" spans="2:11" s="440" customFormat="1" x14ac:dyDescent="0.2">
      <c r="B2124" s="442"/>
      <c r="I2124" s="443"/>
      <c r="J2124" s="443"/>
      <c r="K2124" s="443"/>
    </row>
    <row r="2125" spans="2:11" s="440" customFormat="1" x14ac:dyDescent="0.2">
      <c r="B2125" s="442"/>
      <c r="I2125" s="443"/>
      <c r="J2125" s="443"/>
      <c r="K2125" s="443"/>
    </row>
    <row r="2126" spans="2:11" s="440" customFormat="1" x14ac:dyDescent="0.2">
      <c r="B2126" s="442"/>
      <c r="I2126" s="443"/>
      <c r="J2126" s="443"/>
      <c r="K2126" s="443"/>
    </row>
    <row r="2127" spans="2:11" s="440" customFormat="1" x14ac:dyDescent="0.2">
      <c r="B2127" s="442"/>
      <c r="I2127" s="443"/>
      <c r="J2127" s="443"/>
      <c r="K2127" s="443"/>
    </row>
    <row r="2128" spans="2:11" s="440" customFormat="1" x14ac:dyDescent="0.2">
      <c r="B2128" s="442"/>
      <c r="I2128" s="443"/>
      <c r="J2128" s="443"/>
      <c r="K2128" s="443"/>
    </row>
    <row r="2129" spans="2:11" s="440" customFormat="1" x14ac:dyDescent="0.2">
      <c r="B2129" s="442"/>
      <c r="I2129" s="443"/>
      <c r="J2129" s="443"/>
      <c r="K2129" s="443"/>
    </row>
    <row r="2130" spans="2:11" s="440" customFormat="1" x14ac:dyDescent="0.2">
      <c r="B2130" s="442"/>
      <c r="I2130" s="443"/>
      <c r="J2130" s="443"/>
      <c r="K2130" s="443"/>
    </row>
    <row r="2131" spans="2:11" s="440" customFormat="1" x14ac:dyDescent="0.2">
      <c r="B2131" s="442"/>
      <c r="I2131" s="443"/>
      <c r="J2131" s="443"/>
      <c r="K2131" s="443"/>
    </row>
    <row r="2132" spans="2:11" s="440" customFormat="1" x14ac:dyDescent="0.2">
      <c r="B2132" s="442"/>
      <c r="I2132" s="443"/>
      <c r="J2132" s="443"/>
      <c r="K2132" s="443"/>
    </row>
    <row r="2133" spans="2:11" s="440" customFormat="1" x14ac:dyDescent="0.2">
      <c r="B2133" s="442"/>
      <c r="I2133" s="443"/>
      <c r="J2133" s="443"/>
      <c r="K2133" s="443"/>
    </row>
    <row r="2134" spans="2:11" s="440" customFormat="1" x14ac:dyDescent="0.2">
      <c r="B2134" s="442"/>
      <c r="I2134" s="443"/>
      <c r="J2134" s="443"/>
      <c r="K2134" s="443"/>
    </row>
    <row r="2135" spans="2:11" s="440" customFormat="1" x14ac:dyDescent="0.2">
      <c r="B2135" s="442"/>
      <c r="I2135" s="443"/>
      <c r="J2135" s="443"/>
      <c r="K2135" s="443"/>
    </row>
    <row r="2136" spans="2:11" s="440" customFormat="1" x14ac:dyDescent="0.2">
      <c r="B2136" s="442"/>
      <c r="I2136" s="443"/>
      <c r="J2136" s="443"/>
      <c r="K2136" s="443"/>
    </row>
    <row r="2137" spans="2:11" s="440" customFormat="1" x14ac:dyDescent="0.2">
      <c r="B2137" s="442"/>
      <c r="I2137" s="443"/>
      <c r="J2137" s="443"/>
      <c r="K2137" s="443"/>
    </row>
    <row r="2138" spans="2:11" s="440" customFormat="1" x14ac:dyDescent="0.2">
      <c r="B2138" s="442"/>
      <c r="I2138" s="443"/>
      <c r="J2138" s="443"/>
      <c r="K2138" s="443"/>
    </row>
    <row r="2139" spans="2:11" s="440" customFormat="1" x14ac:dyDescent="0.2">
      <c r="B2139" s="442"/>
      <c r="I2139" s="443"/>
      <c r="J2139" s="443"/>
      <c r="K2139" s="443"/>
    </row>
    <row r="2140" spans="2:11" s="440" customFormat="1" x14ac:dyDescent="0.2">
      <c r="B2140" s="442"/>
      <c r="I2140" s="443"/>
      <c r="J2140" s="443"/>
      <c r="K2140" s="443"/>
    </row>
    <row r="2141" spans="2:11" s="440" customFormat="1" x14ac:dyDescent="0.2">
      <c r="B2141" s="442"/>
      <c r="I2141" s="443"/>
      <c r="J2141" s="443"/>
      <c r="K2141" s="443"/>
    </row>
    <row r="2142" spans="2:11" s="440" customFormat="1" x14ac:dyDescent="0.2">
      <c r="B2142" s="442"/>
      <c r="I2142" s="443"/>
      <c r="J2142" s="443"/>
      <c r="K2142" s="443"/>
    </row>
    <row r="2143" spans="2:11" s="440" customFormat="1" x14ac:dyDescent="0.2">
      <c r="B2143" s="442"/>
      <c r="I2143" s="443"/>
      <c r="J2143" s="443"/>
      <c r="K2143" s="443"/>
    </row>
    <row r="2144" spans="2:11" s="440" customFormat="1" x14ac:dyDescent="0.2">
      <c r="B2144" s="442"/>
      <c r="I2144" s="443"/>
      <c r="J2144" s="443"/>
      <c r="K2144" s="443"/>
    </row>
    <row r="2145" spans="2:11" s="440" customFormat="1" x14ac:dyDescent="0.2">
      <c r="B2145" s="442"/>
      <c r="I2145" s="443"/>
      <c r="J2145" s="443"/>
      <c r="K2145" s="443"/>
    </row>
    <row r="2146" spans="2:11" s="440" customFormat="1" x14ac:dyDescent="0.2">
      <c r="B2146" s="442"/>
      <c r="I2146" s="443"/>
      <c r="J2146" s="443"/>
      <c r="K2146" s="443"/>
    </row>
    <row r="2147" spans="2:11" s="440" customFormat="1" x14ac:dyDescent="0.2">
      <c r="B2147" s="442"/>
      <c r="I2147" s="443"/>
      <c r="J2147" s="443"/>
      <c r="K2147" s="443"/>
    </row>
    <row r="2148" spans="2:11" s="440" customFormat="1" x14ac:dyDescent="0.2">
      <c r="B2148" s="442"/>
      <c r="I2148" s="443"/>
      <c r="J2148" s="443"/>
      <c r="K2148" s="443"/>
    </row>
    <row r="2149" spans="2:11" s="440" customFormat="1" x14ac:dyDescent="0.2">
      <c r="B2149" s="442"/>
      <c r="I2149" s="443"/>
      <c r="J2149" s="443"/>
      <c r="K2149" s="443"/>
    </row>
    <row r="2150" spans="2:11" s="440" customFormat="1" x14ac:dyDescent="0.2">
      <c r="B2150" s="442"/>
      <c r="I2150" s="443"/>
      <c r="J2150" s="443"/>
      <c r="K2150" s="443"/>
    </row>
    <row r="2151" spans="2:11" s="440" customFormat="1" x14ac:dyDescent="0.2">
      <c r="B2151" s="442"/>
      <c r="I2151" s="443"/>
      <c r="J2151" s="443"/>
      <c r="K2151" s="443"/>
    </row>
    <row r="2152" spans="2:11" s="440" customFormat="1" x14ac:dyDescent="0.2">
      <c r="B2152" s="442"/>
      <c r="I2152" s="443"/>
      <c r="J2152" s="443"/>
      <c r="K2152" s="443"/>
    </row>
    <row r="2153" spans="2:11" s="440" customFormat="1" x14ac:dyDescent="0.2">
      <c r="B2153" s="442"/>
      <c r="I2153" s="443"/>
      <c r="J2153" s="443"/>
      <c r="K2153" s="443"/>
    </row>
    <row r="2154" spans="2:11" s="440" customFormat="1" x14ac:dyDescent="0.2">
      <c r="B2154" s="442"/>
      <c r="I2154" s="443"/>
      <c r="J2154" s="443"/>
      <c r="K2154" s="443"/>
    </row>
    <row r="2155" spans="2:11" s="440" customFormat="1" x14ac:dyDescent="0.2">
      <c r="B2155" s="442"/>
      <c r="I2155" s="443"/>
      <c r="J2155" s="443"/>
      <c r="K2155" s="443"/>
    </row>
    <row r="2156" spans="2:11" s="440" customFormat="1" x14ac:dyDescent="0.2">
      <c r="B2156" s="442"/>
      <c r="I2156" s="443"/>
      <c r="J2156" s="443"/>
      <c r="K2156" s="443"/>
    </row>
    <row r="2157" spans="2:11" s="440" customFormat="1" x14ac:dyDescent="0.2">
      <c r="B2157" s="442"/>
      <c r="I2157" s="443"/>
      <c r="J2157" s="443"/>
      <c r="K2157" s="443"/>
    </row>
    <row r="2158" spans="2:11" s="440" customFormat="1" x14ac:dyDescent="0.2">
      <c r="B2158" s="442"/>
      <c r="I2158" s="443"/>
      <c r="J2158" s="443"/>
      <c r="K2158" s="443"/>
    </row>
    <row r="2159" spans="2:11" s="440" customFormat="1" x14ac:dyDescent="0.2">
      <c r="B2159" s="442"/>
      <c r="I2159" s="443"/>
      <c r="J2159" s="443"/>
      <c r="K2159" s="443"/>
    </row>
    <row r="2160" spans="2:11" s="440" customFormat="1" x14ac:dyDescent="0.2">
      <c r="B2160" s="442"/>
      <c r="I2160" s="443"/>
      <c r="J2160" s="443"/>
      <c r="K2160" s="443"/>
    </row>
    <row r="2161" spans="2:11" s="440" customFormat="1" x14ac:dyDescent="0.2">
      <c r="B2161" s="442"/>
      <c r="I2161" s="443"/>
      <c r="J2161" s="443"/>
      <c r="K2161" s="443"/>
    </row>
    <row r="2162" spans="2:11" s="440" customFormat="1" x14ac:dyDescent="0.2">
      <c r="B2162" s="442"/>
      <c r="I2162" s="443"/>
      <c r="J2162" s="443"/>
      <c r="K2162" s="443"/>
    </row>
    <row r="2163" spans="2:11" s="440" customFormat="1" x14ac:dyDescent="0.2">
      <c r="B2163" s="442"/>
      <c r="I2163" s="443"/>
      <c r="J2163" s="443"/>
      <c r="K2163" s="443"/>
    </row>
    <row r="2164" spans="2:11" s="440" customFormat="1" x14ac:dyDescent="0.2">
      <c r="B2164" s="442"/>
      <c r="I2164" s="443"/>
      <c r="J2164" s="443"/>
      <c r="K2164" s="443"/>
    </row>
    <row r="2165" spans="2:11" s="440" customFormat="1" x14ac:dyDescent="0.2">
      <c r="B2165" s="442"/>
      <c r="I2165" s="443"/>
      <c r="J2165" s="443"/>
      <c r="K2165" s="443"/>
    </row>
    <row r="2166" spans="2:11" s="440" customFormat="1" x14ac:dyDescent="0.2">
      <c r="B2166" s="442"/>
      <c r="I2166" s="443"/>
      <c r="J2166" s="443"/>
      <c r="K2166" s="443"/>
    </row>
    <row r="2167" spans="2:11" s="440" customFormat="1" x14ac:dyDescent="0.2">
      <c r="B2167" s="442"/>
      <c r="I2167" s="443"/>
      <c r="J2167" s="443"/>
      <c r="K2167" s="443"/>
    </row>
    <row r="2168" spans="2:11" s="440" customFormat="1" x14ac:dyDescent="0.2">
      <c r="B2168" s="442"/>
      <c r="I2168" s="443"/>
      <c r="J2168" s="443"/>
      <c r="K2168" s="443"/>
    </row>
    <row r="2169" spans="2:11" s="440" customFormat="1" x14ac:dyDescent="0.2">
      <c r="B2169" s="442"/>
      <c r="I2169" s="443"/>
      <c r="J2169" s="443"/>
      <c r="K2169" s="443"/>
    </row>
    <row r="2170" spans="2:11" s="440" customFormat="1" x14ac:dyDescent="0.2">
      <c r="B2170" s="442"/>
      <c r="I2170" s="443"/>
      <c r="J2170" s="443"/>
      <c r="K2170" s="443"/>
    </row>
    <row r="2171" spans="2:11" s="440" customFormat="1" x14ac:dyDescent="0.2">
      <c r="B2171" s="442"/>
      <c r="I2171" s="443"/>
      <c r="J2171" s="443"/>
      <c r="K2171" s="443"/>
    </row>
    <row r="2172" spans="2:11" s="440" customFormat="1" x14ac:dyDescent="0.2">
      <c r="B2172" s="442"/>
      <c r="I2172" s="443"/>
      <c r="J2172" s="443"/>
      <c r="K2172" s="443"/>
    </row>
    <row r="2173" spans="2:11" s="440" customFormat="1" x14ac:dyDescent="0.2">
      <c r="B2173" s="442"/>
      <c r="I2173" s="443"/>
      <c r="J2173" s="443"/>
      <c r="K2173" s="443"/>
    </row>
    <row r="2174" spans="2:11" s="440" customFormat="1" x14ac:dyDescent="0.2">
      <c r="B2174" s="442"/>
      <c r="I2174" s="443"/>
      <c r="J2174" s="443"/>
      <c r="K2174" s="443"/>
    </row>
    <row r="2175" spans="2:11" s="440" customFormat="1" x14ac:dyDescent="0.2">
      <c r="B2175" s="442"/>
      <c r="I2175" s="443"/>
      <c r="J2175" s="443"/>
      <c r="K2175" s="443"/>
    </row>
    <row r="2176" spans="2:11" s="440" customFormat="1" x14ac:dyDescent="0.2">
      <c r="B2176" s="442"/>
      <c r="I2176" s="443"/>
      <c r="J2176" s="443"/>
      <c r="K2176" s="443"/>
    </row>
    <row r="2177" spans="2:11" s="440" customFormat="1" x14ac:dyDescent="0.2">
      <c r="B2177" s="442"/>
      <c r="I2177" s="443"/>
      <c r="J2177" s="443"/>
      <c r="K2177" s="443"/>
    </row>
    <row r="2178" spans="2:11" s="440" customFormat="1" x14ac:dyDescent="0.2">
      <c r="B2178" s="442"/>
      <c r="I2178" s="443"/>
      <c r="J2178" s="443"/>
      <c r="K2178" s="443"/>
    </row>
    <row r="2179" spans="2:11" s="440" customFormat="1" x14ac:dyDescent="0.2">
      <c r="B2179" s="442"/>
      <c r="I2179" s="443"/>
      <c r="J2179" s="443"/>
      <c r="K2179" s="443"/>
    </row>
    <row r="2180" spans="2:11" s="440" customFormat="1" x14ac:dyDescent="0.2">
      <c r="B2180" s="442"/>
      <c r="I2180" s="443"/>
      <c r="J2180" s="443"/>
      <c r="K2180" s="443"/>
    </row>
    <row r="2181" spans="2:11" s="440" customFormat="1" x14ac:dyDescent="0.2">
      <c r="B2181" s="442"/>
      <c r="I2181" s="443"/>
      <c r="J2181" s="443"/>
      <c r="K2181" s="443"/>
    </row>
    <row r="2182" spans="2:11" s="440" customFormat="1" x14ac:dyDescent="0.2">
      <c r="B2182" s="442"/>
      <c r="I2182" s="443"/>
      <c r="J2182" s="443"/>
      <c r="K2182" s="443"/>
    </row>
    <row r="2183" spans="2:11" s="440" customFormat="1" x14ac:dyDescent="0.2">
      <c r="B2183" s="442"/>
      <c r="I2183" s="443"/>
      <c r="J2183" s="443"/>
      <c r="K2183" s="443"/>
    </row>
    <row r="2184" spans="2:11" s="440" customFormat="1" x14ac:dyDescent="0.2">
      <c r="B2184" s="442"/>
      <c r="I2184" s="443"/>
      <c r="J2184" s="443"/>
      <c r="K2184" s="443"/>
    </row>
    <row r="2185" spans="2:11" s="440" customFormat="1" x14ac:dyDescent="0.2">
      <c r="B2185" s="442"/>
      <c r="I2185" s="443"/>
      <c r="J2185" s="443"/>
      <c r="K2185" s="443"/>
    </row>
    <row r="2186" spans="2:11" s="440" customFormat="1" x14ac:dyDescent="0.2">
      <c r="B2186" s="442"/>
      <c r="I2186" s="443"/>
      <c r="J2186" s="443"/>
      <c r="K2186" s="443"/>
    </row>
    <row r="2187" spans="2:11" s="440" customFormat="1" x14ac:dyDescent="0.2">
      <c r="B2187" s="442"/>
      <c r="I2187" s="443"/>
      <c r="J2187" s="443"/>
      <c r="K2187" s="443"/>
    </row>
    <row r="2188" spans="2:11" s="440" customFormat="1" x14ac:dyDescent="0.2">
      <c r="B2188" s="442"/>
      <c r="I2188" s="443"/>
      <c r="J2188" s="443"/>
      <c r="K2188" s="443"/>
    </row>
    <row r="2189" spans="2:11" s="440" customFormat="1" x14ac:dyDescent="0.2">
      <c r="B2189" s="442"/>
      <c r="I2189" s="443"/>
      <c r="J2189" s="443"/>
      <c r="K2189" s="443"/>
    </row>
    <row r="2190" spans="2:11" s="440" customFormat="1" x14ac:dyDescent="0.2">
      <c r="B2190" s="442"/>
      <c r="I2190" s="443"/>
      <c r="J2190" s="443"/>
      <c r="K2190" s="443"/>
    </row>
    <row r="2191" spans="2:11" s="440" customFormat="1" x14ac:dyDescent="0.2">
      <c r="B2191" s="442"/>
      <c r="I2191" s="443"/>
      <c r="J2191" s="443"/>
      <c r="K2191" s="443"/>
    </row>
    <row r="2192" spans="2:11" s="440" customFormat="1" x14ac:dyDescent="0.2">
      <c r="B2192" s="442"/>
      <c r="I2192" s="443"/>
      <c r="J2192" s="443"/>
      <c r="K2192" s="443"/>
    </row>
    <row r="2193" spans="2:11" s="440" customFormat="1" x14ac:dyDescent="0.2">
      <c r="B2193" s="442"/>
      <c r="I2193" s="443"/>
      <c r="J2193" s="443"/>
      <c r="K2193" s="443"/>
    </row>
    <row r="2194" spans="2:11" s="440" customFormat="1" x14ac:dyDescent="0.2">
      <c r="B2194" s="442"/>
      <c r="I2194" s="443"/>
      <c r="J2194" s="443"/>
      <c r="K2194" s="443"/>
    </row>
    <row r="2195" spans="2:11" s="440" customFormat="1" x14ac:dyDescent="0.2">
      <c r="B2195" s="442"/>
      <c r="I2195" s="443"/>
      <c r="J2195" s="443"/>
      <c r="K2195" s="443"/>
    </row>
    <row r="2196" spans="2:11" s="440" customFormat="1" x14ac:dyDescent="0.2">
      <c r="B2196" s="442"/>
      <c r="I2196" s="443"/>
      <c r="J2196" s="443"/>
      <c r="K2196" s="443"/>
    </row>
    <row r="2197" spans="2:11" s="440" customFormat="1" x14ac:dyDescent="0.2">
      <c r="B2197" s="442"/>
      <c r="I2197" s="443"/>
      <c r="J2197" s="443"/>
      <c r="K2197" s="443"/>
    </row>
    <row r="2198" spans="2:11" s="440" customFormat="1" x14ac:dyDescent="0.2">
      <c r="B2198" s="442"/>
      <c r="I2198" s="443"/>
      <c r="J2198" s="443"/>
      <c r="K2198" s="443"/>
    </row>
    <row r="2199" spans="2:11" s="440" customFormat="1" x14ac:dyDescent="0.2">
      <c r="B2199" s="442"/>
      <c r="I2199" s="443"/>
      <c r="J2199" s="443"/>
      <c r="K2199" s="443"/>
    </row>
    <row r="2200" spans="2:11" s="440" customFormat="1" x14ac:dyDescent="0.2">
      <c r="B2200" s="442"/>
      <c r="I2200" s="443"/>
      <c r="J2200" s="443"/>
      <c r="K2200" s="443"/>
    </row>
    <row r="2201" spans="2:11" s="440" customFormat="1" x14ac:dyDescent="0.2">
      <c r="B2201" s="442"/>
      <c r="I2201" s="443"/>
      <c r="J2201" s="443"/>
      <c r="K2201" s="443"/>
    </row>
    <row r="2202" spans="2:11" s="440" customFormat="1" x14ac:dyDescent="0.2">
      <c r="B2202" s="442"/>
      <c r="I2202" s="443"/>
      <c r="J2202" s="443"/>
      <c r="K2202" s="443"/>
    </row>
    <row r="2203" spans="2:11" s="440" customFormat="1" x14ac:dyDescent="0.2">
      <c r="B2203" s="442"/>
      <c r="I2203" s="443"/>
      <c r="J2203" s="443"/>
      <c r="K2203" s="443"/>
    </row>
    <row r="2204" spans="2:11" s="440" customFormat="1" x14ac:dyDescent="0.2">
      <c r="B2204" s="442"/>
      <c r="I2204" s="443"/>
      <c r="J2204" s="443"/>
      <c r="K2204" s="443"/>
    </row>
    <row r="2205" spans="2:11" s="440" customFormat="1" x14ac:dyDescent="0.2">
      <c r="B2205" s="442"/>
      <c r="I2205" s="443"/>
      <c r="J2205" s="443"/>
      <c r="K2205" s="443"/>
    </row>
    <row r="2206" spans="2:11" s="440" customFormat="1" x14ac:dyDescent="0.2">
      <c r="B2206" s="442"/>
      <c r="I2206" s="443"/>
      <c r="J2206" s="443"/>
      <c r="K2206" s="443"/>
    </row>
    <row r="2207" spans="2:11" s="440" customFormat="1" x14ac:dyDescent="0.2">
      <c r="B2207" s="442"/>
      <c r="I2207" s="443"/>
      <c r="J2207" s="443"/>
      <c r="K2207" s="443"/>
    </row>
    <row r="2208" spans="2:11" s="440" customFormat="1" x14ac:dyDescent="0.2">
      <c r="B2208" s="442"/>
      <c r="I2208" s="443"/>
      <c r="J2208" s="443"/>
      <c r="K2208" s="443"/>
    </row>
    <row r="2209" spans="2:11" s="440" customFormat="1" x14ac:dyDescent="0.2">
      <c r="B2209" s="442"/>
      <c r="I2209" s="443"/>
      <c r="J2209" s="443"/>
      <c r="K2209" s="443"/>
    </row>
    <row r="2210" spans="2:11" s="440" customFormat="1" x14ac:dyDescent="0.2">
      <c r="B2210" s="442"/>
      <c r="I2210" s="443"/>
      <c r="J2210" s="443"/>
      <c r="K2210" s="443"/>
    </row>
    <row r="2211" spans="2:11" s="440" customFormat="1" x14ac:dyDescent="0.2">
      <c r="B2211" s="442"/>
      <c r="I2211" s="443"/>
      <c r="J2211" s="443"/>
      <c r="K2211" s="443"/>
    </row>
    <row r="2212" spans="2:11" s="440" customFormat="1" x14ac:dyDescent="0.2">
      <c r="B2212" s="442"/>
      <c r="I2212" s="443"/>
      <c r="J2212" s="443"/>
      <c r="K2212" s="443"/>
    </row>
    <row r="2213" spans="2:11" s="440" customFormat="1" x14ac:dyDescent="0.2">
      <c r="B2213" s="442"/>
      <c r="I2213" s="443"/>
      <c r="J2213" s="443"/>
      <c r="K2213" s="443"/>
    </row>
    <row r="2214" spans="2:11" s="440" customFormat="1" x14ac:dyDescent="0.2">
      <c r="B2214" s="442"/>
      <c r="I2214" s="443"/>
      <c r="J2214" s="443"/>
      <c r="K2214" s="443"/>
    </row>
    <row r="2215" spans="2:11" s="440" customFormat="1" x14ac:dyDescent="0.2">
      <c r="B2215" s="442"/>
      <c r="I2215" s="443"/>
      <c r="J2215" s="443"/>
      <c r="K2215" s="443"/>
    </row>
    <row r="2216" spans="2:11" s="440" customFormat="1" x14ac:dyDescent="0.2">
      <c r="B2216" s="442"/>
      <c r="I2216" s="443"/>
      <c r="J2216" s="443"/>
      <c r="K2216" s="443"/>
    </row>
    <row r="2217" spans="2:11" s="440" customFormat="1" x14ac:dyDescent="0.2">
      <c r="B2217" s="442"/>
      <c r="I2217" s="443"/>
      <c r="J2217" s="443"/>
      <c r="K2217" s="443"/>
    </row>
    <row r="2218" spans="2:11" s="440" customFormat="1" x14ac:dyDescent="0.2">
      <c r="B2218" s="442"/>
      <c r="I2218" s="443"/>
      <c r="J2218" s="443"/>
      <c r="K2218" s="443"/>
    </row>
    <row r="2219" spans="2:11" s="440" customFormat="1" x14ac:dyDescent="0.2">
      <c r="B2219" s="442"/>
      <c r="I2219" s="443"/>
      <c r="J2219" s="443"/>
      <c r="K2219" s="443"/>
    </row>
    <row r="2220" spans="2:11" s="440" customFormat="1" x14ac:dyDescent="0.2">
      <c r="B2220" s="442"/>
      <c r="I2220" s="443"/>
      <c r="J2220" s="443"/>
      <c r="K2220" s="443"/>
    </row>
    <row r="2221" spans="2:11" s="440" customFormat="1" x14ac:dyDescent="0.2">
      <c r="B2221" s="442"/>
      <c r="I2221" s="443"/>
      <c r="J2221" s="443"/>
      <c r="K2221" s="443"/>
    </row>
    <row r="2222" spans="2:11" s="440" customFormat="1" x14ac:dyDescent="0.2">
      <c r="B2222" s="442"/>
      <c r="I2222" s="443"/>
      <c r="J2222" s="443"/>
      <c r="K2222" s="443"/>
    </row>
    <row r="2223" spans="2:11" s="440" customFormat="1" x14ac:dyDescent="0.2">
      <c r="B2223" s="442"/>
      <c r="I2223" s="443"/>
      <c r="J2223" s="443"/>
      <c r="K2223" s="443"/>
    </row>
    <row r="2224" spans="2:11" s="440" customFormat="1" x14ac:dyDescent="0.2">
      <c r="B2224" s="442"/>
      <c r="I2224" s="443"/>
      <c r="J2224" s="443"/>
      <c r="K2224" s="443"/>
    </row>
    <row r="2225" spans="2:11" s="440" customFormat="1" x14ac:dyDescent="0.2">
      <c r="B2225" s="442"/>
      <c r="I2225" s="443"/>
      <c r="J2225" s="443"/>
      <c r="K2225" s="443"/>
    </row>
    <row r="2226" spans="2:11" s="440" customFormat="1" x14ac:dyDescent="0.2">
      <c r="B2226" s="442"/>
      <c r="I2226" s="443"/>
      <c r="J2226" s="443"/>
      <c r="K2226" s="443"/>
    </row>
    <row r="2227" spans="2:11" s="440" customFormat="1" x14ac:dyDescent="0.2">
      <c r="B2227" s="442"/>
      <c r="I2227" s="443"/>
      <c r="J2227" s="443"/>
      <c r="K2227" s="443"/>
    </row>
    <row r="2228" spans="2:11" s="440" customFormat="1" x14ac:dyDescent="0.2">
      <c r="B2228" s="442"/>
      <c r="I2228" s="443"/>
      <c r="J2228" s="443"/>
      <c r="K2228" s="443"/>
    </row>
    <row r="2229" spans="2:11" s="440" customFormat="1" x14ac:dyDescent="0.2">
      <c r="B2229" s="442"/>
      <c r="I2229" s="443"/>
      <c r="J2229" s="443"/>
      <c r="K2229" s="443"/>
    </row>
    <row r="2230" spans="2:11" s="440" customFormat="1" x14ac:dyDescent="0.2">
      <c r="B2230" s="442"/>
      <c r="I2230" s="443"/>
      <c r="J2230" s="443"/>
      <c r="K2230" s="443"/>
    </row>
    <row r="2231" spans="2:11" s="440" customFormat="1" x14ac:dyDescent="0.2">
      <c r="B2231" s="442"/>
      <c r="I2231" s="443"/>
      <c r="J2231" s="443"/>
      <c r="K2231" s="443"/>
    </row>
    <row r="2232" spans="2:11" s="440" customFormat="1" x14ac:dyDescent="0.2">
      <c r="B2232" s="442"/>
      <c r="I2232" s="443"/>
      <c r="J2232" s="443"/>
      <c r="K2232" s="443"/>
    </row>
    <row r="2233" spans="2:11" s="440" customFormat="1" x14ac:dyDescent="0.2">
      <c r="B2233" s="442"/>
      <c r="I2233" s="443"/>
      <c r="J2233" s="443"/>
      <c r="K2233" s="443"/>
    </row>
    <row r="2234" spans="2:11" s="440" customFormat="1" x14ac:dyDescent="0.2">
      <c r="B2234" s="442"/>
      <c r="I2234" s="443"/>
      <c r="J2234" s="443"/>
      <c r="K2234" s="443"/>
    </row>
    <row r="2235" spans="2:11" s="440" customFormat="1" x14ac:dyDescent="0.2">
      <c r="B2235" s="442"/>
      <c r="I2235" s="443"/>
      <c r="J2235" s="443"/>
      <c r="K2235" s="443"/>
    </row>
    <row r="2236" spans="2:11" s="440" customFormat="1" x14ac:dyDescent="0.2">
      <c r="B2236" s="442"/>
      <c r="I2236" s="443"/>
      <c r="J2236" s="443"/>
      <c r="K2236" s="443"/>
    </row>
    <row r="2237" spans="2:11" s="440" customFormat="1" x14ac:dyDescent="0.2">
      <c r="B2237" s="442"/>
      <c r="I2237" s="443"/>
      <c r="J2237" s="443"/>
      <c r="K2237" s="443"/>
    </row>
    <row r="2238" spans="2:11" s="440" customFormat="1" x14ac:dyDescent="0.2">
      <c r="B2238" s="442"/>
      <c r="I2238" s="443"/>
      <c r="J2238" s="443"/>
      <c r="K2238" s="443"/>
    </row>
    <row r="2239" spans="2:11" s="440" customFormat="1" x14ac:dyDescent="0.2">
      <c r="B2239" s="442"/>
      <c r="I2239" s="443"/>
      <c r="J2239" s="443"/>
      <c r="K2239" s="443"/>
    </row>
    <row r="2240" spans="2:11" s="440" customFormat="1" x14ac:dyDescent="0.2">
      <c r="B2240" s="442"/>
      <c r="I2240" s="443"/>
      <c r="J2240" s="443"/>
      <c r="K2240" s="443"/>
    </row>
    <row r="2241" spans="2:11" s="440" customFormat="1" x14ac:dyDescent="0.2">
      <c r="B2241" s="442"/>
      <c r="I2241" s="443"/>
      <c r="J2241" s="443"/>
      <c r="K2241" s="443"/>
    </row>
    <row r="2242" spans="2:11" s="440" customFormat="1" x14ac:dyDescent="0.2">
      <c r="B2242" s="442"/>
      <c r="I2242" s="443"/>
      <c r="J2242" s="443"/>
      <c r="K2242" s="443"/>
    </row>
    <row r="2243" spans="2:11" s="440" customFormat="1" x14ac:dyDescent="0.2">
      <c r="B2243" s="442"/>
      <c r="I2243" s="443"/>
      <c r="J2243" s="443"/>
      <c r="K2243" s="443"/>
    </row>
    <row r="2244" spans="2:11" s="440" customFormat="1" x14ac:dyDescent="0.2">
      <c r="B2244" s="442"/>
      <c r="I2244" s="443"/>
      <c r="J2244" s="443"/>
      <c r="K2244" s="443"/>
    </row>
    <row r="2245" spans="2:11" s="440" customFormat="1" x14ac:dyDescent="0.2">
      <c r="B2245" s="442"/>
      <c r="I2245" s="443"/>
      <c r="J2245" s="443"/>
      <c r="K2245" s="443"/>
    </row>
    <row r="2246" spans="2:11" s="440" customFormat="1" x14ac:dyDescent="0.2">
      <c r="B2246" s="442"/>
      <c r="I2246" s="443"/>
      <c r="J2246" s="443"/>
      <c r="K2246" s="443"/>
    </row>
    <row r="2247" spans="2:11" s="440" customFormat="1" x14ac:dyDescent="0.2">
      <c r="B2247" s="442"/>
      <c r="I2247" s="443"/>
      <c r="J2247" s="443"/>
      <c r="K2247" s="443"/>
    </row>
    <row r="2248" spans="2:11" s="440" customFormat="1" x14ac:dyDescent="0.2">
      <c r="B2248" s="442"/>
      <c r="I2248" s="443"/>
      <c r="J2248" s="443"/>
      <c r="K2248" s="443"/>
    </row>
    <row r="2249" spans="2:11" s="440" customFormat="1" x14ac:dyDescent="0.2">
      <c r="B2249" s="442"/>
      <c r="I2249" s="443"/>
      <c r="J2249" s="443"/>
      <c r="K2249" s="443"/>
    </row>
    <row r="2250" spans="2:11" s="440" customFormat="1" x14ac:dyDescent="0.2">
      <c r="B2250" s="442"/>
      <c r="I2250" s="443"/>
      <c r="J2250" s="443"/>
      <c r="K2250" s="443"/>
    </row>
    <row r="2251" spans="2:11" s="440" customFormat="1" x14ac:dyDescent="0.2">
      <c r="B2251" s="442"/>
      <c r="I2251" s="443"/>
      <c r="J2251" s="443"/>
      <c r="K2251" s="443"/>
    </row>
    <row r="2252" spans="2:11" s="440" customFormat="1" x14ac:dyDescent="0.2">
      <c r="B2252" s="442"/>
      <c r="I2252" s="443"/>
      <c r="J2252" s="443"/>
      <c r="K2252" s="443"/>
    </row>
    <row r="2253" spans="2:11" s="440" customFormat="1" x14ac:dyDescent="0.2">
      <c r="B2253" s="442"/>
      <c r="I2253" s="443"/>
      <c r="J2253" s="443"/>
      <c r="K2253" s="443"/>
    </row>
    <row r="2254" spans="2:11" s="440" customFormat="1" x14ac:dyDescent="0.2">
      <c r="B2254" s="442"/>
      <c r="I2254" s="443"/>
      <c r="J2254" s="443"/>
      <c r="K2254" s="443"/>
    </row>
    <row r="2255" spans="2:11" s="440" customFormat="1" x14ac:dyDescent="0.2">
      <c r="B2255" s="442"/>
      <c r="I2255" s="443"/>
      <c r="J2255" s="443"/>
      <c r="K2255" s="443"/>
    </row>
    <row r="2256" spans="2:11" s="440" customFormat="1" x14ac:dyDescent="0.2">
      <c r="B2256" s="442"/>
      <c r="I2256" s="443"/>
      <c r="J2256" s="443"/>
      <c r="K2256" s="443"/>
    </row>
    <row r="2257" spans="2:11" s="440" customFormat="1" x14ac:dyDescent="0.2">
      <c r="B2257" s="442"/>
      <c r="I2257" s="443"/>
      <c r="J2257" s="443"/>
      <c r="K2257" s="443"/>
    </row>
    <row r="2258" spans="2:11" s="440" customFormat="1" x14ac:dyDescent="0.2">
      <c r="B2258" s="442"/>
      <c r="I2258" s="443"/>
      <c r="J2258" s="443"/>
      <c r="K2258" s="443"/>
    </row>
    <row r="2259" spans="2:11" s="440" customFormat="1" x14ac:dyDescent="0.2">
      <c r="B2259" s="442"/>
      <c r="I2259" s="443"/>
      <c r="J2259" s="443"/>
      <c r="K2259" s="443"/>
    </row>
    <row r="2260" spans="2:11" s="440" customFormat="1" x14ac:dyDescent="0.2">
      <c r="B2260" s="442"/>
      <c r="I2260" s="443"/>
      <c r="J2260" s="443"/>
      <c r="K2260" s="443"/>
    </row>
    <row r="2261" spans="2:11" s="440" customFormat="1" x14ac:dyDescent="0.2">
      <c r="B2261" s="442"/>
      <c r="I2261" s="443"/>
      <c r="J2261" s="443"/>
      <c r="K2261" s="443"/>
    </row>
    <row r="2262" spans="2:11" s="440" customFormat="1" x14ac:dyDescent="0.2">
      <c r="B2262" s="442"/>
      <c r="I2262" s="443"/>
      <c r="J2262" s="443"/>
      <c r="K2262" s="443"/>
    </row>
    <row r="2263" spans="2:11" s="440" customFormat="1" x14ac:dyDescent="0.2">
      <c r="B2263" s="442"/>
      <c r="I2263" s="443"/>
      <c r="J2263" s="443"/>
      <c r="K2263" s="443"/>
    </row>
    <row r="2264" spans="2:11" s="440" customFormat="1" x14ac:dyDescent="0.2">
      <c r="B2264" s="442"/>
      <c r="I2264" s="443"/>
      <c r="J2264" s="443"/>
      <c r="K2264" s="443"/>
    </row>
    <row r="2265" spans="2:11" s="440" customFormat="1" x14ac:dyDescent="0.2">
      <c r="B2265" s="442"/>
      <c r="I2265" s="443"/>
      <c r="J2265" s="443"/>
      <c r="K2265" s="443"/>
    </row>
    <row r="2266" spans="2:11" s="440" customFormat="1" x14ac:dyDescent="0.2">
      <c r="B2266" s="442"/>
      <c r="I2266" s="443"/>
      <c r="J2266" s="443"/>
      <c r="K2266" s="443"/>
    </row>
    <row r="2267" spans="2:11" s="440" customFormat="1" x14ac:dyDescent="0.2">
      <c r="B2267" s="442"/>
      <c r="I2267" s="443"/>
      <c r="J2267" s="443"/>
      <c r="K2267" s="443"/>
    </row>
    <row r="2268" spans="2:11" s="440" customFormat="1" x14ac:dyDescent="0.2">
      <c r="B2268" s="442"/>
      <c r="I2268" s="443"/>
      <c r="J2268" s="443"/>
      <c r="K2268" s="443"/>
    </row>
    <row r="2269" spans="2:11" s="440" customFormat="1" x14ac:dyDescent="0.2">
      <c r="B2269" s="442"/>
      <c r="I2269" s="443"/>
      <c r="J2269" s="443"/>
      <c r="K2269" s="443"/>
    </row>
    <row r="2270" spans="2:11" s="440" customFormat="1" x14ac:dyDescent="0.2">
      <c r="B2270" s="442"/>
      <c r="I2270" s="443"/>
      <c r="J2270" s="443"/>
      <c r="K2270" s="443"/>
    </row>
    <row r="2271" spans="2:11" s="440" customFormat="1" x14ac:dyDescent="0.2">
      <c r="B2271" s="442"/>
      <c r="I2271" s="443"/>
      <c r="J2271" s="443"/>
      <c r="K2271" s="443"/>
    </row>
    <row r="2272" spans="2:11" s="440" customFormat="1" x14ac:dyDescent="0.2">
      <c r="B2272" s="442"/>
      <c r="I2272" s="443"/>
      <c r="J2272" s="443"/>
      <c r="K2272" s="443"/>
    </row>
    <row r="2273" spans="2:11" s="440" customFormat="1" x14ac:dyDescent="0.2">
      <c r="B2273" s="442"/>
      <c r="I2273" s="443"/>
      <c r="J2273" s="443"/>
      <c r="K2273" s="443"/>
    </row>
    <row r="2274" spans="2:11" s="440" customFormat="1" x14ac:dyDescent="0.2">
      <c r="B2274" s="442"/>
      <c r="I2274" s="443"/>
      <c r="J2274" s="443"/>
      <c r="K2274" s="443"/>
    </row>
    <row r="2275" spans="2:11" s="440" customFormat="1" x14ac:dyDescent="0.2">
      <c r="B2275" s="442"/>
      <c r="I2275" s="443"/>
      <c r="J2275" s="443"/>
      <c r="K2275" s="443"/>
    </row>
    <row r="2276" spans="2:11" s="440" customFormat="1" x14ac:dyDescent="0.2">
      <c r="B2276" s="442"/>
      <c r="I2276" s="443"/>
      <c r="J2276" s="443"/>
      <c r="K2276" s="443"/>
    </row>
    <row r="2277" spans="2:11" s="440" customFormat="1" x14ac:dyDescent="0.2">
      <c r="B2277" s="442"/>
      <c r="I2277" s="443"/>
      <c r="J2277" s="443"/>
      <c r="K2277" s="443"/>
    </row>
    <row r="2278" spans="2:11" s="440" customFormat="1" x14ac:dyDescent="0.2">
      <c r="B2278" s="442"/>
      <c r="I2278" s="443"/>
      <c r="J2278" s="443"/>
      <c r="K2278" s="443"/>
    </row>
    <row r="2279" spans="2:11" s="440" customFormat="1" x14ac:dyDescent="0.2">
      <c r="B2279" s="442"/>
      <c r="I2279" s="443"/>
      <c r="J2279" s="443"/>
      <c r="K2279" s="443"/>
    </row>
    <row r="2280" spans="2:11" s="440" customFormat="1" x14ac:dyDescent="0.2">
      <c r="B2280" s="442"/>
      <c r="I2280" s="443"/>
      <c r="J2280" s="443"/>
      <c r="K2280" s="443"/>
    </row>
    <row r="2281" spans="2:11" s="440" customFormat="1" x14ac:dyDescent="0.2">
      <c r="B2281" s="442"/>
      <c r="I2281" s="443"/>
      <c r="J2281" s="443"/>
      <c r="K2281" s="443"/>
    </row>
    <row r="2282" spans="2:11" s="440" customFormat="1" x14ac:dyDescent="0.2">
      <c r="B2282" s="442"/>
      <c r="I2282" s="443"/>
      <c r="J2282" s="443"/>
      <c r="K2282" s="443"/>
    </row>
    <row r="2283" spans="2:11" s="440" customFormat="1" x14ac:dyDescent="0.2">
      <c r="B2283" s="442"/>
      <c r="I2283" s="443"/>
      <c r="J2283" s="443"/>
      <c r="K2283" s="443"/>
    </row>
    <row r="2284" spans="2:11" s="440" customFormat="1" x14ac:dyDescent="0.2">
      <c r="B2284" s="442"/>
      <c r="I2284" s="443"/>
      <c r="J2284" s="443"/>
      <c r="K2284" s="443"/>
    </row>
    <row r="2285" spans="2:11" s="440" customFormat="1" x14ac:dyDescent="0.2">
      <c r="B2285" s="442"/>
      <c r="I2285" s="443"/>
      <c r="J2285" s="443"/>
      <c r="K2285" s="443"/>
    </row>
    <row r="2286" spans="2:11" s="440" customFormat="1" x14ac:dyDescent="0.2">
      <c r="B2286" s="442"/>
      <c r="I2286" s="443"/>
      <c r="J2286" s="443"/>
      <c r="K2286" s="443"/>
    </row>
    <row r="2287" spans="2:11" s="440" customFormat="1" x14ac:dyDescent="0.2">
      <c r="B2287" s="442"/>
      <c r="I2287" s="443"/>
      <c r="J2287" s="443"/>
      <c r="K2287" s="443"/>
    </row>
    <row r="2288" spans="2:11" s="440" customFormat="1" x14ac:dyDescent="0.2">
      <c r="B2288" s="442"/>
      <c r="I2288" s="443"/>
      <c r="J2288" s="443"/>
      <c r="K2288" s="443"/>
    </row>
    <row r="2289" spans="2:11" s="440" customFormat="1" x14ac:dyDescent="0.2">
      <c r="B2289" s="442"/>
      <c r="I2289" s="443"/>
      <c r="J2289" s="443"/>
      <c r="K2289" s="443"/>
    </row>
    <row r="2290" spans="2:11" s="440" customFormat="1" x14ac:dyDescent="0.2">
      <c r="B2290" s="442"/>
      <c r="I2290" s="443"/>
      <c r="J2290" s="443"/>
      <c r="K2290" s="443"/>
    </row>
    <row r="2291" spans="2:11" s="440" customFormat="1" x14ac:dyDescent="0.2">
      <c r="B2291" s="442"/>
      <c r="I2291" s="443"/>
      <c r="J2291" s="443"/>
      <c r="K2291" s="443"/>
    </row>
    <row r="2292" spans="2:11" s="440" customFormat="1" x14ac:dyDescent="0.2">
      <c r="B2292" s="442"/>
      <c r="I2292" s="443"/>
      <c r="J2292" s="443"/>
      <c r="K2292" s="443"/>
    </row>
    <row r="2293" spans="2:11" s="440" customFormat="1" x14ac:dyDescent="0.2">
      <c r="B2293" s="442"/>
      <c r="I2293" s="443"/>
      <c r="J2293" s="443"/>
      <c r="K2293" s="443"/>
    </row>
    <row r="2294" spans="2:11" s="440" customFormat="1" x14ac:dyDescent="0.2">
      <c r="B2294" s="442"/>
      <c r="I2294" s="443"/>
      <c r="J2294" s="443"/>
      <c r="K2294" s="443"/>
    </row>
    <row r="2295" spans="2:11" s="440" customFormat="1" x14ac:dyDescent="0.2">
      <c r="B2295" s="442"/>
      <c r="I2295" s="443"/>
      <c r="J2295" s="443"/>
      <c r="K2295" s="443"/>
    </row>
    <row r="2296" spans="2:11" s="440" customFormat="1" x14ac:dyDescent="0.2">
      <c r="B2296" s="442"/>
      <c r="I2296" s="443"/>
      <c r="J2296" s="443"/>
      <c r="K2296" s="443"/>
    </row>
    <row r="2297" spans="2:11" s="440" customFormat="1" x14ac:dyDescent="0.2">
      <c r="B2297" s="442"/>
      <c r="I2297" s="443"/>
      <c r="J2297" s="443"/>
      <c r="K2297" s="443"/>
    </row>
    <row r="2298" spans="2:11" s="440" customFormat="1" x14ac:dyDescent="0.2">
      <c r="B2298" s="442"/>
      <c r="I2298" s="443"/>
      <c r="J2298" s="443"/>
      <c r="K2298" s="443"/>
    </row>
    <row r="2299" spans="2:11" s="440" customFormat="1" x14ac:dyDescent="0.2">
      <c r="B2299" s="442"/>
      <c r="I2299" s="443"/>
      <c r="J2299" s="443"/>
      <c r="K2299" s="443"/>
    </row>
    <row r="2300" spans="2:11" s="440" customFormat="1" x14ac:dyDescent="0.2">
      <c r="B2300" s="442"/>
      <c r="I2300" s="443"/>
      <c r="J2300" s="443"/>
      <c r="K2300" s="443"/>
    </row>
    <row r="2301" spans="2:11" s="440" customFormat="1" x14ac:dyDescent="0.2">
      <c r="B2301" s="442"/>
      <c r="I2301" s="443"/>
      <c r="J2301" s="443"/>
      <c r="K2301" s="443"/>
    </row>
    <row r="2302" spans="2:11" s="440" customFormat="1" x14ac:dyDescent="0.2">
      <c r="B2302" s="442"/>
      <c r="I2302" s="443"/>
      <c r="J2302" s="443"/>
      <c r="K2302" s="443"/>
    </row>
    <row r="2303" spans="2:11" s="440" customFormat="1" x14ac:dyDescent="0.2">
      <c r="B2303" s="442"/>
      <c r="I2303" s="443"/>
      <c r="J2303" s="443"/>
      <c r="K2303" s="443"/>
    </row>
    <row r="2304" spans="2:11" s="440" customFormat="1" x14ac:dyDescent="0.2">
      <c r="B2304" s="442"/>
      <c r="I2304" s="443"/>
      <c r="J2304" s="443"/>
      <c r="K2304" s="443"/>
    </row>
    <row r="2305" spans="2:11" s="440" customFormat="1" x14ac:dyDescent="0.2">
      <c r="B2305" s="442"/>
      <c r="I2305" s="443"/>
      <c r="J2305" s="443"/>
      <c r="K2305" s="443"/>
    </row>
    <row r="2306" spans="2:11" s="440" customFormat="1" x14ac:dyDescent="0.2">
      <c r="B2306" s="442"/>
      <c r="I2306" s="443"/>
      <c r="J2306" s="443"/>
      <c r="K2306" s="443"/>
    </row>
    <row r="2307" spans="2:11" s="440" customFormat="1" x14ac:dyDescent="0.2">
      <c r="B2307" s="442"/>
      <c r="I2307" s="443"/>
      <c r="J2307" s="443"/>
      <c r="K2307" s="443"/>
    </row>
    <row r="2308" spans="2:11" s="440" customFormat="1" x14ac:dyDescent="0.2">
      <c r="B2308" s="442"/>
      <c r="I2308" s="443"/>
      <c r="J2308" s="443"/>
      <c r="K2308" s="443"/>
    </row>
    <row r="2309" spans="2:11" s="440" customFormat="1" x14ac:dyDescent="0.2">
      <c r="B2309" s="442"/>
      <c r="I2309" s="443"/>
      <c r="J2309" s="443"/>
      <c r="K2309" s="443"/>
    </row>
    <row r="2310" spans="2:11" s="440" customFormat="1" x14ac:dyDescent="0.2">
      <c r="B2310" s="442"/>
      <c r="I2310" s="443"/>
      <c r="J2310" s="443"/>
      <c r="K2310" s="443"/>
    </row>
    <row r="2311" spans="2:11" s="440" customFormat="1" x14ac:dyDescent="0.2">
      <c r="B2311" s="442"/>
      <c r="I2311" s="443"/>
      <c r="J2311" s="443"/>
      <c r="K2311" s="443"/>
    </row>
    <row r="2312" spans="2:11" s="440" customFormat="1" x14ac:dyDescent="0.2">
      <c r="B2312" s="442"/>
      <c r="I2312" s="443"/>
      <c r="J2312" s="443"/>
      <c r="K2312" s="443"/>
    </row>
    <row r="2313" spans="2:11" s="440" customFormat="1" x14ac:dyDescent="0.2">
      <c r="B2313" s="442"/>
      <c r="I2313" s="443"/>
      <c r="J2313" s="443"/>
      <c r="K2313" s="443"/>
    </row>
    <row r="2314" spans="2:11" s="440" customFormat="1" x14ac:dyDescent="0.2">
      <c r="B2314" s="442"/>
      <c r="I2314" s="443"/>
      <c r="J2314" s="443"/>
      <c r="K2314" s="443"/>
    </row>
    <row r="2315" spans="2:11" s="440" customFormat="1" x14ac:dyDescent="0.2">
      <c r="B2315" s="442"/>
      <c r="I2315" s="443"/>
      <c r="J2315" s="443"/>
      <c r="K2315" s="443"/>
    </row>
    <row r="2316" spans="2:11" s="440" customFormat="1" x14ac:dyDescent="0.2">
      <c r="B2316" s="442"/>
      <c r="I2316" s="443"/>
      <c r="J2316" s="443"/>
      <c r="K2316" s="443"/>
    </row>
    <row r="2317" spans="2:11" s="440" customFormat="1" x14ac:dyDescent="0.2">
      <c r="B2317" s="442"/>
      <c r="I2317" s="443"/>
      <c r="J2317" s="443"/>
      <c r="K2317" s="443"/>
    </row>
    <row r="2318" spans="2:11" s="440" customFormat="1" x14ac:dyDescent="0.2">
      <c r="B2318" s="442"/>
      <c r="I2318" s="443"/>
      <c r="J2318" s="443"/>
      <c r="K2318" s="443"/>
    </row>
    <row r="2319" spans="2:11" s="440" customFormat="1" x14ac:dyDescent="0.2">
      <c r="B2319" s="442"/>
      <c r="I2319" s="443"/>
      <c r="J2319" s="443"/>
      <c r="K2319" s="443"/>
    </row>
    <row r="2320" spans="2:11" s="440" customFormat="1" x14ac:dyDescent="0.2">
      <c r="B2320" s="442"/>
      <c r="I2320" s="443"/>
      <c r="J2320" s="443"/>
      <c r="K2320" s="443"/>
    </row>
    <row r="2321" spans="2:11" s="440" customFormat="1" x14ac:dyDescent="0.2">
      <c r="B2321" s="442"/>
      <c r="I2321" s="443"/>
      <c r="J2321" s="443"/>
      <c r="K2321" s="443"/>
    </row>
    <row r="2322" spans="2:11" s="440" customFormat="1" x14ac:dyDescent="0.2">
      <c r="B2322" s="442"/>
      <c r="I2322" s="443"/>
      <c r="J2322" s="443"/>
      <c r="K2322" s="443"/>
    </row>
    <row r="2323" spans="2:11" s="440" customFormat="1" x14ac:dyDescent="0.2">
      <c r="B2323" s="442"/>
      <c r="I2323" s="443"/>
      <c r="J2323" s="443"/>
      <c r="K2323" s="443"/>
    </row>
    <row r="2324" spans="2:11" s="440" customFormat="1" x14ac:dyDescent="0.2">
      <c r="B2324" s="442"/>
      <c r="I2324" s="443"/>
      <c r="J2324" s="443"/>
      <c r="K2324" s="443"/>
    </row>
    <row r="2325" spans="2:11" s="440" customFormat="1" x14ac:dyDescent="0.2">
      <c r="B2325" s="442"/>
      <c r="I2325" s="443"/>
      <c r="J2325" s="443"/>
      <c r="K2325" s="443"/>
    </row>
    <row r="2326" spans="2:11" s="440" customFormat="1" x14ac:dyDescent="0.2">
      <c r="B2326" s="442"/>
      <c r="I2326" s="443"/>
      <c r="J2326" s="443"/>
      <c r="K2326" s="443"/>
    </row>
    <row r="2327" spans="2:11" s="440" customFormat="1" x14ac:dyDescent="0.2">
      <c r="B2327" s="442"/>
      <c r="I2327" s="443"/>
      <c r="J2327" s="443"/>
      <c r="K2327" s="443"/>
    </row>
    <row r="2328" spans="2:11" s="440" customFormat="1" x14ac:dyDescent="0.2">
      <c r="B2328" s="442"/>
      <c r="I2328" s="443"/>
      <c r="J2328" s="443"/>
      <c r="K2328" s="443"/>
    </row>
    <row r="2329" spans="2:11" s="440" customFormat="1" x14ac:dyDescent="0.2">
      <c r="B2329" s="442"/>
      <c r="I2329" s="443"/>
      <c r="J2329" s="443"/>
      <c r="K2329" s="443"/>
    </row>
    <row r="2330" spans="2:11" s="440" customFormat="1" x14ac:dyDescent="0.2">
      <c r="B2330" s="442"/>
      <c r="I2330" s="443"/>
      <c r="J2330" s="443"/>
      <c r="K2330" s="443"/>
    </row>
    <row r="2331" spans="2:11" s="440" customFormat="1" x14ac:dyDescent="0.2">
      <c r="B2331" s="442"/>
      <c r="I2331" s="443"/>
      <c r="J2331" s="443"/>
      <c r="K2331" s="443"/>
    </row>
    <row r="2332" spans="2:11" s="440" customFormat="1" x14ac:dyDescent="0.2">
      <c r="B2332" s="442"/>
      <c r="I2332" s="443"/>
      <c r="J2332" s="443"/>
      <c r="K2332" s="443"/>
    </row>
    <row r="2333" spans="2:11" s="440" customFormat="1" x14ac:dyDescent="0.2">
      <c r="B2333" s="442"/>
      <c r="I2333" s="443"/>
      <c r="J2333" s="443"/>
      <c r="K2333" s="443"/>
    </row>
    <row r="2334" spans="2:11" s="440" customFormat="1" x14ac:dyDescent="0.2">
      <c r="B2334" s="442"/>
      <c r="I2334" s="443"/>
      <c r="J2334" s="443"/>
      <c r="K2334" s="443"/>
    </row>
    <row r="2335" spans="2:11" s="440" customFormat="1" x14ac:dyDescent="0.2">
      <c r="B2335" s="442"/>
      <c r="I2335" s="443"/>
      <c r="J2335" s="443"/>
      <c r="K2335" s="443"/>
    </row>
    <row r="2336" spans="2:11" s="440" customFormat="1" x14ac:dyDescent="0.2">
      <c r="B2336" s="442"/>
      <c r="I2336" s="443"/>
      <c r="J2336" s="443"/>
      <c r="K2336" s="443"/>
    </row>
    <row r="2337" spans="2:11" s="440" customFormat="1" x14ac:dyDescent="0.2">
      <c r="B2337" s="442"/>
      <c r="I2337" s="443"/>
      <c r="J2337" s="443"/>
      <c r="K2337" s="443"/>
    </row>
    <row r="2338" spans="2:11" s="440" customFormat="1" x14ac:dyDescent="0.2">
      <c r="B2338" s="442"/>
      <c r="I2338" s="443"/>
      <c r="J2338" s="443"/>
      <c r="K2338" s="443"/>
    </row>
    <row r="2339" spans="2:11" s="440" customFormat="1" x14ac:dyDescent="0.2">
      <c r="B2339" s="442"/>
      <c r="I2339" s="443"/>
      <c r="J2339" s="443"/>
      <c r="K2339" s="443"/>
    </row>
    <row r="2340" spans="2:11" s="440" customFormat="1" x14ac:dyDescent="0.2">
      <c r="B2340" s="442"/>
      <c r="I2340" s="443"/>
      <c r="J2340" s="443"/>
      <c r="K2340" s="443"/>
    </row>
    <row r="2341" spans="2:11" s="440" customFormat="1" x14ac:dyDescent="0.2">
      <c r="B2341" s="442"/>
      <c r="I2341" s="443"/>
      <c r="J2341" s="443"/>
      <c r="K2341" s="443"/>
    </row>
    <row r="2342" spans="2:11" s="440" customFormat="1" x14ac:dyDescent="0.2">
      <c r="B2342" s="442"/>
      <c r="I2342" s="443"/>
      <c r="J2342" s="443"/>
      <c r="K2342" s="443"/>
    </row>
    <row r="2343" spans="2:11" s="440" customFormat="1" x14ac:dyDescent="0.2">
      <c r="B2343" s="442"/>
      <c r="I2343" s="443"/>
      <c r="J2343" s="443"/>
      <c r="K2343" s="443"/>
    </row>
    <row r="2344" spans="2:11" s="440" customFormat="1" x14ac:dyDescent="0.2">
      <c r="B2344" s="442"/>
      <c r="I2344" s="443"/>
      <c r="J2344" s="443"/>
      <c r="K2344" s="443"/>
    </row>
    <row r="2345" spans="2:11" s="440" customFormat="1" x14ac:dyDescent="0.2">
      <c r="B2345" s="442"/>
      <c r="I2345" s="443"/>
      <c r="J2345" s="443"/>
      <c r="K2345" s="443"/>
    </row>
    <row r="2346" spans="2:11" s="440" customFormat="1" x14ac:dyDescent="0.2">
      <c r="B2346" s="442"/>
      <c r="I2346" s="443"/>
      <c r="J2346" s="443"/>
      <c r="K2346" s="443"/>
    </row>
    <row r="2347" spans="2:11" s="440" customFormat="1" x14ac:dyDescent="0.2">
      <c r="B2347" s="442"/>
      <c r="I2347" s="443"/>
      <c r="J2347" s="443"/>
      <c r="K2347" s="443"/>
    </row>
    <row r="2348" spans="2:11" s="440" customFormat="1" x14ac:dyDescent="0.2">
      <c r="B2348" s="442"/>
      <c r="I2348" s="443"/>
      <c r="J2348" s="443"/>
      <c r="K2348" s="443"/>
    </row>
    <row r="2349" spans="2:11" s="440" customFormat="1" x14ac:dyDescent="0.2">
      <c r="B2349" s="442"/>
      <c r="I2349" s="443"/>
      <c r="J2349" s="443"/>
      <c r="K2349" s="443"/>
    </row>
    <row r="2350" spans="2:11" s="440" customFormat="1" x14ac:dyDescent="0.2">
      <c r="B2350" s="442"/>
      <c r="I2350" s="443"/>
      <c r="J2350" s="443"/>
      <c r="K2350" s="443"/>
    </row>
    <row r="2351" spans="2:11" s="440" customFormat="1" x14ac:dyDescent="0.2">
      <c r="B2351" s="442"/>
      <c r="I2351" s="443"/>
      <c r="J2351" s="443"/>
      <c r="K2351" s="443"/>
    </row>
    <row r="2352" spans="2:11" s="440" customFormat="1" x14ac:dyDescent="0.2">
      <c r="B2352" s="442"/>
      <c r="I2352" s="443"/>
      <c r="J2352" s="443"/>
      <c r="K2352" s="443"/>
    </row>
    <row r="2353" spans="2:11" s="440" customFormat="1" x14ac:dyDescent="0.2">
      <c r="B2353" s="442"/>
      <c r="I2353" s="443"/>
      <c r="J2353" s="443"/>
      <c r="K2353" s="443"/>
    </row>
    <row r="2354" spans="2:11" s="440" customFormat="1" x14ac:dyDescent="0.2">
      <c r="B2354" s="442"/>
      <c r="I2354" s="443"/>
      <c r="J2354" s="443"/>
      <c r="K2354" s="443"/>
    </row>
    <row r="2355" spans="2:11" s="440" customFormat="1" x14ac:dyDescent="0.2">
      <c r="B2355" s="442"/>
      <c r="I2355" s="443"/>
      <c r="J2355" s="443"/>
      <c r="K2355" s="443"/>
    </row>
    <row r="2356" spans="2:11" s="440" customFormat="1" x14ac:dyDescent="0.2">
      <c r="B2356" s="442"/>
      <c r="I2356" s="443"/>
      <c r="J2356" s="443"/>
      <c r="K2356" s="443"/>
    </row>
    <row r="2357" spans="2:11" s="440" customFormat="1" x14ac:dyDescent="0.2">
      <c r="B2357" s="442"/>
      <c r="I2357" s="443"/>
      <c r="J2357" s="443"/>
      <c r="K2357" s="443"/>
    </row>
    <row r="2358" spans="2:11" s="440" customFormat="1" x14ac:dyDescent="0.2">
      <c r="B2358" s="442"/>
      <c r="I2358" s="443"/>
      <c r="J2358" s="443"/>
      <c r="K2358" s="443"/>
    </row>
    <row r="2359" spans="2:11" s="440" customFormat="1" x14ac:dyDescent="0.2">
      <c r="B2359" s="442"/>
      <c r="I2359" s="443"/>
      <c r="J2359" s="443"/>
      <c r="K2359" s="443"/>
    </row>
    <row r="2360" spans="2:11" s="440" customFormat="1" x14ac:dyDescent="0.2">
      <c r="B2360" s="442"/>
      <c r="I2360" s="443"/>
      <c r="J2360" s="443"/>
      <c r="K2360" s="443"/>
    </row>
    <row r="2361" spans="2:11" s="440" customFormat="1" x14ac:dyDescent="0.2">
      <c r="B2361" s="442"/>
      <c r="I2361" s="443"/>
      <c r="J2361" s="443"/>
      <c r="K2361" s="443"/>
    </row>
    <row r="2362" spans="2:11" s="440" customFormat="1" x14ac:dyDescent="0.2">
      <c r="B2362" s="442"/>
      <c r="I2362" s="443"/>
      <c r="J2362" s="443"/>
      <c r="K2362" s="443"/>
    </row>
    <row r="2363" spans="2:11" s="440" customFormat="1" x14ac:dyDescent="0.2">
      <c r="B2363" s="442"/>
      <c r="I2363" s="443"/>
      <c r="J2363" s="443"/>
      <c r="K2363" s="443"/>
    </row>
    <row r="2364" spans="2:11" s="440" customFormat="1" x14ac:dyDescent="0.2">
      <c r="B2364" s="442"/>
      <c r="I2364" s="443"/>
      <c r="J2364" s="443"/>
      <c r="K2364" s="443"/>
    </row>
    <row r="2365" spans="2:11" s="440" customFormat="1" x14ac:dyDescent="0.2">
      <c r="B2365" s="442"/>
      <c r="I2365" s="443"/>
      <c r="J2365" s="443"/>
      <c r="K2365" s="443"/>
    </row>
    <row r="2366" spans="2:11" s="440" customFormat="1" x14ac:dyDescent="0.2">
      <c r="B2366" s="442"/>
      <c r="I2366" s="443"/>
      <c r="J2366" s="443"/>
      <c r="K2366" s="443"/>
    </row>
    <row r="2367" spans="2:11" s="440" customFormat="1" x14ac:dyDescent="0.2">
      <c r="B2367" s="442"/>
      <c r="I2367" s="443"/>
      <c r="J2367" s="443"/>
      <c r="K2367" s="443"/>
    </row>
    <row r="2368" spans="2:11" s="440" customFormat="1" x14ac:dyDescent="0.2">
      <c r="B2368" s="442"/>
      <c r="I2368" s="443"/>
      <c r="J2368" s="443"/>
      <c r="K2368" s="443"/>
    </row>
    <row r="2369" spans="2:11" s="440" customFormat="1" x14ac:dyDescent="0.2">
      <c r="B2369" s="442"/>
      <c r="I2369" s="443"/>
      <c r="J2369" s="443"/>
      <c r="K2369" s="443"/>
    </row>
    <row r="2370" spans="2:11" s="440" customFormat="1" x14ac:dyDescent="0.2">
      <c r="B2370" s="442"/>
      <c r="I2370" s="443"/>
      <c r="J2370" s="443"/>
      <c r="K2370" s="443"/>
    </row>
    <row r="2371" spans="2:11" s="440" customFormat="1" x14ac:dyDescent="0.2">
      <c r="B2371" s="442"/>
      <c r="I2371" s="443"/>
      <c r="J2371" s="443"/>
      <c r="K2371" s="443"/>
    </row>
    <row r="2372" spans="2:11" s="440" customFormat="1" x14ac:dyDescent="0.2">
      <c r="B2372" s="442"/>
      <c r="I2372" s="443"/>
      <c r="J2372" s="443"/>
      <c r="K2372" s="443"/>
    </row>
    <row r="2373" spans="2:11" s="440" customFormat="1" x14ac:dyDescent="0.2">
      <c r="B2373" s="442"/>
      <c r="I2373" s="443"/>
      <c r="J2373" s="443"/>
      <c r="K2373" s="443"/>
    </row>
    <row r="2374" spans="2:11" s="440" customFormat="1" x14ac:dyDescent="0.2">
      <c r="B2374" s="442"/>
      <c r="I2374" s="443"/>
      <c r="J2374" s="443"/>
      <c r="K2374" s="443"/>
    </row>
    <row r="2375" spans="2:11" s="440" customFormat="1" x14ac:dyDescent="0.2">
      <c r="B2375" s="442"/>
      <c r="I2375" s="443"/>
      <c r="J2375" s="443"/>
      <c r="K2375" s="443"/>
    </row>
    <row r="2376" spans="2:11" s="440" customFormat="1" x14ac:dyDescent="0.2">
      <c r="B2376" s="442"/>
      <c r="I2376" s="443"/>
      <c r="J2376" s="443"/>
      <c r="K2376" s="443"/>
    </row>
    <row r="2377" spans="2:11" s="440" customFormat="1" x14ac:dyDescent="0.2">
      <c r="B2377" s="442"/>
      <c r="I2377" s="443"/>
      <c r="J2377" s="443"/>
      <c r="K2377" s="443"/>
    </row>
    <row r="2378" spans="2:11" s="440" customFormat="1" x14ac:dyDescent="0.2">
      <c r="B2378" s="442"/>
      <c r="I2378" s="443"/>
      <c r="J2378" s="443"/>
      <c r="K2378" s="443"/>
    </row>
    <row r="2379" spans="2:11" s="440" customFormat="1" x14ac:dyDescent="0.2">
      <c r="B2379" s="442"/>
      <c r="I2379" s="443"/>
      <c r="J2379" s="443"/>
      <c r="K2379" s="443"/>
    </row>
    <row r="2380" spans="2:11" s="440" customFormat="1" x14ac:dyDescent="0.2">
      <c r="B2380" s="442"/>
      <c r="I2380" s="443"/>
      <c r="J2380" s="443"/>
      <c r="K2380" s="443"/>
    </row>
    <row r="2381" spans="2:11" s="440" customFormat="1" x14ac:dyDescent="0.2">
      <c r="B2381" s="442"/>
      <c r="I2381" s="443"/>
      <c r="J2381" s="443"/>
      <c r="K2381" s="443"/>
    </row>
    <row r="2382" spans="2:11" s="440" customFormat="1" x14ac:dyDescent="0.2">
      <c r="B2382" s="442"/>
      <c r="I2382" s="443"/>
      <c r="J2382" s="443"/>
      <c r="K2382" s="443"/>
    </row>
    <row r="2383" spans="2:11" s="440" customFormat="1" x14ac:dyDescent="0.2">
      <c r="B2383" s="442"/>
      <c r="I2383" s="443"/>
      <c r="J2383" s="443"/>
      <c r="K2383" s="443"/>
    </row>
    <row r="2384" spans="2:11" s="440" customFormat="1" x14ac:dyDescent="0.2">
      <c r="B2384" s="442"/>
      <c r="I2384" s="443"/>
      <c r="J2384" s="443"/>
      <c r="K2384" s="443"/>
    </row>
    <row r="2385" spans="2:11" s="440" customFormat="1" x14ac:dyDescent="0.2">
      <c r="B2385" s="442"/>
      <c r="I2385" s="443"/>
      <c r="J2385" s="443"/>
      <c r="K2385" s="443"/>
    </row>
    <row r="2386" spans="2:11" s="440" customFormat="1" x14ac:dyDescent="0.2">
      <c r="B2386" s="442"/>
      <c r="I2386" s="443"/>
      <c r="J2386" s="443"/>
      <c r="K2386" s="443"/>
    </row>
    <row r="2387" spans="2:11" s="440" customFormat="1" x14ac:dyDescent="0.2">
      <c r="B2387" s="442"/>
      <c r="I2387" s="443"/>
      <c r="J2387" s="443"/>
      <c r="K2387" s="443"/>
    </row>
    <row r="2388" spans="2:11" s="440" customFormat="1" x14ac:dyDescent="0.2">
      <c r="B2388" s="442"/>
      <c r="I2388" s="443"/>
      <c r="J2388" s="443"/>
      <c r="K2388" s="443"/>
    </row>
    <row r="2389" spans="2:11" s="440" customFormat="1" x14ac:dyDescent="0.2">
      <c r="B2389" s="442"/>
      <c r="I2389" s="443"/>
      <c r="J2389" s="443"/>
      <c r="K2389" s="443"/>
    </row>
    <row r="2390" spans="2:11" s="440" customFormat="1" x14ac:dyDescent="0.2">
      <c r="B2390" s="442"/>
      <c r="I2390" s="443"/>
      <c r="J2390" s="443"/>
      <c r="K2390" s="443"/>
    </row>
    <row r="2391" spans="2:11" s="440" customFormat="1" x14ac:dyDescent="0.2">
      <c r="B2391" s="442"/>
      <c r="I2391" s="443"/>
      <c r="J2391" s="443"/>
      <c r="K2391" s="443"/>
    </row>
    <row r="2392" spans="2:11" s="440" customFormat="1" x14ac:dyDescent="0.2">
      <c r="B2392" s="442"/>
      <c r="I2392" s="443"/>
      <c r="J2392" s="443"/>
      <c r="K2392" s="443"/>
    </row>
    <row r="2393" spans="2:11" s="440" customFormat="1" x14ac:dyDescent="0.2">
      <c r="B2393" s="442"/>
      <c r="I2393" s="443"/>
      <c r="J2393" s="443"/>
      <c r="K2393" s="443"/>
    </row>
    <row r="2394" spans="2:11" s="440" customFormat="1" x14ac:dyDescent="0.2">
      <c r="B2394" s="442"/>
      <c r="I2394" s="443"/>
      <c r="J2394" s="443"/>
      <c r="K2394" s="443"/>
    </row>
    <row r="2395" spans="2:11" s="440" customFormat="1" x14ac:dyDescent="0.2">
      <c r="B2395" s="442"/>
      <c r="I2395" s="443"/>
      <c r="J2395" s="443"/>
      <c r="K2395" s="443"/>
    </row>
    <row r="2396" spans="2:11" s="440" customFormat="1" x14ac:dyDescent="0.2">
      <c r="B2396" s="442"/>
      <c r="I2396" s="443"/>
      <c r="J2396" s="443"/>
      <c r="K2396" s="443"/>
    </row>
    <row r="2397" spans="2:11" s="440" customFormat="1" x14ac:dyDescent="0.2">
      <c r="B2397" s="442"/>
      <c r="I2397" s="443"/>
      <c r="J2397" s="443"/>
      <c r="K2397" s="443"/>
    </row>
    <row r="2398" spans="2:11" s="440" customFormat="1" x14ac:dyDescent="0.2">
      <c r="B2398" s="442"/>
      <c r="I2398" s="443"/>
      <c r="J2398" s="443"/>
      <c r="K2398" s="443"/>
    </row>
    <row r="2399" spans="2:11" s="440" customFormat="1" x14ac:dyDescent="0.2">
      <c r="B2399" s="442"/>
      <c r="I2399" s="443"/>
      <c r="J2399" s="443"/>
      <c r="K2399" s="443"/>
    </row>
    <row r="2400" spans="2:11" s="440" customFormat="1" x14ac:dyDescent="0.2">
      <c r="B2400" s="442"/>
      <c r="I2400" s="443"/>
      <c r="J2400" s="443"/>
      <c r="K2400" s="443"/>
    </row>
    <row r="2401" spans="2:11" s="440" customFormat="1" x14ac:dyDescent="0.2">
      <c r="B2401" s="442"/>
      <c r="I2401" s="443"/>
      <c r="J2401" s="443"/>
      <c r="K2401" s="443"/>
    </row>
    <row r="2402" spans="2:11" s="440" customFormat="1" x14ac:dyDescent="0.2">
      <c r="B2402" s="442"/>
      <c r="I2402" s="443"/>
      <c r="J2402" s="443"/>
      <c r="K2402" s="443"/>
    </row>
    <row r="2403" spans="2:11" s="440" customFormat="1" x14ac:dyDescent="0.2">
      <c r="B2403" s="442"/>
      <c r="I2403" s="443"/>
      <c r="J2403" s="443"/>
      <c r="K2403" s="443"/>
    </row>
    <row r="2404" spans="2:11" s="440" customFormat="1" x14ac:dyDescent="0.2">
      <c r="B2404" s="442"/>
      <c r="I2404" s="443"/>
      <c r="J2404" s="443"/>
      <c r="K2404" s="443"/>
    </row>
    <row r="2405" spans="2:11" s="440" customFormat="1" x14ac:dyDescent="0.2">
      <c r="B2405" s="442"/>
      <c r="I2405" s="443"/>
      <c r="J2405" s="443"/>
      <c r="K2405" s="443"/>
    </row>
    <row r="2406" spans="2:11" s="440" customFormat="1" x14ac:dyDescent="0.2">
      <c r="B2406" s="442"/>
      <c r="I2406" s="443"/>
      <c r="J2406" s="443"/>
      <c r="K2406" s="443"/>
    </row>
    <row r="2407" spans="2:11" s="440" customFormat="1" x14ac:dyDescent="0.2">
      <c r="B2407" s="442"/>
      <c r="I2407" s="443"/>
      <c r="J2407" s="443"/>
      <c r="K2407" s="443"/>
    </row>
    <row r="2408" spans="2:11" s="440" customFormat="1" x14ac:dyDescent="0.2">
      <c r="B2408" s="442"/>
      <c r="I2408" s="443"/>
      <c r="J2408" s="443"/>
      <c r="K2408" s="443"/>
    </row>
    <row r="2409" spans="2:11" s="440" customFormat="1" x14ac:dyDescent="0.2">
      <c r="B2409" s="442"/>
      <c r="I2409" s="443"/>
      <c r="J2409" s="443"/>
      <c r="K2409" s="443"/>
    </row>
    <row r="2410" spans="2:11" s="440" customFormat="1" x14ac:dyDescent="0.2">
      <c r="B2410" s="442"/>
      <c r="I2410" s="443"/>
      <c r="J2410" s="443"/>
      <c r="K2410" s="443"/>
    </row>
    <row r="2411" spans="2:11" s="440" customFormat="1" x14ac:dyDescent="0.2">
      <c r="B2411" s="442"/>
      <c r="I2411" s="443"/>
      <c r="J2411" s="443"/>
      <c r="K2411" s="443"/>
    </row>
    <row r="2412" spans="2:11" s="440" customFormat="1" x14ac:dyDescent="0.2">
      <c r="B2412" s="442"/>
      <c r="I2412" s="443"/>
      <c r="J2412" s="443"/>
      <c r="K2412" s="443"/>
    </row>
    <row r="2413" spans="2:11" s="440" customFormat="1" x14ac:dyDescent="0.2">
      <c r="B2413" s="442"/>
      <c r="I2413" s="443"/>
      <c r="J2413" s="443"/>
      <c r="K2413" s="443"/>
    </row>
    <row r="2414" spans="2:11" s="440" customFormat="1" x14ac:dyDescent="0.2">
      <c r="B2414" s="442"/>
      <c r="I2414" s="443"/>
      <c r="J2414" s="443"/>
      <c r="K2414" s="443"/>
    </row>
    <row r="2415" spans="2:11" s="440" customFormat="1" x14ac:dyDescent="0.2">
      <c r="B2415" s="442"/>
      <c r="I2415" s="443"/>
      <c r="J2415" s="443"/>
      <c r="K2415" s="443"/>
    </row>
    <row r="2416" spans="2:11" s="440" customFormat="1" x14ac:dyDescent="0.2">
      <c r="B2416" s="442"/>
      <c r="I2416" s="443"/>
      <c r="J2416" s="443"/>
      <c r="K2416" s="443"/>
    </row>
    <row r="2417" spans="2:11" s="440" customFormat="1" x14ac:dyDescent="0.2">
      <c r="B2417" s="442"/>
      <c r="I2417" s="443"/>
      <c r="J2417" s="443"/>
      <c r="K2417" s="443"/>
    </row>
    <row r="2418" spans="2:11" s="440" customFormat="1" x14ac:dyDescent="0.2">
      <c r="B2418" s="442"/>
      <c r="I2418" s="443"/>
      <c r="J2418" s="443"/>
      <c r="K2418" s="443"/>
    </row>
    <row r="2419" spans="2:11" s="440" customFormat="1" x14ac:dyDescent="0.2">
      <c r="B2419" s="442"/>
      <c r="I2419" s="443"/>
      <c r="J2419" s="443"/>
      <c r="K2419" s="443"/>
    </row>
    <row r="2420" spans="2:11" s="440" customFormat="1" x14ac:dyDescent="0.2">
      <c r="B2420" s="442"/>
      <c r="I2420" s="443"/>
      <c r="J2420" s="443"/>
      <c r="K2420" s="443"/>
    </row>
    <row r="2421" spans="2:11" s="440" customFormat="1" x14ac:dyDescent="0.2">
      <c r="B2421" s="442"/>
      <c r="I2421" s="443"/>
      <c r="J2421" s="443"/>
      <c r="K2421" s="443"/>
    </row>
    <row r="2422" spans="2:11" s="440" customFormat="1" x14ac:dyDescent="0.2">
      <c r="B2422" s="442"/>
      <c r="I2422" s="443"/>
      <c r="J2422" s="443"/>
      <c r="K2422" s="443"/>
    </row>
    <row r="2423" spans="2:11" s="440" customFormat="1" x14ac:dyDescent="0.2">
      <c r="B2423" s="442"/>
      <c r="I2423" s="443"/>
      <c r="J2423" s="443"/>
      <c r="K2423" s="443"/>
    </row>
    <row r="2424" spans="2:11" s="440" customFormat="1" x14ac:dyDescent="0.2">
      <c r="B2424" s="442"/>
      <c r="I2424" s="443"/>
      <c r="J2424" s="443"/>
      <c r="K2424" s="443"/>
    </row>
    <row r="2425" spans="2:11" s="440" customFormat="1" x14ac:dyDescent="0.2">
      <c r="B2425" s="442"/>
      <c r="I2425" s="443"/>
      <c r="J2425" s="443"/>
      <c r="K2425" s="443"/>
    </row>
    <row r="2426" spans="2:11" s="440" customFormat="1" x14ac:dyDescent="0.2">
      <c r="B2426" s="442"/>
      <c r="I2426" s="443"/>
      <c r="J2426" s="443"/>
      <c r="K2426" s="443"/>
    </row>
    <row r="2427" spans="2:11" s="440" customFormat="1" x14ac:dyDescent="0.2">
      <c r="B2427" s="442"/>
      <c r="I2427" s="443"/>
      <c r="J2427" s="443"/>
      <c r="K2427" s="443"/>
    </row>
    <row r="2428" spans="2:11" s="440" customFormat="1" x14ac:dyDescent="0.2">
      <c r="B2428" s="442"/>
      <c r="I2428" s="443"/>
      <c r="J2428" s="443"/>
      <c r="K2428" s="443"/>
    </row>
    <row r="2429" spans="2:11" s="440" customFormat="1" x14ac:dyDescent="0.2">
      <c r="B2429" s="442"/>
      <c r="I2429" s="443"/>
      <c r="J2429" s="443"/>
      <c r="K2429" s="443"/>
    </row>
    <row r="2430" spans="2:11" s="440" customFormat="1" x14ac:dyDescent="0.2">
      <c r="B2430" s="442"/>
      <c r="I2430" s="443"/>
      <c r="J2430" s="443"/>
      <c r="K2430" s="443"/>
    </row>
    <row r="2431" spans="2:11" s="440" customFormat="1" x14ac:dyDescent="0.2">
      <c r="B2431" s="442"/>
      <c r="I2431" s="443"/>
      <c r="J2431" s="443"/>
      <c r="K2431" s="443"/>
    </row>
    <row r="2432" spans="2:11" s="440" customFormat="1" x14ac:dyDescent="0.2">
      <c r="B2432" s="442"/>
      <c r="I2432" s="443"/>
      <c r="J2432" s="443"/>
      <c r="K2432" s="443"/>
    </row>
    <row r="2433" spans="2:11" s="440" customFormat="1" x14ac:dyDescent="0.2">
      <c r="B2433" s="442"/>
      <c r="I2433" s="443"/>
      <c r="J2433" s="443"/>
      <c r="K2433" s="443"/>
    </row>
    <row r="2434" spans="2:11" s="440" customFormat="1" x14ac:dyDescent="0.2">
      <c r="B2434" s="442"/>
      <c r="I2434" s="443"/>
      <c r="J2434" s="443"/>
      <c r="K2434" s="443"/>
    </row>
    <row r="2435" spans="2:11" s="440" customFormat="1" x14ac:dyDescent="0.2">
      <c r="B2435" s="442"/>
      <c r="I2435" s="443"/>
      <c r="J2435" s="443"/>
      <c r="K2435" s="443"/>
    </row>
    <row r="2436" spans="2:11" s="440" customFormat="1" x14ac:dyDescent="0.2">
      <c r="B2436" s="442"/>
      <c r="I2436" s="443"/>
      <c r="J2436" s="443"/>
      <c r="K2436" s="443"/>
    </row>
    <row r="2437" spans="2:11" s="440" customFormat="1" x14ac:dyDescent="0.2">
      <c r="B2437" s="442"/>
      <c r="I2437" s="443"/>
      <c r="J2437" s="443"/>
      <c r="K2437" s="443"/>
    </row>
    <row r="2438" spans="2:11" s="440" customFormat="1" x14ac:dyDescent="0.2">
      <c r="B2438" s="442"/>
      <c r="I2438" s="443"/>
      <c r="J2438" s="443"/>
      <c r="K2438" s="443"/>
    </row>
    <row r="2439" spans="2:11" s="440" customFormat="1" x14ac:dyDescent="0.2">
      <c r="B2439" s="442"/>
      <c r="I2439" s="443"/>
      <c r="J2439" s="443"/>
      <c r="K2439" s="443"/>
    </row>
    <row r="2440" spans="2:11" s="440" customFormat="1" x14ac:dyDescent="0.2">
      <c r="B2440" s="442"/>
      <c r="I2440" s="443"/>
      <c r="J2440" s="443"/>
      <c r="K2440" s="443"/>
    </row>
    <row r="2441" spans="2:11" s="440" customFormat="1" x14ac:dyDescent="0.2">
      <c r="B2441" s="442"/>
      <c r="I2441" s="443"/>
      <c r="J2441" s="443"/>
      <c r="K2441" s="443"/>
    </row>
    <row r="2442" spans="2:11" s="440" customFormat="1" x14ac:dyDescent="0.2">
      <c r="B2442" s="442"/>
      <c r="I2442" s="443"/>
      <c r="J2442" s="443"/>
      <c r="K2442" s="443"/>
    </row>
    <row r="2443" spans="2:11" s="440" customFormat="1" x14ac:dyDescent="0.2">
      <c r="B2443" s="442"/>
      <c r="I2443" s="443"/>
      <c r="J2443" s="443"/>
      <c r="K2443" s="443"/>
    </row>
    <row r="2444" spans="2:11" s="440" customFormat="1" x14ac:dyDescent="0.2">
      <c r="B2444" s="442"/>
      <c r="I2444" s="443"/>
      <c r="J2444" s="443"/>
      <c r="K2444" s="443"/>
    </row>
    <row r="2445" spans="2:11" s="440" customFormat="1" x14ac:dyDescent="0.2">
      <c r="B2445" s="442"/>
      <c r="I2445" s="443"/>
      <c r="J2445" s="443"/>
      <c r="K2445" s="443"/>
    </row>
    <row r="2446" spans="2:11" s="440" customFormat="1" x14ac:dyDescent="0.2">
      <c r="B2446" s="442"/>
      <c r="I2446" s="443"/>
      <c r="J2446" s="443"/>
      <c r="K2446" s="443"/>
    </row>
    <row r="2447" spans="2:11" s="440" customFormat="1" x14ac:dyDescent="0.2">
      <c r="B2447" s="442"/>
      <c r="I2447" s="443"/>
      <c r="J2447" s="443"/>
      <c r="K2447" s="443"/>
    </row>
    <row r="2448" spans="2:11" s="440" customFormat="1" x14ac:dyDescent="0.2">
      <c r="B2448" s="442"/>
      <c r="I2448" s="443"/>
      <c r="J2448" s="443"/>
      <c r="K2448" s="443"/>
    </row>
    <row r="2449" spans="2:11" s="440" customFormat="1" x14ac:dyDescent="0.2">
      <c r="B2449" s="442"/>
      <c r="I2449" s="443"/>
      <c r="J2449" s="443"/>
      <c r="K2449" s="443"/>
    </row>
    <row r="2450" spans="2:11" s="440" customFormat="1" x14ac:dyDescent="0.2">
      <c r="B2450" s="442"/>
      <c r="I2450" s="443"/>
      <c r="J2450" s="443"/>
      <c r="K2450" s="443"/>
    </row>
    <row r="2451" spans="2:11" s="440" customFormat="1" x14ac:dyDescent="0.2">
      <c r="B2451" s="442"/>
      <c r="I2451" s="443"/>
      <c r="J2451" s="443"/>
      <c r="K2451" s="443"/>
    </row>
    <row r="2452" spans="2:11" s="440" customFormat="1" x14ac:dyDescent="0.2">
      <c r="B2452" s="442"/>
      <c r="I2452" s="443"/>
      <c r="J2452" s="443"/>
      <c r="K2452" s="443"/>
    </row>
    <row r="2453" spans="2:11" s="440" customFormat="1" x14ac:dyDescent="0.2">
      <c r="B2453" s="442"/>
      <c r="I2453" s="443"/>
      <c r="J2453" s="443"/>
      <c r="K2453" s="443"/>
    </row>
    <row r="2454" spans="2:11" s="440" customFormat="1" x14ac:dyDescent="0.2">
      <c r="B2454" s="442"/>
      <c r="I2454" s="443"/>
      <c r="J2454" s="443"/>
      <c r="K2454" s="443"/>
    </row>
    <row r="2455" spans="2:11" s="440" customFormat="1" x14ac:dyDescent="0.2">
      <c r="B2455" s="442"/>
      <c r="I2455" s="443"/>
      <c r="J2455" s="443"/>
      <c r="K2455" s="443"/>
    </row>
    <row r="2456" spans="2:11" s="440" customFormat="1" x14ac:dyDescent="0.2">
      <c r="B2456" s="442"/>
      <c r="I2456" s="443"/>
      <c r="J2456" s="443"/>
      <c r="K2456" s="443"/>
    </row>
    <row r="2457" spans="2:11" s="440" customFormat="1" x14ac:dyDescent="0.2">
      <c r="B2457" s="442"/>
      <c r="I2457" s="443"/>
      <c r="J2457" s="443"/>
      <c r="K2457" s="443"/>
    </row>
    <row r="2458" spans="2:11" s="440" customFormat="1" x14ac:dyDescent="0.2">
      <c r="B2458" s="442"/>
      <c r="I2458" s="443"/>
      <c r="J2458" s="443"/>
      <c r="K2458" s="443"/>
    </row>
    <row r="2459" spans="2:11" s="440" customFormat="1" x14ac:dyDescent="0.2">
      <c r="B2459" s="442"/>
      <c r="I2459" s="443"/>
      <c r="J2459" s="443"/>
      <c r="K2459" s="443"/>
    </row>
    <row r="2460" spans="2:11" s="440" customFormat="1" x14ac:dyDescent="0.2">
      <c r="B2460" s="442"/>
      <c r="I2460" s="443"/>
      <c r="J2460" s="443"/>
      <c r="K2460" s="443"/>
    </row>
    <row r="2461" spans="2:11" s="440" customFormat="1" x14ac:dyDescent="0.2">
      <c r="B2461" s="442"/>
      <c r="I2461" s="443"/>
      <c r="J2461" s="443"/>
      <c r="K2461" s="443"/>
    </row>
    <row r="2462" spans="2:11" s="440" customFormat="1" x14ac:dyDescent="0.2">
      <c r="B2462" s="442"/>
      <c r="I2462" s="443"/>
      <c r="J2462" s="443"/>
      <c r="K2462" s="443"/>
    </row>
    <row r="2463" spans="2:11" s="440" customFormat="1" x14ac:dyDescent="0.2">
      <c r="B2463" s="442"/>
      <c r="I2463" s="443"/>
      <c r="J2463" s="443"/>
      <c r="K2463" s="443"/>
    </row>
    <row r="2464" spans="2:11" s="440" customFormat="1" x14ac:dyDescent="0.2">
      <c r="B2464" s="442"/>
      <c r="I2464" s="443"/>
      <c r="J2464" s="443"/>
      <c r="K2464" s="443"/>
    </row>
    <row r="2465" spans="2:11" s="440" customFormat="1" x14ac:dyDescent="0.2">
      <c r="B2465" s="442"/>
      <c r="I2465" s="443"/>
      <c r="J2465" s="443"/>
      <c r="K2465" s="443"/>
    </row>
    <row r="2466" spans="2:11" s="440" customFormat="1" x14ac:dyDescent="0.2">
      <c r="B2466" s="442"/>
      <c r="I2466" s="443"/>
      <c r="J2466" s="443"/>
      <c r="K2466" s="443"/>
    </row>
    <row r="2467" spans="2:11" s="440" customFormat="1" x14ac:dyDescent="0.2">
      <c r="B2467" s="442"/>
      <c r="I2467" s="443"/>
      <c r="J2467" s="443"/>
      <c r="K2467" s="443"/>
    </row>
    <row r="2468" spans="2:11" s="440" customFormat="1" x14ac:dyDescent="0.2">
      <c r="B2468" s="442"/>
      <c r="I2468" s="443"/>
      <c r="J2468" s="443"/>
      <c r="K2468" s="443"/>
    </row>
    <row r="2469" spans="2:11" s="440" customFormat="1" x14ac:dyDescent="0.2">
      <c r="B2469" s="442"/>
      <c r="I2469" s="443"/>
      <c r="J2469" s="443"/>
      <c r="K2469" s="443"/>
    </row>
    <row r="2470" spans="2:11" s="440" customFormat="1" x14ac:dyDescent="0.2">
      <c r="B2470" s="442"/>
      <c r="I2470" s="443"/>
      <c r="J2470" s="443"/>
      <c r="K2470" s="443"/>
    </row>
    <row r="2471" spans="2:11" s="440" customFormat="1" x14ac:dyDescent="0.2">
      <c r="B2471" s="442"/>
      <c r="I2471" s="443"/>
      <c r="J2471" s="443"/>
      <c r="K2471" s="443"/>
    </row>
    <row r="2472" spans="2:11" s="440" customFormat="1" x14ac:dyDescent="0.2">
      <c r="B2472" s="442"/>
      <c r="I2472" s="443"/>
      <c r="J2472" s="443"/>
      <c r="K2472" s="443"/>
    </row>
    <row r="2473" spans="2:11" s="440" customFormat="1" x14ac:dyDescent="0.2">
      <c r="B2473" s="442"/>
      <c r="I2473" s="443"/>
      <c r="J2473" s="443"/>
      <c r="K2473" s="443"/>
    </row>
    <row r="2474" spans="2:11" s="440" customFormat="1" x14ac:dyDescent="0.2">
      <c r="B2474" s="442"/>
      <c r="I2474" s="443"/>
      <c r="J2474" s="443"/>
      <c r="K2474" s="443"/>
    </row>
    <row r="2475" spans="2:11" s="440" customFormat="1" x14ac:dyDescent="0.2">
      <c r="B2475" s="442"/>
      <c r="I2475" s="443"/>
      <c r="J2475" s="443"/>
      <c r="K2475" s="443"/>
    </row>
    <row r="2476" spans="2:11" s="440" customFormat="1" x14ac:dyDescent="0.2">
      <c r="B2476" s="442"/>
      <c r="I2476" s="443"/>
      <c r="J2476" s="443"/>
      <c r="K2476" s="443"/>
    </row>
    <row r="2477" spans="2:11" s="440" customFormat="1" x14ac:dyDescent="0.2">
      <c r="B2477" s="442"/>
      <c r="I2477" s="443"/>
      <c r="J2477" s="443"/>
      <c r="K2477" s="443"/>
    </row>
    <row r="2478" spans="2:11" s="440" customFormat="1" x14ac:dyDescent="0.2">
      <c r="B2478" s="442"/>
      <c r="I2478" s="443"/>
      <c r="J2478" s="443"/>
      <c r="K2478" s="443"/>
    </row>
    <row r="2479" spans="2:11" s="440" customFormat="1" x14ac:dyDescent="0.2">
      <c r="B2479" s="442"/>
      <c r="I2479" s="443"/>
      <c r="J2479" s="443"/>
      <c r="K2479" s="443"/>
    </row>
    <row r="2480" spans="2:11" s="440" customFormat="1" x14ac:dyDescent="0.2">
      <c r="B2480" s="442"/>
      <c r="I2480" s="443"/>
      <c r="J2480" s="443"/>
      <c r="K2480" s="443"/>
    </row>
    <row r="2481" spans="2:11" s="440" customFormat="1" x14ac:dyDescent="0.2">
      <c r="B2481" s="442"/>
      <c r="I2481" s="443"/>
      <c r="J2481" s="443"/>
      <c r="K2481" s="443"/>
    </row>
    <row r="2482" spans="2:11" s="440" customFormat="1" x14ac:dyDescent="0.2">
      <c r="B2482" s="442"/>
      <c r="I2482" s="443"/>
      <c r="J2482" s="443"/>
      <c r="K2482" s="443"/>
    </row>
    <row r="2483" spans="2:11" s="440" customFormat="1" x14ac:dyDescent="0.2">
      <c r="B2483" s="442"/>
      <c r="I2483" s="443"/>
      <c r="J2483" s="443"/>
      <c r="K2483" s="443"/>
    </row>
    <row r="2484" spans="2:11" s="440" customFormat="1" x14ac:dyDescent="0.2">
      <c r="B2484" s="442"/>
      <c r="I2484" s="443"/>
      <c r="J2484" s="443"/>
      <c r="K2484" s="443"/>
    </row>
    <row r="2485" spans="2:11" s="440" customFormat="1" x14ac:dyDescent="0.2">
      <c r="B2485" s="442"/>
      <c r="I2485" s="443"/>
      <c r="J2485" s="443"/>
      <c r="K2485" s="443"/>
    </row>
    <row r="2486" spans="2:11" s="440" customFormat="1" x14ac:dyDescent="0.2">
      <c r="B2486" s="442"/>
      <c r="I2486" s="443"/>
      <c r="J2486" s="443"/>
      <c r="K2486" s="443"/>
    </row>
    <row r="2487" spans="2:11" s="440" customFormat="1" x14ac:dyDescent="0.2">
      <c r="B2487" s="442"/>
      <c r="I2487" s="443"/>
      <c r="J2487" s="443"/>
      <c r="K2487" s="443"/>
    </row>
    <row r="2488" spans="2:11" s="440" customFormat="1" x14ac:dyDescent="0.2">
      <c r="B2488" s="442"/>
      <c r="I2488" s="443"/>
      <c r="J2488" s="443"/>
      <c r="K2488" s="443"/>
    </row>
    <row r="2489" spans="2:11" s="440" customFormat="1" x14ac:dyDescent="0.2">
      <c r="B2489" s="442"/>
      <c r="I2489" s="443"/>
      <c r="J2489" s="443"/>
      <c r="K2489" s="443"/>
    </row>
    <row r="2490" spans="2:11" s="440" customFormat="1" x14ac:dyDescent="0.2">
      <c r="B2490" s="442"/>
      <c r="I2490" s="443"/>
      <c r="J2490" s="443"/>
      <c r="K2490" s="443"/>
    </row>
    <row r="2491" spans="2:11" s="440" customFormat="1" x14ac:dyDescent="0.2">
      <c r="B2491" s="442"/>
      <c r="I2491" s="443"/>
      <c r="J2491" s="443"/>
      <c r="K2491" s="443"/>
    </row>
    <row r="2492" spans="2:11" s="440" customFormat="1" x14ac:dyDescent="0.2">
      <c r="B2492" s="442"/>
      <c r="I2492" s="443"/>
      <c r="J2492" s="443"/>
      <c r="K2492" s="443"/>
    </row>
    <row r="2493" spans="2:11" s="440" customFormat="1" x14ac:dyDescent="0.2">
      <c r="B2493" s="442"/>
      <c r="I2493" s="443"/>
      <c r="J2493" s="443"/>
      <c r="K2493" s="443"/>
    </row>
    <row r="2494" spans="2:11" s="440" customFormat="1" x14ac:dyDescent="0.2">
      <c r="B2494" s="442"/>
      <c r="I2494" s="443"/>
      <c r="J2494" s="443"/>
      <c r="K2494" s="443"/>
    </row>
    <row r="2495" spans="2:11" s="440" customFormat="1" x14ac:dyDescent="0.2">
      <c r="B2495" s="442"/>
      <c r="I2495" s="443"/>
      <c r="J2495" s="443"/>
      <c r="K2495" s="443"/>
    </row>
    <row r="2496" spans="2:11" s="440" customFormat="1" x14ac:dyDescent="0.2">
      <c r="B2496" s="442"/>
      <c r="I2496" s="443"/>
      <c r="J2496" s="443"/>
      <c r="K2496" s="443"/>
    </row>
    <row r="2497" spans="2:11" s="440" customFormat="1" x14ac:dyDescent="0.2">
      <c r="B2497" s="442"/>
      <c r="I2497" s="443"/>
      <c r="J2497" s="443"/>
      <c r="K2497" s="443"/>
    </row>
    <row r="2498" spans="2:11" s="440" customFormat="1" x14ac:dyDescent="0.2">
      <c r="B2498" s="442"/>
      <c r="I2498" s="443"/>
      <c r="J2498" s="443"/>
      <c r="K2498" s="443"/>
    </row>
    <row r="2499" spans="2:11" s="440" customFormat="1" x14ac:dyDescent="0.2">
      <c r="B2499" s="442"/>
      <c r="I2499" s="443"/>
      <c r="J2499" s="443"/>
      <c r="K2499" s="443"/>
    </row>
    <row r="2500" spans="2:11" s="440" customFormat="1" x14ac:dyDescent="0.2">
      <c r="B2500" s="442"/>
      <c r="I2500" s="443"/>
      <c r="J2500" s="443"/>
      <c r="K2500" s="443"/>
    </row>
    <row r="2501" spans="2:11" s="440" customFormat="1" x14ac:dyDescent="0.2">
      <c r="B2501" s="442"/>
      <c r="I2501" s="443"/>
      <c r="J2501" s="443"/>
      <c r="K2501" s="443"/>
    </row>
    <row r="2502" spans="2:11" s="440" customFormat="1" x14ac:dyDescent="0.2">
      <c r="B2502" s="442"/>
      <c r="I2502" s="443"/>
      <c r="J2502" s="443"/>
      <c r="K2502" s="443"/>
    </row>
    <row r="2503" spans="2:11" s="440" customFormat="1" x14ac:dyDescent="0.2">
      <c r="B2503" s="442"/>
      <c r="I2503" s="443"/>
      <c r="J2503" s="443"/>
      <c r="K2503" s="443"/>
    </row>
    <row r="2504" spans="2:11" s="440" customFormat="1" x14ac:dyDescent="0.2">
      <c r="B2504" s="442"/>
      <c r="I2504" s="443"/>
      <c r="J2504" s="443"/>
      <c r="K2504" s="443"/>
    </row>
    <row r="2505" spans="2:11" s="440" customFormat="1" x14ac:dyDescent="0.2">
      <c r="B2505" s="442"/>
      <c r="I2505" s="443"/>
      <c r="J2505" s="443"/>
      <c r="K2505" s="443"/>
    </row>
    <row r="2506" spans="2:11" s="440" customFormat="1" x14ac:dyDescent="0.2">
      <c r="B2506" s="442"/>
      <c r="I2506" s="443"/>
      <c r="J2506" s="443"/>
      <c r="K2506" s="443"/>
    </row>
    <row r="2507" spans="2:11" s="440" customFormat="1" x14ac:dyDescent="0.2">
      <c r="B2507" s="442"/>
      <c r="I2507" s="443"/>
      <c r="J2507" s="443"/>
      <c r="K2507" s="443"/>
    </row>
    <row r="2508" spans="2:11" s="440" customFormat="1" x14ac:dyDescent="0.2">
      <c r="B2508" s="442"/>
      <c r="I2508" s="443"/>
      <c r="J2508" s="443"/>
      <c r="K2508" s="443"/>
    </row>
    <row r="2509" spans="2:11" s="440" customFormat="1" x14ac:dyDescent="0.2">
      <c r="B2509" s="442"/>
      <c r="I2509" s="443"/>
      <c r="J2509" s="443"/>
      <c r="K2509" s="443"/>
    </row>
    <row r="2510" spans="2:11" s="440" customFormat="1" x14ac:dyDescent="0.2">
      <c r="B2510" s="442"/>
      <c r="I2510" s="443"/>
      <c r="J2510" s="443"/>
      <c r="K2510" s="443"/>
    </row>
    <row r="2511" spans="2:11" s="440" customFormat="1" x14ac:dyDescent="0.2">
      <c r="B2511" s="442"/>
      <c r="I2511" s="443"/>
      <c r="J2511" s="443"/>
      <c r="K2511" s="443"/>
    </row>
    <row r="2512" spans="2:11" s="440" customFormat="1" x14ac:dyDescent="0.2">
      <c r="B2512" s="442"/>
      <c r="I2512" s="443"/>
      <c r="J2512" s="443"/>
      <c r="K2512" s="443"/>
    </row>
    <row r="2513" spans="2:11" s="440" customFormat="1" x14ac:dyDescent="0.2">
      <c r="B2513" s="442"/>
      <c r="I2513" s="443"/>
      <c r="J2513" s="443"/>
      <c r="K2513" s="443"/>
    </row>
    <row r="2514" spans="2:11" s="440" customFormat="1" x14ac:dyDescent="0.2">
      <c r="B2514" s="442"/>
      <c r="I2514" s="443"/>
      <c r="J2514" s="443"/>
      <c r="K2514" s="443"/>
    </row>
    <row r="2515" spans="2:11" s="440" customFormat="1" x14ac:dyDescent="0.2">
      <c r="B2515" s="442"/>
      <c r="I2515" s="443"/>
      <c r="J2515" s="443"/>
      <c r="K2515" s="443"/>
    </row>
    <row r="2516" spans="2:11" s="440" customFormat="1" x14ac:dyDescent="0.2">
      <c r="B2516" s="442"/>
      <c r="I2516" s="443"/>
      <c r="J2516" s="443"/>
      <c r="K2516" s="443"/>
    </row>
    <row r="2517" spans="2:11" s="440" customFormat="1" x14ac:dyDescent="0.2">
      <c r="B2517" s="442"/>
      <c r="I2517" s="443"/>
      <c r="J2517" s="443"/>
      <c r="K2517" s="443"/>
    </row>
    <row r="2518" spans="2:11" s="440" customFormat="1" x14ac:dyDescent="0.2">
      <c r="B2518" s="442"/>
      <c r="I2518" s="443"/>
      <c r="J2518" s="443"/>
      <c r="K2518" s="443"/>
    </row>
    <row r="2519" spans="2:11" s="440" customFormat="1" x14ac:dyDescent="0.2">
      <c r="B2519" s="442"/>
      <c r="I2519" s="443"/>
      <c r="J2519" s="443"/>
      <c r="K2519" s="443"/>
    </row>
    <row r="2520" spans="2:11" s="440" customFormat="1" x14ac:dyDescent="0.2">
      <c r="B2520" s="442"/>
      <c r="I2520" s="443"/>
      <c r="J2520" s="443"/>
      <c r="K2520" s="443"/>
    </row>
    <row r="2521" spans="2:11" s="440" customFormat="1" x14ac:dyDescent="0.2">
      <c r="B2521" s="442"/>
      <c r="I2521" s="443"/>
      <c r="J2521" s="443"/>
      <c r="K2521" s="443"/>
    </row>
    <row r="2522" spans="2:11" s="440" customFormat="1" x14ac:dyDescent="0.2">
      <c r="B2522" s="442"/>
      <c r="I2522" s="443"/>
      <c r="J2522" s="443"/>
      <c r="K2522" s="443"/>
    </row>
    <row r="2523" spans="2:11" s="440" customFormat="1" x14ac:dyDescent="0.2">
      <c r="B2523" s="442"/>
      <c r="I2523" s="443"/>
      <c r="J2523" s="443"/>
      <c r="K2523" s="443"/>
    </row>
    <row r="2524" spans="2:11" s="440" customFormat="1" x14ac:dyDescent="0.2">
      <c r="B2524" s="442"/>
      <c r="I2524" s="443"/>
      <c r="J2524" s="443"/>
      <c r="K2524" s="443"/>
    </row>
    <row r="2525" spans="2:11" s="440" customFormat="1" x14ac:dyDescent="0.2">
      <c r="B2525" s="442"/>
      <c r="I2525" s="443"/>
      <c r="J2525" s="443"/>
      <c r="K2525" s="443"/>
    </row>
    <row r="2526" spans="2:11" s="440" customFormat="1" x14ac:dyDescent="0.2">
      <c r="B2526" s="442"/>
      <c r="I2526" s="443"/>
      <c r="J2526" s="443"/>
      <c r="K2526" s="443"/>
    </row>
    <row r="2527" spans="2:11" s="440" customFormat="1" x14ac:dyDescent="0.2">
      <c r="B2527" s="442"/>
      <c r="I2527" s="443"/>
      <c r="J2527" s="443"/>
      <c r="K2527" s="443"/>
    </row>
    <row r="2528" spans="2:11" s="440" customFormat="1" x14ac:dyDescent="0.2">
      <c r="B2528" s="442"/>
      <c r="I2528" s="443"/>
      <c r="J2528" s="443"/>
      <c r="K2528" s="443"/>
    </row>
    <row r="2529" spans="2:11" s="440" customFormat="1" x14ac:dyDescent="0.2">
      <c r="B2529" s="442"/>
      <c r="I2529" s="443"/>
      <c r="J2529" s="443"/>
      <c r="K2529" s="443"/>
    </row>
    <row r="2530" spans="2:11" s="440" customFormat="1" x14ac:dyDescent="0.2">
      <c r="B2530" s="442"/>
      <c r="I2530" s="443"/>
      <c r="J2530" s="443"/>
      <c r="K2530" s="443"/>
    </row>
    <row r="2531" spans="2:11" s="440" customFormat="1" x14ac:dyDescent="0.2">
      <c r="B2531" s="442"/>
      <c r="I2531" s="443"/>
      <c r="J2531" s="443"/>
      <c r="K2531" s="443"/>
    </row>
    <row r="2532" spans="2:11" s="440" customFormat="1" x14ac:dyDescent="0.2">
      <c r="B2532" s="442"/>
      <c r="I2532" s="443"/>
      <c r="J2532" s="443"/>
      <c r="K2532" s="443"/>
    </row>
    <row r="2533" spans="2:11" s="440" customFormat="1" x14ac:dyDescent="0.2">
      <c r="B2533" s="442"/>
      <c r="I2533" s="443"/>
      <c r="J2533" s="443"/>
      <c r="K2533" s="443"/>
    </row>
    <row r="2534" spans="2:11" s="440" customFormat="1" x14ac:dyDescent="0.2">
      <c r="B2534" s="442"/>
      <c r="I2534" s="443"/>
      <c r="J2534" s="443"/>
      <c r="K2534" s="443"/>
    </row>
    <row r="2535" spans="2:11" s="440" customFormat="1" x14ac:dyDescent="0.2">
      <c r="B2535" s="442"/>
      <c r="I2535" s="443"/>
      <c r="J2535" s="443"/>
      <c r="K2535" s="443"/>
    </row>
    <row r="2536" spans="2:11" s="440" customFormat="1" x14ac:dyDescent="0.2">
      <c r="B2536" s="442"/>
      <c r="I2536" s="443"/>
      <c r="J2536" s="443"/>
      <c r="K2536" s="443"/>
    </row>
    <row r="2537" spans="2:11" s="440" customFormat="1" x14ac:dyDescent="0.2">
      <c r="B2537" s="442"/>
      <c r="I2537" s="443"/>
      <c r="J2537" s="443"/>
      <c r="K2537" s="443"/>
    </row>
    <row r="2538" spans="2:11" s="440" customFormat="1" x14ac:dyDescent="0.2">
      <c r="B2538" s="442"/>
      <c r="I2538" s="443"/>
      <c r="J2538" s="443"/>
      <c r="K2538" s="443"/>
    </row>
    <row r="2539" spans="2:11" s="440" customFormat="1" x14ac:dyDescent="0.2">
      <c r="B2539" s="442"/>
      <c r="I2539" s="443"/>
      <c r="J2539" s="443"/>
      <c r="K2539" s="443"/>
    </row>
    <row r="2540" spans="2:11" s="440" customFormat="1" x14ac:dyDescent="0.2">
      <c r="B2540" s="442"/>
      <c r="I2540" s="443"/>
      <c r="J2540" s="443"/>
      <c r="K2540" s="443"/>
    </row>
    <row r="2541" spans="2:11" s="440" customFormat="1" x14ac:dyDescent="0.2">
      <c r="B2541" s="442"/>
      <c r="I2541" s="443"/>
      <c r="J2541" s="443"/>
      <c r="K2541" s="443"/>
    </row>
    <row r="2542" spans="2:11" s="440" customFormat="1" x14ac:dyDescent="0.2">
      <c r="B2542" s="442"/>
      <c r="I2542" s="443"/>
      <c r="J2542" s="443"/>
      <c r="K2542" s="443"/>
    </row>
    <row r="2543" spans="2:11" s="440" customFormat="1" x14ac:dyDescent="0.2">
      <c r="B2543" s="442"/>
      <c r="I2543" s="443"/>
      <c r="J2543" s="443"/>
      <c r="K2543" s="443"/>
    </row>
    <row r="2544" spans="2:11" s="440" customFormat="1" x14ac:dyDescent="0.2">
      <c r="B2544" s="442"/>
      <c r="I2544" s="443"/>
      <c r="J2544" s="443"/>
      <c r="K2544" s="443"/>
    </row>
    <row r="2545" spans="2:11" s="440" customFormat="1" x14ac:dyDescent="0.2">
      <c r="B2545" s="442"/>
      <c r="I2545" s="443"/>
      <c r="J2545" s="443"/>
      <c r="K2545" s="443"/>
    </row>
    <row r="2546" spans="2:11" s="440" customFormat="1" x14ac:dyDescent="0.2">
      <c r="B2546" s="442"/>
      <c r="I2546" s="443"/>
      <c r="J2546" s="443"/>
      <c r="K2546" s="443"/>
    </row>
    <row r="2547" spans="2:11" s="440" customFormat="1" x14ac:dyDescent="0.2">
      <c r="B2547" s="442"/>
      <c r="I2547" s="443"/>
      <c r="J2547" s="443"/>
      <c r="K2547" s="443"/>
    </row>
    <row r="2548" spans="2:11" s="440" customFormat="1" x14ac:dyDescent="0.2">
      <c r="B2548" s="442"/>
      <c r="I2548" s="443"/>
      <c r="J2548" s="443"/>
      <c r="K2548" s="443"/>
    </row>
    <row r="2549" spans="2:11" s="440" customFormat="1" x14ac:dyDescent="0.2">
      <c r="B2549" s="442"/>
      <c r="I2549" s="443"/>
      <c r="J2549" s="443"/>
      <c r="K2549" s="443"/>
    </row>
    <row r="2550" spans="2:11" s="440" customFormat="1" x14ac:dyDescent="0.2">
      <c r="B2550" s="442"/>
      <c r="I2550" s="443"/>
      <c r="J2550" s="443"/>
      <c r="K2550" s="443"/>
    </row>
    <row r="2551" spans="2:11" s="440" customFormat="1" x14ac:dyDescent="0.2">
      <c r="B2551" s="442"/>
      <c r="I2551" s="443"/>
      <c r="J2551" s="443"/>
      <c r="K2551" s="443"/>
    </row>
    <row r="2552" spans="2:11" s="440" customFormat="1" x14ac:dyDescent="0.2">
      <c r="B2552" s="442"/>
      <c r="I2552" s="443"/>
      <c r="J2552" s="443"/>
      <c r="K2552" s="443"/>
    </row>
    <row r="2553" spans="2:11" s="440" customFormat="1" x14ac:dyDescent="0.2">
      <c r="B2553" s="442"/>
      <c r="I2553" s="443"/>
      <c r="J2553" s="443"/>
      <c r="K2553" s="443"/>
    </row>
    <row r="2554" spans="2:11" s="440" customFormat="1" x14ac:dyDescent="0.2">
      <c r="B2554" s="442"/>
      <c r="I2554" s="443"/>
      <c r="J2554" s="443"/>
      <c r="K2554" s="443"/>
    </row>
    <row r="2555" spans="2:11" s="440" customFormat="1" x14ac:dyDescent="0.2">
      <c r="B2555" s="442"/>
      <c r="I2555" s="443"/>
      <c r="J2555" s="443"/>
      <c r="K2555" s="443"/>
    </row>
    <row r="2556" spans="2:11" s="440" customFormat="1" x14ac:dyDescent="0.2">
      <c r="B2556" s="442"/>
      <c r="I2556" s="443"/>
      <c r="J2556" s="443"/>
      <c r="K2556" s="443"/>
    </row>
    <row r="2557" spans="2:11" s="440" customFormat="1" x14ac:dyDescent="0.2">
      <c r="B2557" s="442"/>
      <c r="I2557" s="443"/>
      <c r="J2557" s="443"/>
      <c r="K2557" s="443"/>
    </row>
    <row r="2558" spans="2:11" s="440" customFormat="1" x14ac:dyDescent="0.2">
      <c r="B2558" s="442"/>
      <c r="I2558" s="443"/>
      <c r="J2558" s="443"/>
      <c r="K2558" s="443"/>
    </row>
    <row r="2559" spans="2:11" s="440" customFormat="1" x14ac:dyDescent="0.2">
      <c r="B2559" s="442"/>
      <c r="I2559" s="443"/>
      <c r="J2559" s="443"/>
      <c r="K2559" s="443"/>
    </row>
    <row r="2560" spans="2:11" s="440" customFormat="1" x14ac:dyDescent="0.2">
      <c r="B2560" s="442"/>
      <c r="I2560" s="443"/>
      <c r="J2560" s="443"/>
      <c r="K2560" s="443"/>
    </row>
    <row r="2561" spans="2:11" s="440" customFormat="1" x14ac:dyDescent="0.2">
      <c r="B2561" s="442"/>
      <c r="I2561" s="443"/>
      <c r="J2561" s="443"/>
      <c r="K2561" s="443"/>
    </row>
    <row r="2562" spans="2:11" s="440" customFormat="1" x14ac:dyDescent="0.2">
      <c r="B2562" s="442"/>
      <c r="I2562" s="443"/>
      <c r="J2562" s="443"/>
      <c r="K2562" s="443"/>
    </row>
    <row r="2563" spans="2:11" s="440" customFormat="1" x14ac:dyDescent="0.2">
      <c r="B2563" s="442"/>
      <c r="I2563" s="443"/>
      <c r="J2563" s="443"/>
      <c r="K2563" s="443"/>
    </row>
    <row r="2564" spans="2:11" s="440" customFormat="1" x14ac:dyDescent="0.2">
      <c r="B2564" s="442"/>
      <c r="I2564" s="443"/>
      <c r="J2564" s="443"/>
      <c r="K2564" s="443"/>
    </row>
    <row r="2565" spans="2:11" s="440" customFormat="1" x14ac:dyDescent="0.2">
      <c r="B2565" s="442"/>
      <c r="I2565" s="443"/>
      <c r="J2565" s="443"/>
      <c r="K2565" s="443"/>
    </row>
    <row r="2566" spans="2:11" s="440" customFormat="1" x14ac:dyDescent="0.2">
      <c r="B2566" s="442"/>
      <c r="I2566" s="443"/>
      <c r="J2566" s="443"/>
      <c r="K2566" s="443"/>
    </row>
    <row r="2567" spans="2:11" s="440" customFormat="1" x14ac:dyDescent="0.2">
      <c r="B2567" s="442"/>
      <c r="I2567" s="443"/>
      <c r="J2567" s="443"/>
      <c r="K2567" s="443"/>
    </row>
    <row r="2568" spans="2:11" s="440" customFormat="1" x14ac:dyDescent="0.2">
      <c r="B2568" s="442"/>
      <c r="I2568" s="443"/>
      <c r="J2568" s="443"/>
      <c r="K2568" s="443"/>
    </row>
    <row r="2569" spans="2:11" s="440" customFormat="1" x14ac:dyDescent="0.2">
      <c r="B2569" s="442"/>
      <c r="I2569" s="443"/>
      <c r="J2569" s="443"/>
      <c r="K2569" s="443"/>
    </row>
    <row r="2570" spans="2:11" s="440" customFormat="1" x14ac:dyDescent="0.2">
      <c r="B2570" s="442"/>
      <c r="I2570" s="443"/>
      <c r="J2570" s="443"/>
      <c r="K2570" s="443"/>
    </row>
    <row r="2571" spans="2:11" s="440" customFormat="1" x14ac:dyDescent="0.2">
      <c r="B2571" s="442"/>
      <c r="I2571" s="443"/>
      <c r="J2571" s="443"/>
      <c r="K2571" s="443"/>
    </row>
    <row r="2572" spans="2:11" s="440" customFormat="1" x14ac:dyDescent="0.2">
      <c r="B2572" s="442"/>
      <c r="I2572" s="443"/>
      <c r="J2572" s="443"/>
      <c r="K2572" s="443"/>
    </row>
    <row r="2573" spans="2:11" s="440" customFormat="1" x14ac:dyDescent="0.2">
      <c r="B2573" s="442"/>
      <c r="I2573" s="443"/>
      <c r="J2573" s="443"/>
      <c r="K2573" s="443"/>
    </row>
    <row r="2574" spans="2:11" s="440" customFormat="1" x14ac:dyDescent="0.2">
      <c r="B2574" s="442"/>
      <c r="I2574" s="443"/>
      <c r="J2574" s="443"/>
      <c r="K2574" s="443"/>
    </row>
    <row r="2575" spans="2:11" s="440" customFormat="1" x14ac:dyDescent="0.2">
      <c r="B2575" s="442"/>
      <c r="I2575" s="443"/>
      <c r="J2575" s="443"/>
      <c r="K2575" s="443"/>
    </row>
    <row r="2576" spans="2:11" s="440" customFormat="1" x14ac:dyDescent="0.2">
      <c r="B2576" s="442"/>
      <c r="I2576" s="443"/>
      <c r="J2576" s="443"/>
      <c r="K2576" s="443"/>
    </row>
    <row r="2577" spans="2:11" s="440" customFormat="1" x14ac:dyDescent="0.2">
      <c r="B2577" s="442"/>
      <c r="I2577" s="443"/>
      <c r="J2577" s="443"/>
      <c r="K2577" s="443"/>
    </row>
    <row r="2578" spans="2:11" s="440" customFormat="1" x14ac:dyDescent="0.2">
      <c r="B2578" s="442"/>
      <c r="I2578" s="443"/>
      <c r="J2578" s="443"/>
      <c r="K2578" s="443"/>
    </row>
    <row r="2579" spans="2:11" s="440" customFormat="1" x14ac:dyDescent="0.2">
      <c r="B2579" s="442"/>
      <c r="I2579" s="443"/>
      <c r="J2579" s="443"/>
      <c r="K2579" s="443"/>
    </row>
    <row r="2580" spans="2:11" s="440" customFormat="1" x14ac:dyDescent="0.2">
      <c r="B2580" s="442"/>
      <c r="I2580" s="443"/>
      <c r="J2580" s="443"/>
      <c r="K2580" s="443"/>
    </row>
    <row r="2581" spans="2:11" s="440" customFormat="1" x14ac:dyDescent="0.2">
      <c r="B2581" s="442"/>
      <c r="I2581" s="443"/>
      <c r="J2581" s="443"/>
      <c r="K2581" s="443"/>
    </row>
    <row r="2582" spans="2:11" s="440" customFormat="1" x14ac:dyDescent="0.2">
      <c r="B2582" s="442"/>
      <c r="I2582" s="443"/>
      <c r="J2582" s="443"/>
      <c r="K2582" s="443"/>
    </row>
    <row r="2583" spans="2:11" s="440" customFormat="1" x14ac:dyDescent="0.2">
      <c r="B2583" s="442"/>
      <c r="I2583" s="443"/>
      <c r="J2583" s="443"/>
      <c r="K2583" s="443"/>
    </row>
    <row r="2584" spans="2:11" s="440" customFormat="1" x14ac:dyDescent="0.2">
      <c r="B2584" s="442"/>
      <c r="I2584" s="443"/>
      <c r="J2584" s="443"/>
      <c r="K2584" s="443"/>
    </row>
    <row r="2585" spans="2:11" s="440" customFormat="1" x14ac:dyDescent="0.2">
      <c r="B2585" s="442"/>
      <c r="I2585" s="443"/>
      <c r="J2585" s="443"/>
      <c r="K2585" s="443"/>
    </row>
    <row r="2586" spans="2:11" s="440" customFormat="1" x14ac:dyDescent="0.2">
      <c r="B2586" s="442"/>
      <c r="I2586" s="443"/>
      <c r="J2586" s="443"/>
      <c r="K2586" s="443"/>
    </row>
    <row r="2587" spans="2:11" s="440" customFormat="1" x14ac:dyDescent="0.2">
      <c r="B2587" s="442"/>
      <c r="I2587" s="443"/>
      <c r="J2587" s="443"/>
      <c r="K2587" s="443"/>
    </row>
    <row r="2588" spans="2:11" s="440" customFormat="1" x14ac:dyDescent="0.2">
      <c r="B2588" s="442"/>
      <c r="I2588" s="443"/>
      <c r="J2588" s="443"/>
      <c r="K2588" s="443"/>
    </row>
    <row r="2589" spans="2:11" s="440" customFormat="1" x14ac:dyDescent="0.2">
      <c r="B2589" s="442"/>
      <c r="I2589" s="443"/>
      <c r="J2589" s="443"/>
      <c r="K2589" s="443"/>
    </row>
    <row r="2590" spans="2:11" s="440" customFormat="1" x14ac:dyDescent="0.2">
      <c r="B2590" s="442"/>
      <c r="I2590" s="443"/>
      <c r="J2590" s="443"/>
      <c r="K2590" s="443"/>
    </row>
    <row r="2591" spans="2:11" s="440" customFormat="1" x14ac:dyDescent="0.2">
      <c r="B2591" s="442"/>
      <c r="I2591" s="443"/>
      <c r="J2591" s="443"/>
      <c r="K2591" s="443"/>
    </row>
    <row r="2592" spans="2:11" s="440" customFormat="1" x14ac:dyDescent="0.2">
      <c r="B2592" s="442"/>
      <c r="I2592" s="443"/>
      <c r="J2592" s="443"/>
      <c r="K2592" s="443"/>
    </row>
    <row r="2593" spans="2:11" s="440" customFormat="1" x14ac:dyDescent="0.2">
      <c r="B2593" s="442"/>
      <c r="I2593" s="443"/>
      <c r="J2593" s="443"/>
      <c r="K2593" s="443"/>
    </row>
    <row r="2594" spans="2:11" s="440" customFormat="1" x14ac:dyDescent="0.2">
      <c r="B2594" s="442"/>
      <c r="I2594" s="443"/>
      <c r="J2594" s="443"/>
      <c r="K2594" s="443"/>
    </row>
    <row r="2595" spans="2:11" s="440" customFormat="1" x14ac:dyDescent="0.2">
      <c r="B2595" s="442"/>
      <c r="I2595" s="443"/>
      <c r="J2595" s="443"/>
      <c r="K2595" s="443"/>
    </row>
    <row r="2596" spans="2:11" s="440" customFormat="1" x14ac:dyDescent="0.2">
      <c r="B2596" s="442"/>
      <c r="I2596" s="443"/>
      <c r="J2596" s="443"/>
      <c r="K2596" s="443"/>
    </row>
    <row r="2597" spans="2:11" s="440" customFormat="1" x14ac:dyDescent="0.2">
      <c r="B2597" s="442"/>
      <c r="I2597" s="443"/>
      <c r="J2597" s="443"/>
      <c r="K2597" s="443"/>
    </row>
    <row r="2598" spans="2:11" s="440" customFormat="1" x14ac:dyDescent="0.2">
      <c r="B2598" s="442"/>
      <c r="I2598" s="443"/>
      <c r="J2598" s="443"/>
      <c r="K2598" s="443"/>
    </row>
    <row r="2599" spans="2:11" s="440" customFormat="1" x14ac:dyDescent="0.2">
      <c r="B2599" s="442"/>
      <c r="I2599" s="443"/>
      <c r="J2599" s="443"/>
      <c r="K2599" s="443"/>
    </row>
    <row r="2600" spans="2:11" s="440" customFormat="1" x14ac:dyDescent="0.2">
      <c r="B2600" s="442"/>
      <c r="I2600" s="443"/>
      <c r="J2600" s="443"/>
      <c r="K2600" s="443"/>
    </row>
    <row r="2601" spans="2:11" s="440" customFormat="1" x14ac:dyDescent="0.2">
      <c r="B2601" s="442"/>
      <c r="I2601" s="443"/>
      <c r="J2601" s="443"/>
      <c r="K2601" s="443"/>
    </row>
    <row r="2602" spans="2:11" s="440" customFormat="1" x14ac:dyDescent="0.2">
      <c r="B2602" s="442"/>
      <c r="I2602" s="443"/>
      <c r="J2602" s="443"/>
      <c r="K2602" s="443"/>
    </row>
    <row r="2603" spans="2:11" s="440" customFormat="1" x14ac:dyDescent="0.2">
      <c r="B2603" s="442"/>
      <c r="I2603" s="443"/>
      <c r="J2603" s="443"/>
      <c r="K2603" s="443"/>
    </row>
    <row r="2604" spans="2:11" s="440" customFormat="1" x14ac:dyDescent="0.2">
      <c r="B2604" s="442"/>
      <c r="I2604" s="443"/>
      <c r="J2604" s="443"/>
      <c r="K2604" s="443"/>
    </row>
    <row r="2605" spans="2:11" s="440" customFormat="1" x14ac:dyDescent="0.2">
      <c r="B2605" s="442"/>
      <c r="I2605" s="443"/>
      <c r="J2605" s="443"/>
      <c r="K2605" s="443"/>
    </row>
    <row r="2606" spans="2:11" s="440" customFormat="1" x14ac:dyDescent="0.2">
      <c r="B2606" s="442"/>
      <c r="I2606" s="443"/>
      <c r="J2606" s="443"/>
      <c r="K2606" s="443"/>
    </row>
    <row r="2607" spans="2:11" s="440" customFormat="1" x14ac:dyDescent="0.2">
      <c r="B2607" s="442"/>
      <c r="I2607" s="443"/>
      <c r="J2607" s="443"/>
      <c r="K2607" s="443"/>
    </row>
    <row r="2608" spans="2:11" s="440" customFormat="1" x14ac:dyDescent="0.2">
      <c r="B2608" s="442"/>
      <c r="I2608" s="443"/>
      <c r="J2608" s="443"/>
      <c r="K2608" s="443"/>
    </row>
    <row r="2609" spans="2:11" s="440" customFormat="1" x14ac:dyDescent="0.2">
      <c r="B2609" s="442"/>
      <c r="I2609" s="443"/>
      <c r="J2609" s="443"/>
      <c r="K2609" s="443"/>
    </row>
    <row r="2610" spans="2:11" s="440" customFormat="1" x14ac:dyDescent="0.2">
      <c r="B2610" s="442"/>
      <c r="I2610" s="443"/>
      <c r="J2610" s="443"/>
      <c r="K2610" s="443"/>
    </row>
    <row r="2611" spans="2:11" s="440" customFormat="1" x14ac:dyDescent="0.2">
      <c r="B2611" s="442"/>
      <c r="I2611" s="443"/>
      <c r="J2611" s="443"/>
      <c r="K2611" s="443"/>
    </row>
    <row r="2612" spans="2:11" s="440" customFormat="1" x14ac:dyDescent="0.2">
      <c r="B2612" s="442"/>
      <c r="I2612" s="443"/>
      <c r="J2612" s="443"/>
      <c r="K2612" s="443"/>
    </row>
    <row r="2613" spans="2:11" s="440" customFormat="1" x14ac:dyDescent="0.2">
      <c r="B2613" s="442"/>
      <c r="I2613" s="443"/>
      <c r="J2613" s="443"/>
      <c r="K2613" s="443"/>
    </row>
    <row r="2614" spans="2:11" s="440" customFormat="1" x14ac:dyDescent="0.2">
      <c r="B2614" s="442"/>
      <c r="I2614" s="443"/>
      <c r="J2614" s="443"/>
      <c r="K2614" s="443"/>
    </row>
    <row r="2615" spans="2:11" s="440" customFormat="1" x14ac:dyDescent="0.2">
      <c r="B2615" s="442"/>
      <c r="I2615" s="443"/>
      <c r="J2615" s="443"/>
      <c r="K2615" s="443"/>
    </row>
    <row r="2616" spans="2:11" s="440" customFormat="1" x14ac:dyDescent="0.2">
      <c r="B2616" s="442"/>
      <c r="I2616" s="443"/>
      <c r="J2616" s="443"/>
      <c r="K2616" s="443"/>
    </row>
    <row r="2617" spans="2:11" s="440" customFormat="1" x14ac:dyDescent="0.2">
      <c r="B2617" s="442"/>
      <c r="I2617" s="443"/>
      <c r="J2617" s="443"/>
      <c r="K2617" s="443"/>
    </row>
    <row r="2618" spans="2:11" s="440" customFormat="1" x14ac:dyDescent="0.2">
      <c r="B2618" s="442"/>
      <c r="I2618" s="443"/>
      <c r="J2618" s="443"/>
      <c r="K2618" s="443"/>
    </row>
    <row r="2619" spans="2:11" s="440" customFormat="1" x14ac:dyDescent="0.2">
      <c r="B2619" s="442"/>
      <c r="I2619" s="443"/>
      <c r="J2619" s="443"/>
      <c r="K2619" s="443"/>
    </row>
    <row r="2620" spans="2:11" s="440" customFormat="1" x14ac:dyDescent="0.2">
      <c r="B2620" s="442"/>
      <c r="I2620" s="443"/>
      <c r="J2620" s="443"/>
      <c r="K2620" s="443"/>
    </row>
    <row r="2621" spans="2:11" s="440" customFormat="1" x14ac:dyDescent="0.2">
      <c r="B2621" s="442"/>
      <c r="I2621" s="443"/>
      <c r="J2621" s="443"/>
      <c r="K2621" s="443"/>
    </row>
    <row r="2622" spans="2:11" s="440" customFormat="1" x14ac:dyDescent="0.2">
      <c r="B2622" s="442"/>
      <c r="I2622" s="443"/>
      <c r="J2622" s="443"/>
      <c r="K2622" s="443"/>
    </row>
    <row r="2623" spans="2:11" s="440" customFormat="1" x14ac:dyDescent="0.2">
      <c r="B2623" s="442"/>
      <c r="I2623" s="443"/>
      <c r="J2623" s="443"/>
      <c r="K2623" s="443"/>
    </row>
    <row r="2624" spans="2:11" s="440" customFormat="1" x14ac:dyDescent="0.2">
      <c r="B2624" s="442"/>
      <c r="I2624" s="443"/>
      <c r="J2624" s="443"/>
      <c r="K2624" s="443"/>
    </row>
    <row r="2625" spans="2:11" s="440" customFormat="1" x14ac:dyDescent="0.2">
      <c r="B2625" s="442"/>
      <c r="I2625" s="443"/>
      <c r="J2625" s="443"/>
      <c r="K2625" s="443"/>
    </row>
    <row r="2626" spans="2:11" s="440" customFormat="1" x14ac:dyDescent="0.2">
      <c r="B2626" s="442"/>
      <c r="I2626" s="443"/>
      <c r="J2626" s="443"/>
      <c r="K2626" s="443"/>
    </row>
    <row r="2627" spans="2:11" s="440" customFormat="1" x14ac:dyDescent="0.2">
      <c r="B2627" s="442"/>
      <c r="I2627" s="443"/>
      <c r="J2627" s="443"/>
      <c r="K2627" s="443"/>
    </row>
    <row r="2628" spans="2:11" s="440" customFormat="1" x14ac:dyDescent="0.2">
      <c r="B2628" s="442"/>
      <c r="I2628" s="443"/>
      <c r="J2628" s="443"/>
      <c r="K2628" s="443"/>
    </row>
    <row r="2629" spans="2:11" s="440" customFormat="1" x14ac:dyDescent="0.2">
      <c r="B2629" s="442"/>
      <c r="I2629" s="443"/>
      <c r="J2629" s="443"/>
      <c r="K2629" s="443"/>
    </row>
    <row r="2630" spans="2:11" s="440" customFormat="1" x14ac:dyDescent="0.2">
      <c r="B2630" s="442"/>
      <c r="I2630" s="443"/>
      <c r="J2630" s="443"/>
      <c r="K2630" s="443"/>
    </row>
    <row r="2631" spans="2:11" s="440" customFormat="1" x14ac:dyDescent="0.2">
      <c r="B2631" s="442"/>
      <c r="I2631" s="443"/>
      <c r="J2631" s="443"/>
      <c r="K2631" s="443"/>
    </row>
    <row r="2632" spans="2:11" s="440" customFormat="1" x14ac:dyDescent="0.2">
      <c r="B2632" s="442"/>
      <c r="I2632" s="443"/>
      <c r="J2632" s="443"/>
      <c r="K2632" s="443"/>
    </row>
    <row r="2633" spans="2:11" s="440" customFormat="1" x14ac:dyDescent="0.2">
      <c r="B2633" s="442"/>
      <c r="I2633" s="443"/>
      <c r="J2633" s="443"/>
      <c r="K2633" s="443"/>
    </row>
    <row r="2634" spans="2:11" s="440" customFormat="1" x14ac:dyDescent="0.2">
      <c r="B2634" s="442"/>
      <c r="I2634" s="443"/>
      <c r="J2634" s="443"/>
      <c r="K2634" s="443"/>
    </row>
    <row r="2635" spans="2:11" s="440" customFormat="1" x14ac:dyDescent="0.2">
      <c r="B2635" s="442"/>
      <c r="I2635" s="443"/>
      <c r="J2635" s="443"/>
      <c r="K2635" s="443"/>
    </row>
    <row r="2636" spans="2:11" s="440" customFormat="1" x14ac:dyDescent="0.2">
      <c r="B2636" s="442"/>
      <c r="I2636" s="443"/>
      <c r="J2636" s="443"/>
      <c r="K2636" s="443"/>
    </row>
    <row r="2637" spans="2:11" s="440" customFormat="1" x14ac:dyDescent="0.2">
      <c r="B2637" s="442"/>
      <c r="I2637" s="443"/>
      <c r="J2637" s="443"/>
      <c r="K2637" s="443"/>
    </row>
    <row r="2638" spans="2:11" s="440" customFormat="1" x14ac:dyDescent="0.2">
      <c r="B2638" s="442"/>
      <c r="I2638" s="443"/>
      <c r="J2638" s="443"/>
      <c r="K2638" s="443"/>
    </row>
    <row r="2639" spans="2:11" s="440" customFormat="1" x14ac:dyDescent="0.2">
      <c r="B2639" s="442"/>
      <c r="I2639" s="443"/>
      <c r="J2639" s="443"/>
      <c r="K2639" s="443"/>
    </row>
    <row r="2640" spans="2:11" s="440" customFormat="1" x14ac:dyDescent="0.2">
      <c r="B2640" s="442"/>
      <c r="I2640" s="443"/>
      <c r="J2640" s="443"/>
      <c r="K2640" s="443"/>
    </row>
    <row r="2641" spans="2:11" s="440" customFormat="1" x14ac:dyDescent="0.2">
      <c r="B2641" s="442"/>
      <c r="I2641" s="443"/>
      <c r="J2641" s="443"/>
      <c r="K2641" s="443"/>
    </row>
    <row r="2642" spans="2:11" s="440" customFormat="1" x14ac:dyDescent="0.2">
      <c r="B2642" s="442"/>
      <c r="I2642" s="443"/>
      <c r="J2642" s="443"/>
      <c r="K2642" s="443"/>
    </row>
    <row r="2643" spans="2:11" s="440" customFormat="1" x14ac:dyDescent="0.2">
      <c r="B2643" s="442"/>
      <c r="I2643" s="443"/>
      <c r="J2643" s="443"/>
      <c r="K2643" s="443"/>
    </row>
    <row r="2644" spans="2:11" s="440" customFormat="1" x14ac:dyDescent="0.2">
      <c r="B2644" s="442"/>
      <c r="I2644" s="443"/>
      <c r="J2644" s="443"/>
      <c r="K2644" s="443"/>
    </row>
    <row r="2645" spans="2:11" s="440" customFormat="1" x14ac:dyDescent="0.2">
      <c r="B2645" s="442"/>
      <c r="I2645" s="443"/>
      <c r="J2645" s="443"/>
      <c r="K2645" s="443"/>
    </row>
    <row r="2646" spans="2:11" s="440" customFormat="1" x14ac:dyDescent="0.2">
      <c r="B2646" s="442"/>
      <c r="I2646" s="443"/>
      <c r="J2646" s="443"/>
      <c r="K2646" s="443"/>
    </row>
    <row r="2647" spans="2:11" s="440" customFormat="1" x14ac:dyDescent="0.2">
      <c r="B2647" s="442"/>
      <c r="I2647" s="443"/>
      <c r="J2647" s="443"/>
      <c r="K2647" s="443"/>
    </row>
    <row r="2648" spans="2:11" s="440" customFormat="1" x14ac:dyDescent="0.2">
      <c r="B2648" s="442"/>
      <c r="I2648" s="443"/>
      <c r="J2648" s="443"/>
      <c r="K2648" s="443"/>
    </row>
    <row r="2649" spans="2:11" s="440" customFormat="1" x14ac:dyDescent="0.2">
      <c r="B2649" s="442"/>
      <c r="I2649" s="443"/>
      <c r="J2649" s="443"/>
      <c r="K2649" s="443"/>
    </row>
    <row r="2650" spans="2:11" s="440" customFormat="1" x14ac:dyDescent="0.2">
      <c r="B2650" s="442"/>
      <c r="I2650" s="443"/>
      <c r="J2650" s="443"/>
      <c r="K2650" s="443"/>
    </row>
    <row r="2651" spans="2:11" s="440" customFormat="1" x14ac:dyDescent="0.2">
      <c r="B2651" s="442"/>
      <c r="I2651" s="443"/>
      <c r="J2651" s="443"/>
      <c r="K2651" s="443"/>
    </row>
    <row r="2652" spans="2:11" s="440" customFormat="1" x14ac:dyDescent="0.2">
      <c r="B2652" s="442"/>
      <c r="I2652" s="443"/>
      <c r="J2652" s="443"/>
      <c r="K2652" s="443"/>
    </row>
    <row r="2653" spans="2:11" s="440" customFormat="1" x14ac:dyDescent="0.2">
      <c r="B2653" s="442"/>
      <c r="I2653" s="443"/>
      <c r="J2653" s="443"/>
      <c r="K2653" s="443"/>
    </row>
    <row r="2654" spans="2:11" s="440" customFormat="1" x14ac:dyDescent="0.2">
      <c r="B2654" s="442"/>
      <c r="I2654" s="443"/>
      <c r="J2654" s="443"/>
      <c r="K2654" s="443"/>
    </row>
    <row r="2655" spans="2:11" s="440" customFormat="1" x14ac:dyDescent="0.2">
      <c r="B2655" s="442"/>
      <c r="I2655" s="443"/>
      <c r="J2655" s="443"/>
      <c r="K2655" s="443"/>
    </row>
    <row r="2656" spans="2:11" s="440" customFormat="1" x14ac:dyDescent="0.2">
      <c r="B2656" s="442"/>
      <c r="I2656" s="443"/>
      <c r="J2656" s="443"/>
      <c r="K2656" s="443"/>
    </row>
    <row r="2657" spans="2:11" s="440" customFormat="1" x14ac:dyDescent="0.2">
      <c r="B2657" s="442"/>
      <c r="I2657" s="443"/>
      <c r="J2657" s="443"/>
      <c r="K2657" s="443"/>
    </row>
    <row r="2658" spans="2:11" s="440" customFormat="1" x14ac:dyDescent="0.2">
      <c r="B2658" s="442"/>
      <c r="I2658" s="443"/>
      <c r="J2658" s="443"/>
      <c r="K2658" s="443"/>
    </row>
    <row r="2659" spans="2:11" s="440" customFormat="1" x14ac:dyDescent="0.2">
      <c r="B2659" s="442"/>
      <c r="I2659" s="443"/>
      <c r="J2659" s="443"/>
      <c r="K2659" s="443"/>
    </row>
    <row r="2660" spans="2:11" s="440" customFormat="1" x14ac:dyDescent="0.2">
      <c r="B2660" s="442"/>
      <c r="I2660" s="443"/>
      <c r="J2660" s="443"/>
      <c r="K2660" s="443"/>
    </row>
    <row r="2661" spans="2:11" s="440" customFormat="1" x14ac:dyDescent="0.2">
      <c r="B2661" s="442"/>
      <c r="I2661" s="443"/>
      <c r="J2661" s="443"/>
      <c r="K2661" s="443"/>
    </row>
    <row r="2662" spans="2:11" s="440" customFormat="1" x14ac:dyDescent="0.2">
      <c r="B2662" s="442"/>
      <c r="I2662" s="443"/>
      <c r="J2662" s="443"/>
      <c r="K2662" s="443"/>
    </row>
    <row r="2663" spans="2:11" s="440" customFormat="1" x14ac:dyDescent="0.2">
      <c r="B2663" s="442"/>
      <c r="I2663" s="443"/>
      <c r="J2663" s="443"/>
      <c r="K2663" s="443"/>
    </row>
    <row r="2664" spans="2:11" s="440" customFormat="1" x14ac:dyDescent="0.2">
      <c r="B2664" s="442"/>
      <c r="I2664" s="443"/>
      <c r="J2664" s="443"/>
      <c r="K2664" s="443"/>
    </row>
    <row r="2665" spans="2:11" s="440" customFormat="1" x14ac:dyDescent="0.2">
      <c r="B2665" s="442"/>
      <c r="I2665" s="443"/>
      <c r="J2665" s="443"/>
      <c r="K2665" s="443"/>
    </row>
    <row r="2666" spans="2:11" s="440" customFormat="1" x14ac:dyDescent="0.2">
      <c r="B2666" s="442"/>
      <c r="I2666" s="443"/>
      <c r="J2666" s="443"/>
      <c r="K2666" s="443"/>
    </row>
    <row r="2667" spans="2:11" s="440" customFormat="1" x14ac:dyDescent="0.2">
      <c r="B2667" s="442"/>
      <c r="I2667" s="443"/>
      <c r="J2667" s="443"/>
      <c r="K2667" s="443"/>
    </row>
    <row r="2668" spans="2:11" s="440" customFormat="1" x14ac:dyDescent="0.2">
      <c r="B2668" s="442"/>
      <c r="I2668" s="443"/>
      <c r="J2668" s="443"/>
      <c r="K2668" s="443"/>
    </row>
    <row r="2669" spans="2:11" s="440" customFormat="1" x14ac:dyDescent="0.2">
      <c r="B2669" s="442"/>
      <c r="I2669" s="443"/>
      <c r="J2669" s="443"/>
      <c r="K2669" s="443"/>
    </row>
    <row r="2670" spans="2:11" s="440" customFormat="1" x14ac:dyDescent="0.2">
      <c r="B2670" s="442"/>
      <c r="I2670" s="443"/>
      <c r="J2670" s="443"/>
      <c r="K2670" s="443"/>
    </row>
    <row r="2671" spans="2:11" s="440" customFormat="1" x14ac:dyDescent="0.2">
      <c r="B2671" s="442"/>
      <c r="I2671" s="443"/>
      <c r="J2671" s="443"/>
      <c r="K2671" s="443"/>
    </row>
    <row r="2672" spans="2:11" s="440" customFormat="1" x14ac:dyDescent="0.2">
      <c r="B2672" s="442"/>
      <c r="I2672" s="443"/>
      <c r="J2672" s="443"/>
      <c r="K2672" s="443"/>
    </row>
    <row r="2673" spans="2:11" s="440" customFormat="1" x14ac:dyDescent="0.2">
      <c r="B2673" s="442"/>
      <c r="I2673" s="443"/>
      <c r="J2673" s="443"/>
      <c r="K2673" s="443"/>
    </row>
    <row r="2674" spans="2:11" s="440" customFormat="1" x14ac:dyDescent="0.2">
      <c r="B2674" s="442"/>
      <c r="I2674" s="443"/>
      <c r="J2674" s="443"/>
      <c r="K2674" s="443"/>
    </row>
    <row r="2675" spans="2:11" s="440" customFormat="1" x14ac:dyDescent="0.2">
      <c r="B2675" s="442"/>
      <c r="I2675" s="443"/>
      <c r="J2675" s="443"/>
      <c r="K2675" s="443"/>
    </row>
    <row r="2676" spans="2:11" s="440" customFormat="1" x14ac:dyDescent="0.2">
      <c r="B2676" s="442"/>
      <c r="I2676" s="443"/>
      <c r="J2676" s="443"/>
      <c r="K2676" s="443"/>
    </row>
    <row r="2677" spans="2:11" s="440" customFormat="1" x14ac:dyDescent="0.2">
      <c r="B2677" s="442"/>
      <c r="I2677" s="443"/>
      <c r="J2677" s="443"/>
      <c r="K2677" s="443"/>
    </row>
    <row r="2678" spans="2:11" s="440" customFormat="1" x14ac:dyDescent="0.2">
      <c r="B2678" s="442"/>
      <c r="I2678" s="443"/>
      <c r="J2678" s="443"/>
      <c r="K2678" s="443"/>
    </row>
    <row r="2679" spans="2:11" s="440" customFormat="1" x14ac:dyDescent="0.2">
      <c r="B2679" s="442"/>
      <c r="I2679" s="443"/>
      <c r="J2679" s="443"/>
      <c r="K2679" s="443"/>
    </row>
    <row r="2680" spans="2:11" s="440" customFormat="1" x14ac:dyDescent="0.2">
      <c r="B2680" s="442"/>
      <c r="I2680" s="443"/>
      <c r="J2680" s="443"/>
      <c r="K2680" s="443"/>
    </row>
    <row r="2681" spans="2:11" s="440" customFormat="1" x14ac:dyDescent="0.2">
      <c r="B2681" s="442"/>
      <c r="I2681" s="443"/>
      <c r="J2681" s="443"/>
      <c r="K2681" s="443"/>
    </row>
    <row r="2682" spans="2:11" s="440" customFormat="1" x14ac:dyDescent="0.2">
      <c r="B2682" s="442"/>
      <c r="I2682" s="443"/>
      <c r="J2682" s="443"/>
      <c r="K2682" s="443"/>
    </row>
    <row r="2683" spans="2:11" s="440" customFormat="1" x14ac:dyDescent="0.2">
      <c r="B2683" s="442"/>
      <c r="I2683" s="443"/>
      <c r="J2683" s="443"/>
      <c r="K2683" s="443"/>
    </row>
    <row r="2684" spans="2:11" s="440" customFormat="1" x14ac:dyDescent="0.2">
      <c r="B2684" s="442"/>
      <c r="I2684" s="443"/>
      <c r="J2684" s="443"/>
      <c r="K2684" s="443"/>
    </row>
    <row r="2685" spans="2:11" s="440" customFormat="1" x14ac:dyDescent="0.2">
      <c r="B2685" s="442"/>
      <c r="I2685" s="443"/>
      <c r="J2685" s="443"/>
      <c r="K2685" s="443"/>
    </row>
    <row r="2686" spans="2:11" s="440" customFormat="1" x14ac:dyDescent="0.2">
      <c r="B2686" s="442"/>
      <c r="I2686" s="443"/>
      <c r="J2686" s="443"/>
      <c r="K2686" s="443"/>
    </row>
    <row r="2687" spans="2:11" s="440" customFormat="1" x14ac:dyDescent="0.2">
      <c r="B2687" s="442"/>
      <c r="I2687" s="443"/>
      <c r="J2687" s="443"/>
      <c r="K2687" s="443"/>
    </row>
    <row r="2688" spans="2:11" s="440" customFormat="1" x14ac:dyDescent="0.2">
      <c r="B2688" s="442"/>
      <c r="I2688" s="443"/>
      <c r="J2688" s="443"/>
      <c r="K2688" s="443"/>
    </row>
    <row r="2689" spans="2:11" s="440" customFormat="1" x14ac:dyDescent="0.2">
      <c r="B2689" s="442"/>
      <c r="I2689" s="443"/>
      <c r="J2689" s="443"/>
      <c r="K2689" s="443"/>
    </row>
    <row r="2690" spans="2:11" s="440" customFormat="1" x14ac:dyDescent="0.2">
      <c r="B2690" s="442"/>
      <c r="I2690" s="443"/>
      <c r="J2690" s="443"/>
      <c r="K2690" s="443"/>
    </row>
    <row r="2691" spans="2:11" s="440" customFormat="1" x14ac:dyDescent="0.2">
      <c r="B2691" s="442"/>
      <c r="I2691" s="443"/>
      <c r="J2691" s="443"/>
      <c r="K2691" s="443"/>
    </row>
    <row r="2692" spans="2:11" s="440" customFormat="1" x14ac:dyDescent="0.2">
      <c r="B2692" s="442"/>
      <c r="I2692" s="443"/>
      <c r="J2692" s="443"/>
      <c r="K2692" s="443"/>
    </row>
    <row r="2693" spans="2:11" s="440" customFormat="1" x14ac:dyDescent="0.2">
      <c r="B2693" s="442"/>
      <c r="I2693" s="443"/>
      <c r="J2693" s="443"/>
      <c r="K2693" s="443"/>
    </row>
    <row r="2694" spans="2:11" s="440" customFormat="1" x14ac:dyDescent="0.2">
      <c r="B2694" s="442"/>
      <c r="I2694" s="443"/>
      <c r="J2694" s="443"/>
      <c r="K2694" s="443"/>
    </row>
    <row r="2695" spans="2:11" s="440" customFormat="1" x14ac:dyDescent="0.2">
      <c r="B2695" s="442"/>
      <c r="I2695" s="443"/>
      <c r="J2695" s="443"/>
      <c r="K2695" s="443"/>
    </row>
    <row r="2696" spans="2:11" s="440" customFormat="1" x14ac:dyDescent="0.2">
      <c r="B2696" s="442"/>
      <c r="I2696" s="443"/>
      <c r="J2696" s="443"/>
      <c r="K2696" s="443"/>
    </row>
    <row r="2697" spans="2:11" s="440" customFormat="1" x14ac:dyDescent="0.2">
      <c r="B2697" s="442"/>
      <c r="I2697" s="443"/>
      <c r="J2697" s="443"/>
      <c r="K2697" s="443"/>
    </row>
    <row r="2698" spans="2:11" s="440" customFormat="1" x14ac:dyDescent="0.2">
      <c r="B2698" s="442"/>
      <c r="I2698" s="443"/>
      <c r="J2698" s="443"/>
      <c r="K2698" s="443"/>
    </row>
    <row r="2699" spans="2:11" s="440" customFormat="1" x14ac:dyDescent="0.2">
      <c r="B2699" s="442"/>
      <c r="I2699" s="443"/>
      <c r="J2699" s="443"/>
      <c r="K2699" s="443"/>
    </row>
    <row r="2700" spans="2:11" s="440" customFormat="1" x14ac:dyDescent="0.2">
      <c r="B2700" s="442"/>
      <c r="I2700" s="443"/>
      <c r="J2700" s="443"/>
      <c r="K2700" s="443"/>
    </row>
    <row r="2701" spans="2:11" s="440" customFormat="1" x14ac:dyDescent="0.2">
      <c r="B2701" s="442"/>
      <c r="I2701" s="443"/>
      <c r="J2701" s="443"/>
      <c r="K2701" s="443"/>
    </row>
    <row r="2702" spans="2:11" s="440" customFormat="1" x14ac:dyDescent="0.2">
      <c r="B2702" s="442"/>
      <c r="I2702" s="443"/>
      <c r="J2702" s="443"/>
      <c r="K2702" s="443"/>
    </row>
    <row r="2703" spans="2:11" s="440" customFormat="1" x14ac:dyDescent="0.2">
      <c r="B2703" s="442"/>
      <c r="I2703" s="443"/>
      <c r="J2703" s="443"/>
      <c r="K2703" s="443"/>
    </row>
    <row r="2704" spans="2:11" s="440" customFormat="1" x14ac:dyDescent="0.2">
      <c r="B2704" s="442"/>
      <c r="I2704" s="443"/>
      <c r="J2704" s="443"/>
      <c r="K2704" s="443"/>
    </row>
    <row r="2705" spans="2:11" s="440" customFormat="1" x14ac:dyDescent="0.2">
      <c r="B2705" s="442"/>
      <c r="I2705" s="443"/>
      <c r="J2705" s="443"/>
      <c r="K2705" s="443"/>
    </row>
    <row r="2706" spans="2:11" s="440" customFormat="1" x14ac:dyDescent="0.2">
      <c r="B2706" s="442"/>
      <c r="I2706" s="443"/>
      <c r="J2706" s="443"/>
      <c r="K2706" s="443"/>
    </row>
    <row r="2707" spans="2:11" s="440" customFormat="1" x14ac:dyDescent="0.2">
      <c r="B2707" s="442"/>
      <c r="I2707" s="443"/>
      <c r="J2707" s="443"/>
      <c r="K2707" s="443"/>
    </row>
    <row r="2708" spans="2:11" s="440" customFormat="1" x14ac:dyDescent="0.2">
      <c r="B2708" s="442"/>
      <c r="I2708" s="443"/>
      <c r="J2708" s="443"/>
      <c r="K2708" s="443"/>
    </row>
    <row r="2709" spans="2:11" s="440" customFormat="1" x14ac:dyDescent="0.2">
      <c r="B2709" s="442"/>
      <c r="I2709" s="443"/>
      <c r="J2709" s="443"/>
      <c r="K2709" s="443"/>
    </row>
    <row r="2710" spans="2:11" s="440" customFormat="1" x14ac:dyDescent="0.2">
      <c r="B2710" s="442"/>
      <c r="I2710" s="443"/>
      <c r="J2710" s="443"/>
      <c r="K2710" s="443"/>
    </row>
    <row r="2711" spans="2:11" s="440" customFormat="1" x14ac:dyDescent="0.2">
      <c r="B2711" s="442"/>
      <c r="I2711" s="443"/>
      <c r="J2711" s="443"/>
      <c r="K2711" s="443"/>
    </row>
    <row r="2712" spans="2:11" s="440" customFormat="1" x14ac:dyDescent="0.2">
      <c r="B2712" s="442"/>
      <c r="I2712" s="443"/>
      <c r="J2712" s="443"/>
      <c r="K2712" s="443"/>
    </row>
    <row r="2713" spans="2:11" s="440" customFormat="1" x14ac:dyDescent="0.2">
      <c r="B2713" s="442"/>
      <c r="I2713" s="443"/>
      <c r="J2713" s="443"/>
      <c r="K2713" s="443"/>
    </row>
    <row r="2714" spans="2:11" s="440" customFormat="1" x14ac:dyDescent="0.2">
      <c r="B2714" s="442"/>
      <c r="I2714" s="443"/>
      <c r="J2714" s="443"/>
      <c r="K2714" s="443"/>
    </row>
    <row r="2715" spans="2:11" s="440" customFormat="1" x14ac:dyDescent="0.2">
      <c r="B2715" s="442"/>
      <c r="I2715" s="443"/>
      <c r="J2715" s="443"/>
      <c r="K2715" s="443"/>
    </row>
    <row r="2716" spans="2:11" s="440" customFormat="1" x14ac:dyDescent="0.2">
      <c r="B2716" s="442"/>
      <c r="I2716" s="443"/>
      <c r="J2716" s="443"/>
      <c r="K2716" s="443"/>
    </row>
    <row r="2717" spans="2:11" s="440" customFormat="1" x14ac:dyDescent="0.2">
      <c r="B2717" s="442"/>
      <c r="I2717" s="443"/>
      <c r="J2717" s="443"/>
      <c r="K2717" s="443"/>
    </row>
    <row r="2718" spans="2:11" s="440" customFormat="1" x14ac:dyDescent="0.2">
      <c r="B2718" s="442"/>
      <c r="I2718" s="443"/>
      <c r="J2718" s="443"/>
      <c r="K2718" s="443"/>
    </row>
    <row r="2719" spans="2:11" s="440" customFormat="1" x14ac:dyDescent="0.2">
      <c r="B2719" s="442"/>
      <c r="I2719" s="443"/>
      <c r="J2719" s="443"/>
      <c r="K2719" s="443"/>
    </row>
    <row r="2720" spans="2:11" s="440" customFormat="1" x14ac:dyDescent="0.2">
      <c r="B2720" s="442"/>
      <c r="I2720" s="443"/>
      <c r="J2720" s="443"/>
      <c r="K2720" s="443"/>
    </row>
    <row r="2721" spans="2:11" s="440" customFormat="1" x14ac:dyDescent="0.2">
      <c r="B2721" s="442"/>
      <c r="I2721" s="443"/>
      <c r="J2721" s="443"/>
      <c r="K2721" s="443"/>
    </row>
    <row r="2722" spans="2:11" s="440" customFormat="1" x14ac:dyDescent="0.2">
      <c r="B2722" s="442"/>
      <c r="I2722" s="443"/>
      <c r="J2722" s="443"/>
      <c r="K2722" s="443"/>
    </row>
    <row r="2723" spans="2:11" s="440" customFormat="1" x14ac:dyDescent="0.2">
      <c r="B2723" s="442"/>
      <c r="I2723" s="443"/>
      <c r="J2723" s="443"/>
      <c r="K2723" s="443"/>
    </row>
    <row r="2724" spans="2:11" s="440" customFormat="1" x14ac:dyDescent="0.2">
      <c r="B2724" s="442"/>
      <c r="I2724" s="443"/>
      <c r="J2724" s="443"/>
      <c r="K2724" s="443"/>
    </row>
    <row r="2725" spans="2:11" s="440" customFormat="1" x14ac:dyDescent="0.2">
      <c r="B2725" s="442"/>
      <c r="I2725" s="443"/>
      <c r="J2725" s="443"/>
      <c r="K2725" s="443"/>
    </row>
    <row r="2726" spans="2:11" s="440" customFormat="1" x14ac:dyDescent="0.2">
      <c r="B2726" s="442"/>
      <c r="I2726" s="443"/>
      <c r="J2726" s="443"/>
      <c r="K2726" s="443"/>
    </row>
    <row r="2727" spans="2:11" s="440" customFormat="1" x14ac:dyDescent="0.2">
      <c r="B2727" s="442"/>
      <c r="I2727" s="443"/>
      <c r="J2727" s="443"/>
      <c r="K2727" s="443"/>
    </row>
    <row r="2728" spans="2:11" s="440" customFormat="1" x14ac:dyDescent="0.2">
      <c r="B2728" s="442"/>
      <c r="I2728" s="443"/>
      <c r="J2728" s="443"/>
      <c r="K2728" s="443"/>
    </row>
    <row r="2729" spans="2:11" s="440" customFormat="1" x14ac:dyDescent="0.2">
      <c r="B2729" s="442"/>
      <c r="I2729" s="443"/>
      <c r="J2729" s="443"/>
      <c r="K2729" s="443"/>
    </row>
    <row r="2730" spans="2:11" s="440" customFormat="1" x14ac:dyDescent="0.2">
      <c r="B2730" s="442"/>
      <c r="I2730" s="443"/>
      <c r="J2730" s="443"/>
      <c r="K2730" s="443"/>
    </row>
    <row r="2731" spans="2:11" s="440" customFormat="1" x14ac:dyDescent="0.2">
      <c r="B2731" s="442"/>
      <c r="I2731" s="443"/>
      <c r="J2731" s="443"/>
      <c r="K2731" s="443"/>
    </row>
    <row r="2732" spans="2:11" s="440" customFormat="1" x14ac:dyDescent="0.2">
      <c r="B2732" s="442"/>
      <c r="I2732" s="443"/>
      <c r="J2732" s="443"/>
      <c r="K2732" s="443"/>
    </row>
    <row r="2733" spans="2:11" s="440" customFormat="1" x14ac:dyDescent="0.2">
      <c r="B2733" s="442"/>
      <c r="I2733" s="443"/>
      <c r="J2733" s="443"/>
      <c r="K2733" s="443"/>
    </row>
    <row r="2734" spans="2:11" s="440" customFormat="1" x14ac:dyDescent="0.2">
      <c r="B2734" s="442"/>
      <c r="I2734" s="443"/>
      <c r="J2734" s="443"/>
      <c r="K2734" s="443"/>
    </row>
    <row r="2735" spans="2:11" s="440" customFormat="1" x14ac:dyDescent="0.2">
      <c r="B2735" s="442"/>
      <c r="I2735" s="443"/>
      <c r="J2735" s="443"/>
      <c r="K2735" s="443"/>
    </row>
    <row r="2736" spans="2:11" s="440" customFormat="1" x14ac:dyDescent="0.2">
      <c r="B2736" s="442"/>
      <c r="I2736" s="443"/>
      <c r="J2736" s="443"/>
      <c r="K2736" s="443"/>
    </row>
    <row r="2737" spans="2:11" s="440" customFormat="1" x14ac:dyDescent="0.2">
      <c r="B2737" s="442"/>
      <c r="I2737" s="443"/>
      <c r="J2737" s="443"/>
      <c r="K2737" s="443"/>
    </row>
    <row r="2738" spans="2:11" s="440" customFormat="1" x14ac:dyDescent="0.2">
      <c r="B2738" s="442"/>
      <c r="I2738" s="443"/>
      <c r="J2738" s="443"/>
      <c r="K2738" s="443"/>
    </row>
    <row r="2739" spans="2:11" s="440" customFormat="1" x14ac:dyDescent="0.2">
      <c r="B2739" s="442"/>
      <c r="I2739" s="443"/>
      <c r="J2739" s="443"/>
      <c r="K2739" s="443"/>
    </row>
    <row r="2740" spans="2:11" s="440" customFormat="1" x14ac:dyDescent="0.2">
      <c r="B2740" s="442"/>
      <c r="I2740" s="443"/>
      <c r="J2740" s="443"/>
      <c r="K2740" s="443"/>
    </row>
    <row r="2741" spans="2:11" s="440" customFormat="1" x14ac:dyDescent="0.2">
      <c r="B2741" s="442"/>
      <c r="I2741" s="443"/>
      <c r="J2741" s="443"/>
      <c r="K2741" s="443"/>
    </row>
    <row r="2742" spans="2:11" s="440" customFormat="1" x14ac:dyDescent="0.2">
      <c r="B2742" s="442"/>
      <c r="I2742" s="443"/>
      <c r="J2742" s="443"/>
      <c r="K2742" s="443"/>
    </row>
    <row r="2743" spans="2:11" s="440" customFormat="1" x14ac:dyDescent="0.2">
      <c r="B2743" s="442"/>
      <c r="I2743" s="443"/>
      <c r="J2743" s="443"/>
      <c r="K2743" s="443"/>
    </row>
    <row r="2744" spans="2:11" s="440" customFormat="1" x14ac:dyDescent="0.2">
      <c r="B2744" s="442"/>
      <c r="I2744" s="443"/>
      <c r="J2744" s="443"/>
      <c r="K2744" s="443"/>
    </row>
    <row r="2745" spans="2:11" s="440" customFormat="1" x14ac:dyDescent="0.2">
      <c r="B2745" s="442"/>
      <c r="I2745" s="443"/>
      <c r="J2745" s="443"/>
      <c r="K2745" s="443"/>
    </row>
    <row r="2746" spans="2:11" s="440" customFormat="1" x14ac:dyDescent="0.2">
      <c r="B2746" s="442"/>
      <c r="I2746" s="443"/>
      <c r="J2746" s="443"/>
      <c r="K2746" s="443"/>
    </row>
    <row r="2747" spans="2:11" s="440" customFormat="1" x14ac:dyDescent="0.2">
      <c r="B2747" s="442"/>
      <c r="I2747" s="443"/>
      <c r="J2747" s="443"/>
      <c r="K2747" s="443"/>
    </row>
    <row r="2748" spans="2:11" s="440" customFormat="1" x14ac:dyDescent="0.2">
      <c r="B2748" s="442"/>
      <c r="I2748" s="443"/>
      <c r="J2748" s="443"/>
      <c r="K2748" s="443"/>
    </row>
    <row r="2749" spans="2:11" s="440" customFormat="1" x14ac:dyDescent="0.2">
      <c r="B2749" s="442"/>
      <c r="I2749" s="443"/>
      <c r="J2749" s="443"/>
      <c r="K2749" s="443"/>
    </row>
    <row r="2750" spans="2:11" s="440" customFormat="1" x14ac:dyDescent="0.2">
      <c r="B2750" s="442"/>
      <c r="I2750" s="443"/>
      <c r="J2750" s="443"/>
      <c r="K2750" s="443"/>
    </row>
    <row r="2751" spans="2:11" s="440" customFormat="1" x14ac:dyDescent="0.2">
      <c r="B2751" s="442"/>
      <c r="I2751" s="443"/>
      <c r="J2751" s="443"/>
      <c r="K2751" s="443"/>
    </row>
    <row r="2752" spans="2:11" s="440" customFormat="1" x14ac:dyDescent="0.2">
      <c r="B2752" s="442"/>
      <c r="I2752" s="443"/>
      <c r="J2752" s="443"/>
      <c r="K2752" s="443"/>
    </row>
    <row r="2753" spans="2:11" s="440" customFormat="1" x14ac:dyDescent="0.2">
      <c r="B2753" s="442"/>
      <c r="I2753" s="443"/>
      <c r="J2753" s="443"/>
      <c r="K2753" s="443"/>
    </row>
    <row r="2754" spans="2:11" s="440" customFormat="1" x14ac:dyDescent="0.2">
      <c r="B2754" s="442"/>
      <c r="I2754" s="443"/>
      <c r="J2754" s="443"/>
      <c r="K2754" s="443"/>
    </row>
    <row r="2755" spans="2:11" s="440" customFormat="1" x14ac:dyDescent="0.2">
      <c r="B2755" s="442"/>
      <c r="I2755" s="443"/>
      <c r="J2755" s="443"/>
      <c r="K2755" s="443"/>
    </row>
    <row r="2756" spans="2:11" s="440" customFormat="1" x14ac:dyDescent="0.2">
      <c r="B2756" s="442"/>
      <c r="I2756" s="443"/>
      <c r="J2756" s="443"/>
      <c r="K2756" s="443"/>
    </row>
    <row r="2757" spans="2:11" s="440" customFormat="1" x14ac:dyDescent="0.2">
      <c r="B2757" s="442"/>
      <c r="I2757" s="443"/>
      <c r="J2757" s="443"/>
      <c r="K2757" s="443"/>
    </row>
    <row r="2758" spans="2:11" s="440" customFormat="1" x14ac:dyDescent="0.2">
      <c r="B2758" s="442"/>
      <c r="I2758" s="443"/>
      <c r="J2758" s="443"/>
      <c r="K2758" s="443"/>
    </row>
    <row r="2759" spans="2:11" s="440" customFormat="1" x14ac:dyDescent="0.2">
      <c r="B2759" s="442"/>
      <c r="I2759" s="443"/>
      <c r="J2759" s="443"/>
      <c r="K2759" s="443"/>
    </row>
    <row r="2760" spans="2:11" s="440" customFormat="1" x14ac:dyDescent="0.2">
      <c r="B2760" s="442"/>
      <c r="I2760" s="443"/>
      <c r="J2760" s="443"/>
      <c r="K2760" s="443"/>
    </row>
    <row r="2761" spans="2:11" s="440" customFormat="1" x14ac:dyDescent="0.2">
      <c r="B2761" s="442"/>
      <c r="I2761" s="443"/>
      <c r="J2761" s="443"/>
      <c r="K2761" s="443"/>
    </row>
    <row r="2762" spans="2:11" s="440" customFormat="1" x14ac:dyDescent="0.2">
      <c r="B2762" s="442"/>
      <c r="I2762" s="443"/>
      <c r="J2762" s="443"/>
      <c r="K2762" s="443"/>
    </row>
    <row r="2763" spans="2:11" s="440" customFormat="1" x14ac:dyDescent="0.2">
      <c r="B2763" s="442"/>
      <c r="I2763" s="443"/>
      <c r="J2763" s="443"/>
      <c r="K2763" s="443"/>
    </row>
    <row r="2764" spans="2:11" s="440" customFormat="1" x14ac:dyDescent="0.2">
      <c r="B2764" s="442"/>
      <c r="I2764" s="443"/>
      <c r="J2764" s="443"/>
      <c r="K2764" s="443"/>
    </row>
    <row r="2765" spans="2:11" s="440" customFormat="1" x14ac:dyDescent="0.2">
      <c r="B2765" s="442"/>
      <c r="I2765" s="443"/>
      <c r="J2765" s="443"/>
      <c r="K2765" s="443"/>
    </row>
    <row r="2766" spans="2:11" s="440" customFormat="1" x14ac:dyDescent="0.2">
      <c r="B2766" s="442"/>
      <c r="I2766" s="443"/>
      <c r="J2766" s="443"/>
      <c r="K2766" s="443"/>
    </row>
    <row r="2767" spans="2:11" s="440" customFormat="1" x14ac:dyDescent="0.2">
      <c r="B2767" s="442"/>
      <c r="I2767" s="443"/>
      <c r="J2767" s="443"/>
      <c r="K2767" s="443"/>
    </row>
    <row r="2768" spans="2:11" s="440" customFormat="1" x14ac:dyDescent="0.2">
      <c r="B2768" s="442"/>
      <c r="I2768" s="443"/>
      <c r="J2768" s="443"/>
      <c r="K2768" s="443"/>
    </row>
    <row r="2769" spans="2:11" s="440" customFormat="1" x14ac:dyDescent="0.2">
      <c r="B2769" s="442"/>
      <c r="I2769" s="443"/>
      <c r="J2769" s="443"/>
      <c r="K2769" s="443"/>
    </row>
    <row r="2770" spans="2:11" s="440" customFormat="1" x14ac:dyDescent="0.2">
      <c r="B2770" s="442"/>
      <c r="I2770" s="443"/>
      <c r="J2770" s="443"/>
      <c r="K2770" s="443"/>
    </row>
    <row r="2771" spans="2:11" s="440" customFormat="1" x14ac:dyDescent="0.2">
      <c r="B2771" s="442"/>
      <c r="I2771" s="443"/>
      <c r="J2771" s="443"/>
      <c r="K2771" s="443"/>
    </row>
    <row r="2772" spans="2:11" s="440" customFormat="1" x14ac:dyDescent="0.2">
      <c r="B2772" s="442"/>
      <c r="I2772" s="443"/>
      <c r="J2772" s="443"/>
      <c r="K2772" s="443"/>
    </row>
    <row r="2773" spans="2:11" s="440" customFormat="1" x14ac:dyDescent="0.2">
      <c r="B2773" s="442"/>
      <c r="I2773" s="443"/>
      <c r="J2773" s="443"/>
      <c r="K2773" s="443"/>
    </row>
    <row r="2774" spans="2:11" s="440" customFormat="1" x14ac:dyDescent="0.2">
      <c r="B2774" s="442"/>
      <c r="I2774" s="443"/>
      <c r="J2774" s="443"/>
      <c r="K2774" s="443"/>
    </row>
    <row r="2775" spans="2:11" s="440" customFormat="1" x14ac:dyDescent="0.2">
      <c r="B2775" s="442"/>
      <c r="I2775" s="443"/>
      <c r="J2775" s="443"/>
      <c r="K2775" s="443"/>
    </row>
    <row r="2776" spans="2:11" s="440" customFormat="1" x14ac:dyDescent="0.2">
      <c r="B2776" s="442"/>
      <c r="I2776" s="443"/>
      <c r="J2776" s="443"/>
      <c r="K2776" s="443"/>
    </row>
    <row r="2777" spans="2:11" s="440" customFormat="1" x14ac:dyDescent="0.2">
      <c r="B2777" s="442"/>
      <c r="I2777" s="443"/>
      <c r="J2777" s="443"/>
      <c r="K2777" s="443"/>
    </row>
    <row r="2778" spans="2:11" s="440" customFormat="1" x14ac:dyDescent="0.2">
      <c r="B2778" s="442"/>
      <c r="I2778" s="443"/>
      <c r="J2778" s="443"/>
      <c r="K2778" s="443"/>
    </row>
    <row r="2779" spans="2:11" s="440" customFormat="1" x14ac:dyDescent="0.2">
      <c r="B2779" s="442"/>
      <c r="I2779" s="443"/>
      <c r="J2779" s="443"/>
      <c r="K2779" s="443"/>
    </row>
    <row r="2780" spans="2:11" s="440" customFormat="1" x14ac:dyDescent="0.2">
      <c r="B2780" s="442"/>
      <c r="I2780" s="443"/>
      <c r="J2780" s="443"/>
      <c r="K2780" s="443"/>
    </row>
    <row r="2781" spans="2:11" s="440" customFormat="1" x14ac:dyDescent="0.2">
      <c r="B2781" s="442"/>
      <c r="I2781" s="443"/>
      <c r="J2781" s="443"/>
      <c r="K2781" s="443"/>
    </row>
    <row r="2782" spans="2:11" s="440" customFormat="1" x14ac:dyDescent="0.2">
      <c r="B2782" s="442"/>
      <c r="I2782" s="443"/>
      <c r="J2782" s="443"/>
      <c r="K2782" s="443"/>
    </row>
    <row r="2783" spans="2:11" s="440" customFormat="1" x14ac:dyDescent="0.2">
      <c r="B2783" s="442"/>
      <c r="I2783" s="443"/>
      <c r="J2783" s="443"/>
      <c r="K2783" s="443"/>
    </row>
    <row r="2784" spans="2:11" s="440" customFormat="1" x14ac:dyDescent="0.2">
      <c r="B2784" s="442"/>
      <c r="I2784" s="443"/>
      <c r="J2784" s="443"/>
      <c r="K2784" s="443"/>
    </row>
    <row r="2785" spans="2:11" s="440" customFormat="1" x14ac:dyDescent="0.2">
      <c r="B2785" s="442"/>
      <c r="I2785" s="443"/>
      <c r="J2785" s="443"/>
      <c r="K2785" s="443"/>
    </row>
    <row r="2786" spans="2:11" s="440" customFormat="1" x14ac:dyDescent="0.2">
      <c r="B2786" s="442"/>
      <c r="I2786" s="443"/>
      <c r="J2786" s="443"/>
      <c r="K2786" s="443"/>
    </row>
    <row r="2787" spans="2:11" s="440" customFormat="1" x14ac:dyDescent="0.2">
      <c r="B2787" s="442"/>
      <c r="I2787" s="443"/>
      <c r="J2787" s="443"/>
      <c r="K2787" s="443"/>
    </row>
    <row r="2788" spans="2:11" s="440" customFormat="1" x14ac:dyDescent="0.2">
      <c r="B2788" s="442"/>
      <c r="I2788" s="443"/>
      <c r="J2788" s="443"/>
      <c r="K2788" s="443"/>
    </row>
    <row r="2789" spans="2:11" s="440" customFormat="1" x14ac:dyDescent="0.2">
      <c r="B2789" s="442"/>
      <c r="I2789" s="443"/>
      <c r="J2789" s="443"/>
      <c r="K2789" s="443"/>
    </row>
    <row r="2790" spans="2:11" s="440" customFormat="1" x14ac:dyDescent="0.2">
      <c r="B2790" s="442"/>
      <c r="I2790" s="443"/>
      <c r="J2790" s="443"/>
      <c r="K2790" s="443"/>
    </row>
    <row r="2791" spans="2:11" s="440" customFormat="1" x14ac:dyDescent="0.2">
      <c r="B2791" s="442"/>
      <c r="I2791" s="443"/>
      <c r="J2791" s="443"/>
      <c r="K2791" s="443"/>
    </row>
    <row r="2792" spans="2:11" s="440" customFormat="1" x14ac:dyDescent="0.2">
      <c r="B2792" s="442"/>
      <c r="I2792" s="443"/>
      <c r="J2792" s="443"/>
      <c r="K2792" s="443"/>
    </row>
    <row r="2793" spans="2:11" s="440" customFormat="1" x14ac:dyDescent="0.2">
      <c r="B2793" s="442"/>
      <c r="I2793" s="443"/>
      <c r="J2793" s="443"/>
      <c r="K2793" s="443"/>
    </row>
    <row r="2794" spans="2:11" s="440" customFormat="1" x14ac:dyDescent="0.2">
      <c r="B2794" s="442"/>
      <c r="I2794" s="443"/>
      <c r="J2794" s="443"/>
      <c r="K2794" s="443"/>
    </row>
    <row r="2795" spans="2:11" s="440" customFormat="1" x14ac:dyDescent="0.2">
      <c r="B2795" s="442"/>
      <c r="I2795" s="443"/>
      <c r="J2795" s="443"/>
      <c r="K2795" s="443"/>
    </row>
    <row r="2796" spans="2:11" s="440" customFormat="1" x14ac:dyDescent="0.2">
      <c r="B2796" s="442"/>
      <c r="I2796" s="443"/>
      <c r="J2796" s="443"/>
      <c r="K2796" s="443"/>
    </row>
    <row r="2797" spans="2:11" s="440" customFormat="1" x14ac:dyDescent="0.2">
      <c r="B2797" s="442"/>
      <c r="I2797" s="443"/>
      <c r="J2797" s="443"/>
      <c r="K2797" s="443"/>
    </row>
    <row r="2798" spans="2:11" s="440" customFormat="1" x14ac:dyDescent="0.2">
      <c r="B2798" s="442"/>
      <c r="I2798" s="443"/>
      <c r="J2798" s="443"/>
      <c r="K2798" s="443"/>
    </row>
    <row r="2799" spans="2:11" s="440" customFormat="1" x14ac:dyDescent="0.2">
      <c r="B2799" s="442"/>
      <c r="I2799" s="443"/>
      <c r="J2799" s="443"/>
      <c r="K2799" s="443"/>
    </row>
    <row r="2800" spans="2:11" s="440" customFormat="1" x14ac:dyDescent="0.2">
      <c r="B2800" s="442"/>
      <c r="I2800" s="443"/>
      <c r="J2800" s="443"/>
      <c r="K2800" s="443"/>
    </row>
    <row r="2801" spans="2:11" s="440" customFormat="1" x14ac:dyDescent="0.2">
      <c r="B2801" s="442"/>
      <c r="I2801" s="443"/>
      <c r="J2801" s="443"/>
      <c r="K2801" s="443"/>
    </row>
    <row r="2802" spans="2:11" s="440" customFormat="1" x14ac:dyDescent="0.2">
      <c r="B2802" s="442"/>
      <c r="I2802" s="443"/>
      <c r="J2802" s="443"/>
      <c r="K2802" s="443"/>
    </row>
    <row r="2803" spans="2:11" s="440" customFormat="1" x14ac:dyDescent="0.2">
      <c r="B2803" s="442"/>
      <c r="I2803" s="443"/>
      <c r="J2803" s="443"/>
      <c r="K2803" s="443"/>
    </row>
    <row r="2804" spans="2:11" s="440" customFormat="1" x14ac:dyDescent="0.2">
      <c r="B2804" s="442"/>
      <c r="I2804" s="443"/>
      <c r="J2804" s="443"/>
      <c r="K2804" s="443"/>
    </row>
    <row r="2805" spans="2:11" s="440" customFormat="1" x14ac:dyDescent="0.2">
      <c r="B2805" s="442"/>
      <c r="I2805" s="443"/>
      <c r="J2805" s="443"/>
      <c r="K2805" s="443"/>
    </row>
    <row r="2806" spans="2:11" s="440" customFormat="1" x14ac:dyDescent="0.2">
      <c r="B2806" s="442"/>
      <c r="I2806" s="443"/>
      <c r="J2806" s="443"/>
      <c r="K2806" s="443"/>
    </row>
    <row r="2807" spans="2:11" s="440" customFormat="1" x14ac:dyDescent="0.2">
      <c r="B2807" s="442"/>
      <c r="I2807" s="443"/>
      <c r="J2807" s="443"/>
      <c r="K2807" s="443"/>
    </row>
    <row r="2808" spans="2:11" s="440" customFormat="1" x14ac:dyDescent="0.2">
      <c r="B2808" s="442"/>
      <c r="I2808" s="443"/>
      <c r="J2808" s="443"/>
      <c r="K2808" s="443"/>
    </row>
    <row r="2809" spans="2:11" s="440" customFormat="1" x14ac:dyDescent="0.2">
      <c r="B2809" s="442"/>
      <c r="I2809" s="443"/>
      <c r="J2809" s="443"/>
      <c r="K2809" s="443"/>
    </row>
    <row r="2810" spans="2:11" s="440" customFormat="1" x14ac:dyDescent="0.2">
      <c r="B2810" s="442"/>
      <c r="I2810" s="443"/>
      <c r="J2810" s="443"/>
      <c r="K2810" s="443"/>
    </row>
    <row r="2811" spans="2:11" s="440" customFormat="1" x14ac:dyDescent="0.2">
      <c r="B2811" s="442"/>
      <c r="I2811" s="443"/>
      <c r="J2811" s="443"/>
      <c r="K2811" s="443"/>
    </row>
    <row r="2812" spans="2:11" s="440" customFormat="1" x14ac:dyDescent="0.2">
      <c r="B2812" s="442"/>
      <c r="I2812" s="443"/>
      <c r="J2812" s="443"/>
      <c r="K2812" s="443"/>
    </row>
    <row r="2813" spans="2:11" s="440" customFormat="1" x14ac:dyDescent="0.2">
      <c r="B2813" s="442"/>
      <c r="I2813" s="443"/>
      <c r="J2813" s="443"/>
      <c r="K2813" s="443"/>
    </row>
    <row r="2814" spans="2:11" s="440" customFormat="1" x14ac:dyDescent="0.2">
      <c r="B2814" s="442"/>
      <c r="I2814" s="443"/>
      <c r="J2814" s="443"/>
      <c r="K2814" s="443"/>
    </row>
    <row r="2815" spans="2:11" s="440" customFormat="1" x14ac:dyDescent="0.2">
      <c r="B2815" s="442"/>
      <c r="I2815" s="443"/>
      <c r="J2815" s="443"/>
      <c r="K2815" s="443"/>
    </row>
    <row r="2816" spans="2:11" s="440" customFormat="1" x14ac:dyDescent="0.2">
      <c r="B2816" s="442"/>
      <c r="I2816" s="443"/>
      <c r="J2816" s="443"/>
      <c r="K2816" s="443"/>
    </row>
    <row r="2817" spans="2:11" s="440" customFormat="1" x14ac:dyDescent="0.2">
      <c r="B2817" s="442"/>
      <c r="I2817" s="443"/>
      <c r="J2817" s="443"/>
      <c r="K2817" s="443"/>
    </row>
    <row r="2818" spans="2:11" s="440" customFormat="1" x14ac:dyDescent="0.2">
      <c r="B2818" s="442"/>
      <c r="I2818" s="443"/>
      <c r="J2818" s="443"/>
      <c r="K2818" s="443"/>
    </row>
    <row r="2819" spans="2:11" s="440" customFormat="1" x14ac:dyDescent="0.2">
      <c r="B2819" s="442"/>
      <c r="I2819" s="443"/>
      <c r="J2819" s="443"/>
      <c r="K2819" s="443"/>
    </row>
    <row r="2820" spans="2:11" s="440" customFormat="1" x14ac:dyDescent="0.2">
      <c r="B2820" s="442"/>
      <c r="I2820" s="443"/>
      <c r="J2820" s="443"/>
      <c r="K2820" s="443"/>
    </row>
    <row r="2821" spans="2:11" s="440" customFormat="1" x14ac:dyDescent="0.2">
      <c r="B2821" s="442"/>
      <c r="I2821" s="443"/>
      <c r="J2821" s="443"/>
      <c r="K2821" s="443"/>
    </row>
    <row r="2822" spans="2:11" s="440" customFormat="1" x14ac:dyDescent="0.2">
      <c r="B2822" s="442"/>
      <c r="I2822" s="443"/>
      <c r="J2822" s="443"/>
      <c r="K2822" s="443"/>
    </row>
    <row r="2823" spans="2:11" s="440" customFormat="1" x14ac:dyDescent="0.2">
      <c r="B2823" s="442"/>
      <c r="I2823" s="443"/>
      <c r="J2823" s="443"/>
      <c r="K2823" s="443"/>
    </row>
    <row r="2824" spans="2:11" s="440" customFormat="1" x14ac:dyDescent="0.2">
      <c r="B2824" s="442"/>
      <c r="I2824" s="443"/>
      <c r="J2824" s="443"/>
      <c r="K2824" s="443"/>
    </row>
    <row r="2825" spans="2:11" s="440" customFormat="1" x14ac:dyDescent="0.2">
      <c r="B2825" s="442"/>
      <c r="I2825" s="443"/>
      <c r="J2825" s="443"/>
      <c r="K2825" s="443"/>
    </row>
    <row r="2826" spans="2:11" s="440" customFormat="1" x14ac:dyDescent="0.2">
      <c r="B2826" s="442"/>
      <c r="I2826" s="443"/>
      <c r="J2826" s="443"/>
      <c r="K2826" s="443"/>
    </row>
    <row r="2827" spans="2:11" s="440" customFormat="1" x14ac:dyDescent="0.2">
      <c r="B2827" s="442"/>
      <c r="I2827" s="443"/>
      <c r="J2827" s="443"/>
      <c r="K2827" s="443"/>
    </row>
    <row r="2828" spans="2:11" s="440" customFormat="1" x14ac:dyDescent="0.2">
      <c r="B2828" s="442"/>
      <c r="I2828" s="443"/>
      <c r="J2828" s="443"/>
      <c r="K2828" s="443"/>
    </row>
    <row r="2829" spans="2:11" s="440" customFormat="1" x14ac:dyDescent="0.2">
      <c r="B2829" s="442"/>
      <c r="I2829" s="443"/>
      <c r="J2829" s="443"/>
      <c r="K2829" s="443"/>
    </row>
    <row r="2830" spans="2:11" s="440" customFormat="1" x14ac:dyDescent="0.2">
      <c r="B2830" s="442"/>
      <c r="I2830" s="443"/>
      <c r="J2830" s="443"/>
      <c r="K2830" s="443"/>
    </row>
    <row r="2831" spans="2:11" s="440" customFormat="1" x14ac:dyDescent="0.2">
      <c r="B2831" s="442"/>
      <c r="I2831" s="443"/>
      <c r="J2831" s="443"/>
      <c r="K2831" s="443"/>
    </row>
    <row r="2832" spans="2:11" s="440" customFormat="1" x14ac:dyDescent="0.2">
      <c r="B2832" s="442"/>
      <c r="I2832" s="443"/>
      <c r="J2832" s="443"/>
      <c r="K2832" s="443"/>
    </row>
    <row r="2833" spans="2:11" s="440" customFormat="1" x14ac:dyDescent="0.2">
      <c r="B2833" s="442"/>
      <c r="I2833" s="443"/>
      <c r="J2833" s="443"/>
      <c r="K2833" s="443"/>
    </row>
    <row r="2834" spans="2:11" s="440" customFormat="1" x14ac:dyDescent="0.2">
      <c r="B2834" s="442"/>
      <c r="I2834" s="443"/>
      <c r="J2834" s="443"/>
      <c r="K2834" s="443"/>
    </row>
    <row r="2835" spans="2:11" s="440" customFormat="1" x14ac:dyDescent="0.2">
      <c r="B2835" s="442"/>
      <c r="I2835" s="443"/>
      <c r="J2835" s="443"/>
      <c r="K2835" s="443"/>
    </row>
    <row r="2836" spans="2:11" s="440" customFormat="1" x14ac:dyDescent="0.2">
      <c r="B2836" s="442"/>
      <c r="I2836" s="443"/>
      <c r="J2836" s="443"/>
      <c r="K2836" s="443"/>
    </row>
    <row r="2837" spans="2:11" s="440" customFormat="1" x14ac:dyDescent="0.2">
      <c r="B2837" s="442"/>
      <c r="I2837" s="443"/>
      <c r="J2837" s="443"/>
      <c r="K2837" s="443"/>
    </row>
    <row r="2838" spans="2:11" s="440" customFormat="1" x14ac:dyDescent="0.2">
      <c r="B2838" s="442"/>
      <c r="I2838" s="443"/>
      <c r="J2838" s="443"/>
      <c r="K2838" s="443"/>
    </row>
    <row r="2839" spans="2:11" s="440" customFormat="1" x14ac:dyDescent="0.2">
      <c r="B2839" s="442"/>
      <c r="I2839" s="443"/>
      <c r="J2839" s="443"/>
      <c r="K2839" s="443"/>
    </row>
    <row r="2840" spans="2:11" s="440" customFormat="1" x14ac:dyDescent="0.2">
      <c r="B2840" s="442"/>
      <c r="I2840" s="443"/>
      <c r="J2840" s="443"/>
      <c r="K2840" s="443"/>
    </row>
    <row r="2841" spans="2:11" s="440" customFormat="1" x14ac:dyDescent="0.2">
      <c r="B2841" s="442"/>
      <c r="I2841" s="443"/>
      <c r="J2841" s="443"/>
      <c r="K2841" s="443"/>
    </row>
    <row r="2842" spans="2:11" s="440" customFormat="1" x14ac:dyDescent="0.2">
      <c r="B2842" s="442"/>
      <c r="I2842" s="443"/>
      <c r="J2842" s="443"/>
      <c r="K2842" s="443"/>
    </row>
    <row r="2843" spans="2:11" s="440" customFormat="1" x14ac:dyDescent="0.2">
      <c r="B2843" s="442"/>
      <c r="I2843" s="443"/>
      <c r="J2843" s="443"/>
      <c r="K2843" s="443"/>
    </row>
    <row r="2844" spans="2:11" s="440" customFormat="1" x14ac:dyDescent="0.2">
      <c r="B2844" s="442"/>
      <c r="I2844" s="443"/>
      <c r="J2844" s="443"/>
      <c r="K2844" s="443"/>
    </row>
    <row r="2845" spans="2:11" s="440" customFormat="1" x14ac:dyDescent="0.2">
      <c r="B2845" s="442"/>
      <c r="I2845" s="443"/>
      <c r="J2845" s="443"/>
      <c r="K2845" s="443"/>
    </row>
    <row r="2846" spans="2:11" s="440" customFormat="1" x14ac:dyDescent="0.2">
      <c r="B2846" s="442"/>
      <c r="I2846" s="443"/>
      <c r="J2846" s="443"/>
      <c r="K2846" s="443"/>
    </row>
    <row r="2847" spans="2:11" s="440" customFormat="1" x14ac:dyDescent="0.2">
      <c r="B2847" s="442"/>
      <c r="I2847" s="443"/>
      <c r="J2847" s="443"/>
      <c r="K2847" s="443"/>
    </row>
    <row r="2848" spans="2:11" s="440" customFormat="1" x14ac:dyDescent="0.2">
      <c r="B2848" s="442"/>
      <c r="I2848" s="443"/>
      <c r="J2848" s="443"/>
      <c r="K2848" s="443"/>
    </row>
    <row r="2849" spans="2:11" s="440" customFormat="1" x14ac:dyDescent="0.2">
      <c r="B2849" s="442"/>
      <c r="I2849" s="443"/>
      <c r="J2849" s="443"/>
      <c r="K2849" s="443"/>
    </row>
    <row r="2850" spans="2:11" s="440" customFormat="1" x14ac:dyDescent="0.2">
      <c r="B2850" s="442"/>
      <c r="I2850" s="443"/>
      <c r="J2850" s="443"/>
      <c r="K2850" s="443"/>
    </row>
    <row r="2851" spans="2:11" s="440" customFormat="1" x14ac:dyDescent="0.2">
      <c r="B2851" s="442"/>
      <c r="I2851" s="443"/>
      <c r="J2851" s="443"/>
      <c r="K2851" s="443"/>
    </row>
    <row r="2852" spans="2:11" s="440" customFormat="1" x14ac:dyDescent="0.2">
      <c r="B2852" s="442"/>
      <c r="I2852" s="443"/>
      <c r="J2852" s="443"/>
      <c r="K2852" s="443"/>
    </row>
    <row r="2853" spans="2:11" s="440" customFormat="1" x14ac:dyDescent="0.2">
      <c r="B2853" s="442"/>
      <c r="I2853" s="443"/>
      <c r="J2853" s="443"/>
      <c r="K2853" s="443"/>
    </row>
    <row r="2854" spans="2:11" s="440" customFormat="1" x14ac:dyDescent="0.2">
      <c r="B2854" s="442"/>
      <c r="I2854" s="443"/>
      <c r="J2854" s="443"/>
      <c r="K2854" s="443"/>
    </row>
    <row r="2855" spans="2:11" s="440" customFormat="1" x14ac:dyDescent="0.2">
      <c r="B2855" s="442"/>
      <c r="I2855" s="443"/>
      <c r="J2855" s="443"/>
      <c r="K2855" s="443"/>
    </row>
    <row r="2856" spans="2:11" s="440" customFormat="1" x14ac:dyDescent="0.2">
      <c r="B2856" s="442"/>
      <c r="I2856" s="443"/>
      <c r="J2856" s="443"/>
      <c r="K2856" s="443"/>
    </row>
    <row r="2857" spans="2:11" s="440" customFormat="1" x14ac:dyDescent="0.2">
      <c r="B2857" s="442"/>
      <c r="I2857" s="443"/>
      <c r="J2857" s="443"/>
      <c r="K2857" s="443"/>
    </row>
    <row r="2858" spans="2:11" s="440" customFormat="1" x14ac:dyDescent="0.2">
      <c r="B2858" s="442"/>
      <c r="I2858" s="443"/>
      <c r="J2858" s="443"/>
      <c r="K2858" s="443"/>
    </row>
    <row r="2859" spans="2:11" s="440" customFormat="1" x14ac:dyDescent="0.2">
      <c r="B2859" s="442"/>
      <c r="I2859" s="443"/>
      <c r="J2859" s="443"/>
      <c r="K2859" s="443"/>
    </row>
    <row r="2860" spans="2:11" s="440" customFormat="1" x14ac:dyDescent="0.2">
      <c r="B2860" s="442"/>
      <c r="I2860" s="443"/>
      <c r="J2860" s="443"/>
      <c r="K2860" s="443"/>
    </row>
    <row r="2861" spans="2:11" s="440" customFormat="1" x14ac:dyDescent="0.2">
      <c r="B2861" s="442"/>
      <c r="I2861" s="443"/>
      <c r="J2861" s="443"/>
      <c r="K2861" s="443"/>
    </row>
    <row r="2862" spans="2:11" s="440" customFormat="1" x14ac:dyDescent="0.2">
      <c r="B2862" s="442"/>
      <c r="I2862" s="443"/>
      <c r="J2862" s="443"/>
      <c r="K2862" s="443"/>
    </row>
    <row r="2863" spans="2:11" s="440" customFormat="1" x14ac:dyDescent="0.2">
      <c r="B2863" s="442"/>
      <c r="I2863" s="443"/>
      <c r="J2863" s="443"/>
      <c r="K2863" s="443"/>
    </row>
    <row r="2864" spans="2:11" s="440" customFormat="1" x14ac:dyDescent="0.2">
      <c r="B2864" s="442"/>
      <c r="I2864" s="443"/>
      <c r="J2864" s="443"/>
      <c r="K2864" s="443"/>
    </row>
    <row r="2865" spans="2:11" s="440" customFormat="1" x14ac:dyDescent="0.2">
      <c r="B2865" s="442"/>
      <c r="I2865" s="443"/>
      <c r="J2865" s="443"/>
      <c r="K2865" s="443"/>
    </row>
    <row r="2866" spans="2:11" s="440" customFormat="1" x14ac:dyDescent="0.2">
      <c r="B2866" s="442"/>
      <c r="I2866" s="443"/>
      <c r="J2866" s="443"/>
      <c r="K2866" s="443"/>
    </row>
    <row r="2867" spans="2:11" s="440" customFormat="1" x14ac:dyDescent="0.2">
      <c r="B2867" s="442"/>
      <c r="I2867" s="443"/>
      <c r="J2867" s="443"/>
      <c r="K2867" s="443"/>
    </row>
    <row r="2868" spans="2:11" s="440" customFormat="1" x14ac:dyDescent="0.2">
      <c r="B2868" s="442"/>
      <c r="I2868" s="443"/>
      <c r="J2868" s="443"/>
      <c r="K2868" s="443"/>
    </row>
    <row r="2869" spans="2:11" s="440" customFormat="1" x14ac:dyDescent="0.2">
      <c r="B2869" s="442"/>
      <c r="I2869" s="443"/>
      <c r="J2869" s="443"/>
      <c r="K2869" s="443"/>
    </row>
    <row r="2870" spans="2:11" s="440" customFormat="1" x14ac:dyDescent="0.2">
      <c r="B2870" s="442"/>
      <c r="I2870" s="443"/>
      <c r="J2870" s="443"/>
      <c r="K2870" s="443"/>
    </row>
    <row r="2871" spans="2:11" s="440" customFormat="1" x14ac:dyDescent="0.2">
      <c r="B2871" s="442"/>
      <c r="I2871" s="443"/>
      <c r="J2871" s="443"/>
      <c r="K2871" s="443"/>
    </row>
    <row r="2872" spans="2:11" s="440" customFormat="1" x14ac:dyDescent="0.2">
      <c r="B2872" s="442"/>
      <c r="I2872" s="443"/>
      <c r="J2872" s="443"/>
      <c r="K2872" s="443"/>
    </row>
    <row r="2873" spans="2:11" s="440" customFormat="1" x14ac:dyDescent="0.2">
      <c r="B2873" s="442"/>
      <c r="I2873" s="443"/>
      <c r="J2873" s="443"/>
      <c r="K2873" s="443"/>
    </row>
    <row r="2874" spans="2:11" s="440" customFormat="1" x14ac:dyDescent="0.2">
      <c r="B2874" s="442"/>
      <c r="I2874" s="443"/>
      <c r="J2874" s="443"/>
      <c r="K2874" s="443"/>
    </row>
    <row r="2875" spans="2:11" s="440" customFormat="1" x14ac:dyDescent="0.2">
      <c r="B2875" s="442"/>
      <c r="I2875" s="443"/>
      <c r="J2875" s="443"/>
      <c r="K2875" s="443"/>
    </row>
    <row r="2876" spans="2:11" s="440" customFormat="1" x14ac:dyDescent="0.2">
      <c r="B2876" s="442"/>
      <c r="I2876" s="443"/>
      <c r="J2876" s="443"/>
      <c r="K2876" s="443"/>
    </row>
    <row r="2877" spans="2:11" s="440" customFormat="1" x14ac:dyDescent="0.2">
      <c r="B2877" s="442"/>
      <c r="I2877" s="443"/>
      <c r="J2877" s="443"/>
      <c r="K2877" s="443"/>
    </row>
    <row r="2878" spans="2:11" s="440" customFormat="1" x14ac:dyDescent="0.2">
      <c r="B2878" s="442"/>
      <c r="I2878" s="443"/>
      <c r="J2878" s="443"/>
      <c r="K2878" s="443"/>
    </row>
    <row r="2879" spans="2:11" s="440" customFormat="1" x14ac:dyDescent="0.2">
      <c r="B2879" s="442"/>
      <c r="I2879" s="443"/>
      <c r="J2879" s="443"/>
      <c r="K2879" s="443"/>
    </row>
    <row r="2880" spans="2:11" s="440" customFormat="1" x14ac:dyDescent="0.2">
      <c r="B2880" s="442"/>
      <c r="I2880" s="443"/>
      <c r="J2880" s="443"/>
      <c r="K2880" s="443"/>
    </row>
    <row r="2881" spans="2:11" s="440" customFormat="1" x14ac:dyDescent="0.2">
      <c r="B2881" s="442"/>
      <c r="I2881" s="443"/>
      <c r="J2881" s="443"/>
      <c r="K2881" s="443"/>
    </row>
    <row r="2882" spans="2:11" s="440" customFormat="1" x14ac:dyDescent="0.2">
      <c r="B2882" s="442"/>
      <c r="I2882" s="443"/>
      <c r="J2882" s="443"/>
      <c r="K2882" s="443"/>
    </row>
    <row r="2883" spans="2:11" s="440" customFormat="1" x14ac:dyDescent="0.2">
      <c r="B2883" s="442"/>
      <c r="I2883" s="443"/>
      <c r="J2883" s="443"/>
      <c r="K2883" s="443"/>
    </row>
    <row r="2884" spans="2:11" s="440" customFormat="1" x14ac:dyDescent="0.2">
      <c r="B2884" s="442"/>
      <c r="I2884" s="443"/>
      <c r="J2884" s="443"/>
      <c r="K2884" s="443"/>
    </row>
    <row r="2885" spans="2:11" s="440" customFormat="1" x14ac:dyDescent="0.2">
      <c r="B2885" s="442"/>
      <c r="I2885" s="443"/>
      <c r="J2885" s="443"/>
      <c r="K2885" s="443"/>
    </row>
    <row r="2886" spans="2:11" s="440" customFormat="1" x14ac:dyDescent="0.2">
      <c r="B2886" s="442"/>
      <c r="I2886" s="443"/>
      <c r="J2886" s="443"/>
      <c r="K2886" s="443"/>
    </row>
    <row r="2887" spans="2:11" s="440" customFormat="1" x14ac:dyDescent="0.2">
      <c r="B2887" s="442"/>
      <c r="I2887" s="443"/>
      <c r="J2887" s="443"/>
      <c r="K2887" s="443"/>
    </row>
    <row r="2888" spans="2:11" s="440" customFormat="1" x14ac:dyDescent="0.2">
      <c r="B2888" s="442"/>
      <c r="I2888" s="443"/>
      <c r="J2888" s="443"/>
      <c r="K2888" s="443"/>
    </row>
    <row r="2889" spans="2:11" s="440" customFormat="1" x14ac:dyDescent="0.2">
      <c r="B2889" s="442"/>
      <c r="I2889" s="443"/>
      <c r="J2889" s="443"/>
      <c r="K2889" s="443"/>
    </row>
    <row r="2890" spans="2:11" s="440" customFormat="1" x14ac:dyDescent="0.2">
      <c r="B2890" s="442"/>
      <c r="I2890" s="443"/>
      <c r="J2890" s="443"/>
      <c r="K2890" s="443"/>
    </row>
    <row r="2891" spans="2:11" s="440" customFormat="1" x14ac:dyDescent="0.2">
      <c r="B2891" s="442"/>
      <c r="I2891" s="443"/>
      <c r="J2891" s="443"/>
      <c r="K2891" s="443"/>
    </row>
    <row r="2892" spans="2:11" s="440" customFormat="1" x14ac:dyDescent="0.2">
      <c r="B2892" s="442"/>
      <c r="I2892" s="443"/>
      <c r="J2892" s="443"/>
      <c r="K2892" s="443"/>
    </row>
    <row r="2893" spans="2:11" s="440" customFormat="1" x14ac:dyDescent="0.2">
      <c r="B2893" s="442"/>
      <c r="I2893" s="443"/>
      <c r="J2893" s="443"/>
      <c r="K2893" s="443"/>
    </row>
    <row r="2894" spans="2:11" s="440" customFormat="1" x14ac:dyDescent="0.2">
      <c r="B2894" s="442"/>
      <c r="I2894" s="443"/>
      <c r="J2894" s="443"/>
      <c r="K2894" s="443"/>
    </row>
    <row r="2895" spans="2:11" s="440" customFormat="1" x14ac:dyDescent="0.2">
      <c r="B2895" s="442"/>
      <c r="I2895" s="443"/>
      <c r="J2895" s="443"/>
      <c r="K2895" s="443"/>
    </row>
    <row r="2896" spans="2:11" s="440" customFormat="1" x14ac:dyDescent="0.2">
      <c r="B2896" s="442"/>
      <c r="I2896" s="443"/>
      <c r="J2896" s="443"/>
      <c r="K2896" s="443"/>
    </row>
    <row r="2897" spans="2:11" s="440" customFormat="1" x14ac:dyDescent="0.2">
      <c r="B2897" s="442"/>
      <c r="I2897" s="443"/>
      <c r="J2897" s="443"/>
      <c r="K2897" s="443"/>
    </row>
    <row r="2898" spans="2:11" s="440" customFormat="1" x14ac:dyDescent="0.2">
      <c r="B2898" s="442"/>
      <c r="I2898" s="443"/>
      <c r="J2898" s="443"/>
      <c r="K2898" s="443"/>
    </row>
    <row r="2899" spans="2:11" s="440" customFormat="1" x14ac:dyDescent="0.2">
      <c r="B2899" s="442"/>
      <c r="I2899" s="443"/>
      <c r="J2899" s="443"/>
      <c r="K2899" s="443"/>
    </row>
    <row r="2900" spans="2:11" s="440" customFormat="1" x14ac:dyDescent="0.2">
      <c r="B2900" s="442"/>
      <c r="I2900" s="443"/>
      <c r="J2900" s="443"/>
      <c r="K2900" s="443"/>
    </row>
    <row r="2901" spans="2:11" s="440" customFormat="1" x14ac:dyDescent="0.2">
      <c r="B2901" s="442"/>
      <c r="I2901" s="443"/>
      <c r="J2901" s="443"/>
      <c r="K2901" s="443"/>
    </row>
    <row r="2902" spans="2:11" s="440" customFormat="1" x14ac:dyDescent="0.2">
      <c r="B2902" s="442"/>
      <c r="I2902" s="443"/>
      <c r="J2902" s="443"/>
      <c r="K2902" s="443"/>
    </row>
    <row r="2903" spans="2:11" s="440" customFormat="1" x14ac:dyDescent="0.2">
      <c r="B2903" s="442"/>
      <c r="I2903" s="443"/>
      <c r="J2903" s="443"/>
      <c r="K2903" s="443"/>
    </row>
    <row r="2904" spans="2:11" s="440" customFormat="1" x14ac:dyDescent="0.2">
      <c r="B2904" s="442"/>
      <c r="I2904" s="443"/>
      <c r="J2904" s="443"/>
      <c r="K2904" s="443"/>
    </row>
    <row r="2905" spans="2:11" s="440" customFormat="1" x14ac:dyDescent="0.2">
      <c r="B2905" s="442"/>
      <c r="I2905" s="443"/>
      <c r="J2905" s="443"/>
      <c r="K2905" s="443"/>
    </row>
    <row r="2906" spans="2:11" s="440" customFormat="1" x14ac:dyDescent="0.2">
      <c r="B2906" s="442"/>
      <c r="I2906" s="443"/>
      <c r="J2906" s="443"/>
      <c r="K2906" s="443"/>
    </row>
    <row r="2907" spans="2:11" s="440" customFormat="1" x14ac:dyDescent="0.2">
      <c r="B2907" s="442"/>
      <c r="I2907" s="443"/>
      <c r="J2907" s="443"/>
      <c r="K2907" s="443"/>
    </row>
    <row r="2908" spans="2:11" s="440" customFormat="1" x14ac:dyDescent="0.2">
      <c r="B2908" s="442"/>
      <c r="I2908" s="443"/>
      <c r="J2908" s="443"/>
      <c r="K2908" s="443"/>
    </row>
    <row r="2909" spans="2:11" s="440" customFormat="1" x14ac:dyDescent="0.2">
      <c r="B2909" s="442"/>
      <c r="I2909" s="443"/>
      <c r="J2909" s="443"/>
      <c r="K2909" s="443"/>
    </row>
    <row r="2910" spans="2:11" s="440" customFormat="1" x14ac:dyDescent="0.2">
      <c r="B2910" s="442"/>
      <c r="I2910" s="443"/>
      <c r="J2910" s="443"/>
      <c r="K2910" s="443"/>
    </row>
    <row r="2911" spans="2:11" s="440" customFormat="1" x14ac:dyDescent="0.2">
      <c r="B2911" s="442"/>
      <c r="I2911" s="443"/>
      <c r="J2911" s="443"/>
      <c r="K2911" s="443"/>
    </row>
    <row r="2912" spans="2:11" s="440" customFormat="1" x14ac:dyDescent="0.2">
      <c r="B2912" s="442"/>
      <c r="I2912" s="443"/>
      <c r="J2912" s="443"/>
      <c r="K2912" s="443"/>
    </row>
    <row r="2913" spans="2:11" s="440" customFormat="1" x14ac:dyDescent="0.2">
      <c r="B2913" s="442"/>
      <c r="I2913" s="443"/>
      <c r="J2913" s="443"/>
      <c r="K2913" s="443"/>
    </row>
    <row r="2914" spans="2:11" s="440" customFormat="1" x14ac:dyDescent="0.2">
      <c r="B2914" s="442"/>
      <c r="I2914" s="443"/>
      <c r="J2914" s="443"/>
      <c r="K2914" s="443"/>
    </row>
    <row r="2915" spans="2:11" s="440" customFormat="1" x14ac:dyDescent="0.2">
      <c r="B2915" s="442"/>
      <c r="I2915" s="443"/>
      <c r="J2915" s="443"/>
      <c r="K2915" s="443"/>
    </row>
    <row r="2916" spans="2:11" s="440" customFormat="1" x14ac:dyDescent="0.2">
      <c r="B2916" s="442"/>
      <c r="I2916" s="443"/>
      <c r="J2916" s="443"/>
      <c r="K2916" s="443"/>
    </row>
    <row r="2917" spans="2:11" s="440" customFormat="1" x14ac:dyDescent="0.2">
      <c r="B2917" s="442"/>
      <c r="I2917" s="443"/>
      <c r="J2917" s="443"/>
      <c r="K2917" s="443"/>
    </row>
    <row r="2918" spans="2:11" s="440" customFormat="1" x14ac:dyDescent="0.2">
      <c r="B2918" s="442"/>
      <c r="I2918" s="443"/>
      <c r="J2918" s="443"/>
      <c r="K2918" s="443"/>
    </row>
    <row r="2919" spans="2:11" s="440" customFormat="1" x14ac:dyDescent="0.2">
      <c r="B2919" s="442"/>
      <c r="I2919" s="443"/>
      <c r="J2919" s="443"/>
      <c r="K2919" s="443"/>
    </row>
    <row r="2920" spans="2:11" s="440" customFormat="1" x14ac:dyDescent="0.2">
      <c r="B2920" s="442"/>
      <c r="I2920" s="443"/>
      <c r="J2920" s="443"/>
      <c r="K2920" s="443"/>
    </row>
    <row r="2921" spans="2:11" s="440" customFormat="1" x14ac:dyDescent="0.2">
      <c r="B2921" s="442"/>
      <c r="I2921" s="443"/>
      <c r="J2921" s="443"/>
      <c r="K2921" s="443"/>
    </row>
    <row r="2922" spans="2:11" s="440" customFormat="1" x14ac:dyDescent="0.2">
      <c r="B2922" s="442"/>
      <c r="I2922" s="443"/>
      <c r="J2922" s="443"/>
      <c r="K2922" s="443"/>
    </row>
    <row r="2923" spans="2:11" s="440" customFormat="1" x14ac:dyDescent="0.2">
      <c r="B2923" s="442"/>
      <c r="I2923" s="443"/>
      <c r="J2923" s="443"/>
      <c r="K2923" s="443"/>
    </row>
    <row r="2924" spans="2:11" s="440" customFormat="1" x14ac:dyDescent="0.2">
      <c r="B2924" s="442"/>
      <c r="I2924" s="443"/>
      <c r="J2924" s="443"/>
      <c r="K2924" s="443"/>
    </row>
    <row r="2925" spans="2:11" s="440" customFormat="1" x14ac:dyDescent="0.2">
      <c r="B2925" s="442"/>
      <c r="I2925" s="443"/>
      <c r="J2925" s="443"/>
      <c r="K2925" s="443"/>
    </row>
    <row r="2926" spans="2:11" s="440" customFormat="1" x14ac:dyDescent="0.2">
      <c r="B2926" s="442"/>
      <c r="I2926" s="443"/>
      <c r="J2926" s="443"/>
      <c r="K2926" s="443"/>
    </row>
    <row r="2927" spans="2:11" s="440" customFormat="1" x14ac:dyDescent="0.2">
      <c r="B2927" s="442"/>
      <c r="I2927" s="443"/>
      <c r="J2927" s="443"/>
      <c r="K2927" s="443"/>
    </row>
    <row r="2928" spans="2:11" s="440" customFormat="1" x14ac:dyDescent="0.2">
      <c r="B2928" s="442"/>
      <c r="I2928" s="443"/>
      <c r="J2928" s="443"/>
      <c r="K2928" s="443"/>
    </row>
    <row r="2929" spans="2:11" s="440" customFormat="1" x14ac:dyDescent="0.2">
      <c r="B2929" s="442"/>
      <c r="I2929" s="443"/>
      <c r="J2929" s="443"/>
      <c r="K2929" s="443"/>
    </row>
    <row r="2930" spans="2:11" s="440" customFormat="1" x14ac:dyDescent="0.2">
      <c r="B2930" s="442"/>
      <c r="I2930" s="443"/>
      <c r="J2930" s="443"/>
      <c r="K2930" s="443"/>
    </row>
    <row r="2931" spans="2:11" s="440" customFormat="1" x14ac:dyDescent="0.2">
      <c r="B2931" s="442"/>
      <c r="I2931" s="443"/>
      <c r="J2931" s="443"/>
      <c r="K2931" s="443"/>
    </row>
    <row r="2932" spans="2:11" s="440" customFormat="1" x14ac:dyDescent="0.2">
      <c r="B2932" s="442"/>
      <c r="I2932" s="443"/>
      <c r="J2932" s="443"/>
      <c r="K2932" s="443"/>
    </row>
    <row r="2933" spans="2:11" s="440" customFormat="1" x14ac:dyDescent="0.2">
      <c r="B2933" s="442"/>
      <c r="I2933" s="443"/>
      <c r="J2933" s="443"/>
      <c r="K2933" s="443"/>
    </row>
    <row r="2934" spans="2:11" s="440" customFormat="1" x14ac:dyDescent="0.2">
      <c r="B2934" s="442"/>
      <c r="I2934" s="443"/>
      <c r="J2934" s="443"/>
      <c r="K2934" s="443"/>
    </row>
    <row r="2935" spans="2:11" s="440" customFormat="1" x14ac:dyDescent="0.2">
      <c r="B2935" s="442"/>
      <c r="I2935" s="443"/>
      <c r="J2935" s="443"/>
      <c r="K2935" s="443"/>
    </row>
    <row r="2936" spans="2:11" s="440" customFormat="1" x14ac:dyDescent="0.2">
      <c r="B2936" s="442"/>
      <c r="I2936" s="443"/>
      <c r="J2936" s="443"/>
      <c r="K2936" s="443"/>
    </row>
    <row r="2937" spans="2:11" s="440" customFormat="1" x14ac:dyDescent="0.2">
      <c r="B2937" s="442"/>
      <c r="I2937" s="443"/>
      <c r="J2937" s="443"/>
      <c r="K2937" s="443"/>
    </row>
    <row r="2938" spans="2:11" s="440" customFormat="1" x14ac:dyDescent="0.2">
      <c r="B2938" s="442"/>
      <c r="I2938" s="443"/>
      <c r="J2938" s="443"/>
      <c r="K2938" s="443"/>
    </row>
    <row r="2939" spans="2:11" s="440" customFormat="1" x14ac:dyDescent="0.2">
      <c r="B2939" s="442"/>
      <c r="I2939" s="443"/>
      <c r="J2939" s="443"/>
      <c r="K2939" s="443"/>
    </row>
    <row r="2940" spans="2:11" s="440" customFormat="1" x14ac:dyDescent="0.2">
      <c r="B2940" s="442"/>
      <c r="I2940" s="443"/>
      <c r="J2940" s="443"/>
      <c r="K2940" s="443"/>
    </row>
    <row r="2941" spans="2:11" s="440" customFormat="1" x14ac:dyDescent="0.2">
      <c r="B2941" s="442"/>
      <c r="I2941" s="443"/>
      <c r="J2941" s="443"/>
      <c r="K2941" s="443"/>
    </row>
    <row r="2942" spans="2:11" s="440" customFormat="1" x14ac:dyDescent="0.2">
      <c r="B2942" s="442"/>
      <c r="I2942" s="443"/>
      <c r="J2942" s="443"/>
      <c r="K2942" s="443"/>
    </row>
    <row r="2943" spans="2:11" s="440" customFormat="1" x14ac:dyDescent="0.2">
      <c r="B2943" s="442"/>
      <c r="I2943" s="443"/>
      <c r="J2943" s="443"/>
      <c r="K2943" s="443"/>
    </row>
    <row r="2944" spans="2:11" s="440" customFormat="1" x14ac:dyDescent="0.2">
      <c r="B2944" s="442"/>
      <c r="I2944" s="443"/>
      <c r="J2944" s="443"/>
      <c r="K2944" s="443"/>
    </row>
    <row r="2945" spans="2:11" s="440" customFormat="1" x14ac:dyDescent="0.2">
      <c r="B2945" s="442"/>
      <c r="I2945" s="443"/>
      <c r="J2945" s="443"/>
      <c r="K2945" s="443"/>
    </row>
    <row r="2946" spans="2:11" s="440" customFormat="1" x14ac:dyDescent="0.2">
      <c r="B2946" s="442"/>
      <c r="I2946" s="443"/>
      <c r="J2946" s="443"/>
      <c r="K2946" s="443"/>
    </row>
    <row r="2947" spans="2:11" s="440" customFormat="1" x14ac:dyDescent="0.2">
      <c r="B2947" s="442"/>
      <c r="I2947" s="443"/>
      <c r="J2947" s="443"/>
      <c r="K2947" s="443"/>
    </row>
    <row r="2948" spans="2:11" s="440" customFormat="1" x14ac:dyDescent="0.2">
      <c r="B2948" s="442"/>
      <c r="I2948" s="443"/>
      <c r="J2948" s="443"/>
      <c r="K2948" s="443"/>
    </row>
    <row r="2949" spans="2:11" s="440" customFormat="1" x14ac:dyDescent="0.2">
      <c r="B2949" s="442"/>
      <c r="I2949" s="443"/>
      <c r="J2949" s="443"/>
      <c r="K2949" s="443"/>
    </row>
    <row r="2950" spans="2:11" s="440" customFormat="1" x14ac:dyDescent="0.2">
      <c r="B2950" s="442"/>
      <c r="I2950" s="443"/>
      <c r="J2950" s="443"/>
      <c r="K2950" s="443"/>
    </row>
    <row r="2951" spans="2:11" s="440" customFormat="1" x14ac:dyDescent="0.2">
      <c r="B2951" s="442"/>
      <c r="I2951" s="443"/>
      <c r="J2951" s="443"/>
      <c r="K2951" s="443"/>
    </row>
    <row r="2952" spans="2:11" s="440" customFormat="1" x14ac:dyDescent="0.2">
      <c r="B2952" s="442"/>
      <c r="I2952" s="443"/>
      <c r="J2952" s="443"/>
      <c r="K2952" s="443"/>
    </row>
    <row r="2953" spans="2:11" s="440" customFormat="1" x14ac:dyDescent="0.2">
      <c r="B2953" s="442"/>
      <c r="I2953" s="443"/>
      <c r="J2953" s="443"/>
      <c r="K2953" s="443"/>
    </row>
    <row r="2954" spans="2:11" s="440" customFormat="1" x14ac:dyDescent="0.2">
      <c r="B2954" s="442"/>
      <c r="I2954" s="443"/>
      <c r="J2954" s="443"/>
      <c r="K2954" s="443"/>
    </row>
    <row r="2955" spans="2:11" s="440" customFormat="1" x14ac:dyDescent="0.2">
      <c r="B2955" s="442"/>
      <c r="I2955" s="443"/>
      <c r="J2955" s="443"/>
      <c r="K2955" s="443"/>
    </row>
    <row r="2956" spans="2:11" s="440" customFormat="1" x14ac:dyDescent="0.2">
      <c r="B2956" s="442"/>
      <c r="I2956" s="443"/>
      <c r="J2956" s="443"/>
      <c r="K2956" s="443"/>
    </row>
    <row r="2957" spans="2:11" s="440" customFormat="1" x14ac:dyDescent="0.2">
      <c r="B2957" s="442"/>
      <c r="I2957" s="443"/>
      <c r="J2957" s="443"/>
      <c r="K2957" s="443"/>
    </row>
    <row r="2958" spans="2:11" s="440" customFormat="1" x14ac:dyDescent="0.2">
      <c r="B2958" s="442"/>
      <c r="I2958" s="443"/>
      <c r="J2958" s="443"/>
      <c r="K2958" s="443"/>
    </row>
    <row r="2959" spans="2:11" s="440" customFormat="1" x14ac:dyDescent="0.2">
      <c r="B2959" s="442"/>
      <c r="I2959" s="443"/>
      <c r="J2959" s="443"/>
      <c r="K2959" s="443"/>
    </row>
    <row r="2960" spans="2:11" s="440" customFormat="1" x14ac:dyDescent="0.2">
      <c r="B2960" s="442"/>
      <c r="I2960" s="443"/>
      <c r="J2960" s="443"/>
      <c r="K2960" s="443"/>
    </row>
    <row r="2961" spans="2:11" s="440" customFormat="1" x14ac:dyDescent="0.2">
      <c r="B2961" s="442"/>
      <c r="I2961" s="443"/>
      <c r="J2961" s="443"/>
      <c r="K2961" s="443"/>
    </row>
    <row r="2962" spans="2:11" s="440" customFormat="1" x14ac:dyDescent="0.2">
      <c r="B2962" s="442"/>
      <c r="I2962" s="443"/>
      <c r="J2962" s="443"/>
      <c r="K2962" s="443"/>
    </row>
    <row r="2963" spans="2:11" s="440" customFormat="1" x14ac:dyDescent="0.2">
      <c r="B2963" s="442"/>
      <c r="I2963" s="443"/>
      <c r="J2963" s="443"/>
      <c r="K2963" s="443"/>
    </row>
    <row r="2964" spans="2:11" s="440" customFormat="1" x14ac:dyDescent="0.2">
      <c r="B2964" s="442"/>
      <c r="I2964" s="443"/>
      <c r="J2964" s="443"/>
      <c r="K2964" s="443"/>
    </row>
    <row r="2965" spans="2:11" s="440" customFormat="1" x14ac:dyDescent="0.2">
      <c r="B2965" s="442"/>
      <c r="I2965" s="443"/>
      <c r="J2965" s="443"/>
      <c r="K2965" s="443"/>
    </row>
    <row r="2966" spans="2:11" s="440" customFormat="1" x14ac:dyDescent="0.2">
      <c r="B2966" s="442"/>
      <c r="I2966" s="443"/>
      <c r="J2966" s="443"/>
      <c r="K2966" s="443"/>
    </row>
    <row r="2967" spans="2:11" s="440" customFormat="1" x14ac:dyDescent="0.2">
      <c r="B2967" s="442"/>
      <c r="I2967" s="443"/>
      <c r="J2967" s="443"/>
      <c r="K2967" s="443"/>
    </row>
    <row r="2968" spans="2:11" s="440" customFormat="1" x14ac:dyDescent="0.2">
      <c r="B2968" s="442"/>
      <c r="I2968" s="443"/>
      <c r="J2968" s="443"/>
      <c r="K2968" s="443"/>
    </row>
    <row r="2969" spans="2:11" s="440" customFormat="1" x14ac:dyDescent="0.2">
      <c r="B2969" s="442"/>
      <c r="I2969" s="443"/>
      <c r="J2969" s="443"/>
      <c r="K2969" s="443"/>
    </row>
    <row r="2970" spans="2:11" s="440" customFormat="1" x14ac:dyDescent="0.2">
      <c r="B2970" s="442"/>
      <c r="I2970" s="443"/>
      <c r="J2970" s="443"/>
      <c r="K2970" s="443"/>
    </row>
    <row r="2971" spans="2:11" s="440" customFormat="1" x14ac:dyDescent="0.2">
      <c r="B2971" s="442"/>
      <c r="I2971" s="443"/>
      <c r="J2971" s="443"/>
      <c r="K2971" s="443"/>
    </row>
    <row r="2972" spans="2:11" s="440" customFormat="1" x14ac:dyDescent="0.2">
      <c r="B2972" s="442"/>
      <c r="I2972" s="443"/>
      <c r="J2972" s="443"/>
      <c r="K2972" s="443"/>
    </row>
    <row r="2973" spans="2:11" s="440" customFormat="1" x14ac:dyDescent="0.2">
      <c r="B2973" s="442"/>
      <c r="I2973" s="443"/>
      <c r="J2973" s="443"/>
      <c r="K2973" s="443"/>
    </row>
    <row r="2974" spans="2:11" s="440" customFormat="1" x14ac:dyDescent="0.2">
      <c r="B2974" s="442"/>
      <c r="I2974" s="443"/>
      <c r="J2974" s="443"/>
      <c r="K2974" s="443"/>
    </row>
    <row r="2975" spans="2:11" s="440" customFormat="1" x14ac:dyDescent="0.2">
      <c r="B2975" s="442"/>
      <c r="I2975" s="443"/>
      <c r="J2975" s="443"/>
      <c r="K2975" s="443"/>
    </row>
    <row r="2976" spans="2:11" s="440" customFormat="1" x14ac:dyDescent="0.2">
      <c r="B2976" s="442"/>
      <c r="I2976" s="443"/>
      <c r="J2976" s="443"/>
      <c r="K2976" s="443"/>
    </row>
    <row r="2977" spans="2:11" s="440" customFormat="1" x14ac:dyDescent="0.2">
      <c r="B2977" s="442"/>
      <c r="I2977" s="443"/>
      <c r="J2977" s="443"/>
      <c r="K2977" s="443"/>
    </row>
    <row r="2978" spans="2:11" s="440" customFormat="1" x14ac:dyDescent="0.2">
      <c r="B2978" s="442"/>
      <c r="I2978" s="443"/>
      <c r="J2978" s="443"/>
      <c r="K2978" s="443"/>
    </row>
    <row r="2979" spans="2:11" s="440" customFormat="1" x14ac:dyDescent="0.2">
      <c r="B2979" s="442"/>
      <c r="I2979" s="443"/>
      <c r="J2979" s="443"/>
      <c r="K2979" s="443"/>
    </row>
    <row r="2980" spans="2:11" s="440" customFormat="1" x14ac:dyDescent="0.2">
      <c r="B2980" s="442"/>
      <c r="I2980" s="443"/>
      <c r="J2980" s="443"/>
      <c r="K2980" s="443"/>
    </row>
    <row r="2981" spans="2:11" s="440" customFormat="1" x14ac:dyDescent="0.2">
      <c r="B2981" s="442"/>
      <c r="I2981" s="443"/>
      <c r="J2981" s="443"/>
      <c r="K2981" s="443"/>
    </row>
    <row r="2982" spans="2:11" s="440" customFormat="1" x14ac:dyDescent="0.2">
      <c r="B2982" s="442"/>
      <c r="I2982" s="443"/>
      <c r="J2982" s="443"/>
      <c r="K2982" s="443"/>
    </row>
    <row r="2983" spans="2:11" s="440" customFormat="1" x14ac:dyDescent="0.2">
      <c r="B2983" s="442"/>
      <c r="I2983" s="443"/>
      <c r="J2983" s="443"/>
      <c r="K2983" s="443"/>
    </row>
    <row r="2984" spans="2:11" s="440" customFormat="1" x14ac:dyDescent="0.2">
      <c r="B2984" s="442"/>
      <c r="I2984" s="443"/>
      <c r="J2984" s="443"/>
      <c r="K2984" s="443"/>
    </row>
    <row r="2985" spans="2:11" s="440" customFormat="1" x14ac:dyDescent="0.2">
      <c r="B2985" s="442"/>
      <c r="I2985" s="443"/>
      <c r="J2985" s="443"/>
      <c r="K2985" s="443"/>
    </row>
    <row r="2986" spans="2:11" s="440" customFormat="1" x14ac:dyDescent="0.2">
      <c r="B2986" s="442"/>
      <c r="I2986" s="443"/>
      <c r="J2986" s="443"/>
      <c r="K2986" s="443"/>
    </row>
    <row r="2987" spans="2:11" s="440" customFormat="1" x14ac:dyDescent="0.2">
      <c r="B2987" s="442"/>
      <c r="I2987" s="443"/>
      <c r="J2987" s="443"/>
      <c r="K2987" s="443"/>
    </row>
    <row r="2988" spans="2:11" s="440" customFormat="1" x14ac:dyDescent="0.2">
      <c r="B2988" s="442"/>
      <c r="I2988" s="443"/>
      <c r="J2988" s="443"/>
      <c r="K2988" s="443"/>
    </row>
    <row r="2989" spans="2:11" s="440" customFormat="1" x14ac:dyDescent="0.2">
      <c r="B2989" s="442"/>
      <c r="I2989" s="443"/>
      <c r="J2989" s="443"/>
      <c r="K2989" s="443"/>
    </row>
    <row r="2990" spans="2:11" s="440" customFormat="1" x14ac:dyDescent="0.2">
      <c r="B2990" s="442"/>
      <c r="I2990" s="443"/>
      <c r="J2990" s="443"/>
      <c r="K2990" s="443"/>
    </row>
    <row r="2991" spans="2:11" s="440" customFormat="1" x14ac:dyDescent="0.2">
      <c r="B2991" s="442"/>
      <c r="I2991" s="443"/>
      <c r="J2991" s="443"/>
      <c r="K2991" s="443"/>
    </row>
    <row r="2992" spans="2:11" s="440" customFormat="1" x14ac:dyDescent="0.2">
      <c r="B2992" s="442"/>
      <c r="I2992" s="443"/>
      <c r="J2992" s="443"/>
      <c r="K2992" s="443"/>
    </row>
    <row r="2993" spans="2:11" s="440" customFormat="1" x14ac:dyDescent="0.2">
      <c r="B2993" s="442"/>
      <c r="I2993" s="443"/>
      <c r="J2993" s="443"/>
      <c r="K2993" s="443"/>
    </row>
    <row r="2994" spans="2:11" s="440" customFormat="1" x14ac:dyDescent="0.2">
      <c r="B2994" s="442"/>
      <c r="I2994" s="443"/>
      <c r="J2994" s="443"/>
      <c r="K2994" s="443"/>
    </row>
    <row r="2995" spans="2:11" s="440" customFormat="1" x14ac:dyDescent="0.2">
      <c r="B2995" s="442"/>
      <c r="I2995" s="443"/>
      <c r="J2995" s="443"/>
      <c r="K2995" s="443"/>
    </row>
    <row r="2996" spans="2:11" s="440" customFormat="1" x14ac:dyDescent="0.2">
      <c r="B2996" s="442"/>
      <c r="I2996" s="443"/>
      <c r="J2996" s="443"/>
      <c r="K2996" s="443"/>
    </row>
    <row r="2997" spans="2:11" s="440" customFormat="1" x14ac:dyDescent="0.2">
      <c r="B2997" s="442"/>
      <c r="I2997" s="443"/>
      <c r="J2997" s="443"/>
      <c r="K2997" s="443"/>
    </row>
    <row r="2998" spans="2:11" s="440" customFormat="1" x14ac:dyDescent="0.2">
      <c r="B2998" s="442"/>
      <c r="I2998" s="443"/>
      <c r="J2998" s="443"/>
      <c r="K2998" s="443"/>
    </row>
    <row r="2999" spans="2:11" s="440" customFormat="1" x14ac:dyDescent="0.2">
      <c r="B2999" s="442"/>
      <c r="I2999" s="443"/>
      <c r="J2999" s="443"/>
      <c r="K2999" s="443"/>
    </row>
    <row r="3000" spans="2:11" s="440" customFormat="1" x14ac:dyDescent="0.2">
      <c r="B3000" s="442"/>
      <c r="I3000" s="443"/>
      <c r="J3000" s="443"/>
      <c r="K3000" s="443"/>
    </row>
    <row r="3001" spans="2:11" s="440" customFormat="1" x14ac:dyDescent="0.2">
      <c r="B3001" s="442"/>
      <c r="I3001" s="443"/>
      <c r="J3001" s="443"/>
      <c r="K3001" s="443"/>
    </row>
    <row r="3002" spans="2:11" s="440" customFormat="1" x14ac:dyDescent="0.2">
      <c r="B3002" s="442"/>
      <c r="I3002" s="443"/>
      <c r="J3002" s="443"/>
      <c r="K3002" s="443"/>
    </row>
    <row r="3003" spans="2:11" s="440" customFormat="1" x14ac:dyDescent="0.2">
      <c r="B3003" s="442"/>
      <c r="I3003" s="443"/>
      <c r="J3003" s="443"/>
      <c r="K3003" s="443"/>
    </row>
    <row r="3004" spans="2:11" s="440" customFormat="1" x14ac:dyDescent="0.2">
      <c r="B3004" s="442"/>
      <c r="I3004" s="443"/>
      <c r="J3004" s="443"/>
      <c r="K3004" s="443"/>
    </row>
    <row r="3005" spans="2:11" s="440" customFormat="1" x14ac:dyDescent="0.2">
      <c r="B3005" s="442"/>
      <c r="I3005" s="443"/>
      <c r="J3005" s="443"/>
      <c r="K3005" s="443"/>
    </row>
    <row r="3006" spans="2:11" s="440" customFormat="1" x14ac:dyDescent="0.2">
      <c r="B3006" s="442"/>
      <c r="I3006" s="443"/>
      <c r="J3006" s="443"/>
      <c r="K3006" s="443"/>
    </row>
    <row r="3007" spans="2:11" s="440" customFormat="1" x14ac:dyDescent="0.2">
      <c r="B3007" s="442"/>
      <c r="I3007" s="443"/>
      <c r="J3007" s="443"/>
      <c r="K3007" s="443"/>
    </row>
    <row r="3008" spans="2:11" s="440" customFormat="1" x14ac:dyDescent="0.2">
      <c r="B3008" s="442"/>
      <c r="I3008" s="443"/>
      <c r="J3008" s="443"/>
      <c r="K3008" s="443"/>
    </row>
    <row r="3009" spans="2:11" s="440" customFormat="1" x14ac:dyDescent="0.2">
      <c r="B3009" s="442"/>
      <c r="I3009" s="443"/>
      <c r="J3009" s="443"/>
      <c r="K3009" s="443"/>
    </row>
    <row r="3010" spans="2:11" s="440" customFormat="1" x14ac:dyDescent="0.2">
      <c r="B3010" s="442"/>
      <c r="I3010" s="443"/>
      <c r="J3010" s="443"/>
      <c r="K3010" s="443"/>
    </row>
    <row r="3011" spans="2:11" s="440" customFormat="1" x14ac:dyDescent="0.2">
      <c r="B3011" s="442"/>
      <c r="I3011" s="443"/>
      <c r="J3011" s="443"/>
      <c r="K3011" s="443"/>
    </row>
    <row r="3012" spans="2:11" s="440" customFormat="1" x14ac:dyDescent="0.2">
      <c r="B3012" s="442"/>
      <c r="I3012" s="443"/>
      <c r="J3012" s="443"/>
      <c r="K3012" s="443"/>
    </row>
    <row r="3013" spans="2:11" s="440" customFormat="1" x14ac:dyDescent="0.2">
      <c r="B3013" s="442"/>
      <c r="I3013" s="443"/>
      <c r="J3013" s="443"/>
      <c r="K3013" s="443"/>
    </row>
    <row r="3014" spans="2:11" s="440" customFormat="1" x14ac:dyDescent="0.2">
      <c r="B3014" s="442"/>
      <c r="I3014" s="443"/>
      <c r="J3014" s="443"/>
      <c r="K3014" s="443"/>
    </row>
    <row r="3015" spans="2:11" s="440" customFormat="1" x14ac:dyDescent="0.2">
      <c r="B3015" s="442"/>
      <c r="I3015" s="443"/>
      <c r="J3015" s="443"/>
      <c r="K3015" s="443"/>
    </row>
    <row r="3016" spans="2:11" s="440" customFormat="1" x14ac:dyDescent="0.2">
      <c r="B3016" s="442"/>
      <c r="I3016" s="443"/>
      <c r="J3016" s="443"/>
      <c r="K3016" s="443"/>
    </row>
    <row r="3017" spans="2:11" s="440" customFormat="1" x14ac:dyDescent="0.2">
      <c r="B3017" s="442"/>
      <c r="I3017" s="443"/>
      <c r="J3017" s="443"/>
      <c r="K3017" s="443"/>
    </row>
    <row r="3018" spans="2:11" s="440" customFormat="1" x14ac:dyDescent="0.2">
      <c r="B3018" s="442"/>
      <c r="I3018" s="443"/>
      <c r="J3018" s="443"/>
      <c r="K3018" s="443"/>
    </row>
    <row r="3019" spans="2:11" s="440" customFormat="1" x14ac:dyDescent="0.2">
      <c r="B3019" s="442"/>
      <c r="I3019" s="443"/>
      <c r="J3019" s="443"/>
      <c r="K3019" s="443"/>
    </row>
    <row r="3020" spans="2:11" s="440" customFormat="1" x14ac:dyDescent="0.2">
      <c r="B3020" s="442"/>
      <c r="I3020" s="443"/>
      <c r="J3020" s="443"/>
      <c r="K3020" s="443"/>
    </row>
    <row r="3021" spans="2:11" s="440" customFormat="1" x14ac:dyDescent="0.2">
      <c r="B3021" s="442"/>
      <c r="I3021" s="443"/>
      <c r="J3021" s="443"/>
      <c r="K3021" s="443"/>
    </row>
    <row r="3022" spans="2:11" s="440" customFormat="1" x14ac:dyDescent="0.2">
      <c r="B3022" s="442"/>
      <c r="I3022" s="443"/>
      <c r="J3022" s="443"/>
      <c r="K3022" s="443"/>
    </row>
    <row r="3023" spans="2:11" s="440" customFormat="1" x14ac:dyDescent="0.2">
      <c r="B3023" s="442"/>
      <c r="I3023" s="443"/>
      <c r="J3023" s="443"/>
      <c r="K3023" s="443"/>
    </row>
    <row r="3024" spans="2:11" s="440" customFormat="1" x14ac:dyDescent="0.2">
      <c r="B3024" s="442"/>
      <c r="I3024" s="443"/>
      <c r="J3024" s="443"/>
      <c r="K3024" s="443"/>
    </row>
    <row r="3025" spans="2:11" s="440" customFormat="1" x14ac:dyDescent="0.2">
      <c r="B3025" s="442"/>
      <c r="I3025" s="443"/>
      <c r="J3025" s="443"/>
      <c r="K3025" s="443"/>
    </row>
    <row r="3026" spans="2:11" s="440" customFormat="1" x14ac:dyDescent="0.2">
      <c r="B3026" s="442"/>
      <c r="I3026" s="443"/>
      <c r="J3026" s="443"/>
      <c r="K3026" s="443"/>
    </row>
    <row r="3027" spans="2:11" s="440" customFormat="1" x14ac:dyDescent="0.2">
      <c r="B3027" s="442"/>
      <c r="I3027" s="443"/>
      <c r="J3027" s="443"/>
      <c r="K3027" s="443"/>
    </row>
    <row r="3028" spans="2:11" s="440" customFormat="1" x14ac:dyDescent="0.2">
      <c r="B3028" s="442"/>
      <c r="I3028" s="443"/>
      <c r="J3028" s="443"/>
      <c r="K3028" s="443"/>
    </row>
    <row r="3029" spans="2:11" s="440" customFormat="1" x14ac:dyDescent="0.2">
      <c r="B3029" s="442"/>
      <c r="I3029" s="443"/>
      <c r="J3029" s="443"/>
      <c r="K3029" s="443"/>
    </row>
    <row r="3030" spans="2:11" s="440" customFormat="1" x14ac:dyDescent="0.2">
      <c r="B3030" s="442"/>
      <c r="I3030" s="443"/>
      <c r="J3030" s="443"/>
      <c r="K3030" s="443"/>
    </row>
    <row r="3031" spans="2:11" s="440" customFormat="1" x14ac:dyDescent="0.2">
      <c r="B3031" s="442"/>
      <c r="I3031" s="443"/>
      <c r="J3031" s="443"/>
      <c r="K3031" s="443"/>
    </row>
    <row r="3032" spans="2:11" s="440" customFormat="1" x14ac:dyDescent="0.2">
      <c r="B3032" s="442"/>
      <c r="I3032" s="443"/>
      <c r="J3032" s="443"/>
      <c r="K3032" s="443"/>
    </row>
    <row r="3033" spans="2:11" s="440" customFormat="1" x14ac:dyDescent="0.2">
      <c r="B3033" s="442"/>
      <c r="I3033" s="443"/>
      <c r="J3033" s="443"/>
      <c r="K3033" s="443"/>
    </row>
    <row r="3034" spans="2:11" s="440" customFormat="1" x14ac:dyDescent="0.2">
      <c r="B3034" s="442"/>
      <c r="I3034" s="443"/>
      <c r="J3034" s="443"/>
      <c r="K3034" s="443"/>
    </row>
    <row r="3035" spans="2:11" s="440" customFormat="1" x14ac:dyDescent="0.2">
      <c r="B3035" s="442"/>
      <c r="I3035" s="443"/>
      <c r="J3035" s="443"/>
      <c r="K3035" s="443"/>
    </row>
    <row r="3036" spans="2:11" s="440" customFormat="1" x14ac:dyDescent="0.2">
      <c r="B3036" s="442"/>
      <c r="I3036" s="443"/>
      <c r="J3036" s="443"/>
      <c r="K3036" s="443"/>
    </row>
    <row r="3037" spans="2:11" s="440" customFormat="1" x14ac:dyDescent="0.2">
      <c r="B3037" s="442"/>
      <c r="I3037" s="443"/>
      <c r="J3037" s="443"/>
      <c r="K3037" s="443"/>
    </row>
    <row r="3038" spans="2:11" s="440" customFormat="1" x14ac:dyDescent="0.2">
      <c r="B3038" s="442"/>
      <c r="I3038" s="443"/>
      <c r="J3038" s="443"/>
      <c r="K3038" s="443"/>
    </row>
    <row r="3039" spans="2:11" s="440" customFormat="1" x14ac:dyDescent="0.2">
      <c r="B3039" s="442"/>
      <c r="I3039" s="443"/>
      <c r="J3039" s="443"/>
      <c r="K3039" s="443"/>
    </row>
    <row r="3040" spans="2:11" s="440" customFormat="1" x14ac:dyDescent="0.2">
      <c r="B3040" s="442"/>
      <c r="I3040" s="443"/>
      <c r="J3040" s="443"/>
      <c r="K3040" s="443"/>
    </row>
    <row r="3041" spans="2:11" s="440" customFormat="1" x14ac:dyDescent="0.2">
      <c r="B3041" s="442"/>
      <c r="I3041" s="443"/>
      <c r="J3041" s="443"/>
      <c r="K3041" s="443"/>
    </row>
    <row r="3042" spans="2:11" s="440" customFormat="1" x14ac:dyDescent="0.2">
      <c r="B3042" s="442"/>
      <c r="I3042" s="443"/>
      <c r="J3042" s="443"/>
      <c r="K3042" s="443"/>
    </row>
    <row r="3043" spans="2:11" s="440" customFormat="1" x14ac:dyDescent="0.2">
      <c r="B3043" s="442"/>
      <c r="I3043" s="443"/>
      <c r="J3043" s="443"/>
      <c r="K3043" s="443"/>
    </row>
    <row r="3044" spans="2:11" s="440" customFormat="1" x14ac:dyDescent="0.2">
      <c r="B3044" s="442"/>
      <c r="I3044" s="443"/>
      <c r="J3044" s="443"/>
      <c r="K3044" s="443"/>
    </row>
    <row r="3045" spans="2:11" s="440" customFormat="1" x14ac:dyDescent="0.2">
      <c r="B3045" s="442"/>
      <c r="I3045" s="443"/>
      <c r="J3045" s="443"/>
      <c r="K3045" s="443"/>
    </row>
    <row r="3046" spans="2:11" s="440" customFormat="1" x14ac:dyDescent="0.2">
      <c r="B3046" s="442"/>
      <c r="I3046" s="443"/>
      <c r="J3046" s="443"/>
      <c r="K3046" s="443"/>
    </row>
    <row r="3047" spans="2:11" s="440" customFormat="1" x14ac:dyDescent="0.2">
      <c r="B3047" s="442"/>
      <c r="I3047" s="443"/>
      <c r="J3047" s="443"/>
      <c r="K3047" s="443"/>
    </row>
    <row r="3048" spans="2:11" s="440" customFormat="1" x14ac:dyDescent="0.2">
      <c r="B3048" s="442"/>
      <c r="I3048" s="443"/>
      <c r="J3048" s="443"/>
      <c r="K3048" s="443"/>
    </row>
    <row r="3049" spans="2:11" s="440" customFormat="1" x14ac:dyDescent="0.2">
      <c r="B3049" s="442"/>
      <c r="I3049" s="443"/>
      <c r="J3049" s="443"/>
      <c r="K3049" s="443"/>
    </row>
    <row r="3050" spans="2:11" s="440" customFormat="1" x14ac:dyDescent="0.2">
      <c r="B3050" s="442"/>
      <c r="I3050" s="443"/>
      <c r="J3050" s="443"/>
      <c r="K3050" s="443"/>
    </row>
    <row r="3051" spans="2:11" s="440" customFormat="1" x14ac:dyDescent="0.2">
      <c r="B3051" s="442"/>
      <c r="I3051" s="443"/>
      <c r="J3051" s="443"/>
      <c r="K3051" s="443"/>
    </row>
    <row r="3052" spans="2:11" s="440" customFormat="1" x14ac:dyDescent="0.2">
      <c r="B3052" s="442"/>
      <c r="I3052" s="443"/>
      <c r="J3052" s="443"/>
      <c r="K3052" s="443"/>
    </row>
    <row r="3053" spans="2:11" s="440" customFormat="1" x14ac:dyDescent="0.2">
      <c r="B3053" s="442"/>
      <c r="I3053" s="443"/>
      <c r="J3053" s="443"/>
      <c r="K3053" s="443"/>
    </row>
    <row r="3054" spans="2:11" s="440" customFormat="1" x14ac:dyDescent="0.2">
      <c r="B3054" s="442"/>
      <c r="I3054" s="443"/>
      <c r="J3054" s="443"/>
      <c r="K3054" s="443"/>
    </row>
    <row r="3055" spans="2:11" s="440" customFormat="1" x14ac:dyDescent="0.2">
      <c r="B3055" s="442"/>
      <c r="I3055" s="443"/>
      <c r="J3055" s="443"/>
      <c r="K3055" s="443"/>
    </row>
    <row r="3056" spans="2:11" s="440" customFormat="1" x14ac:dyDescent="0.2">
      <c r="B3056" s="442"/>
      <c r="I3056" s="443"/>
      <c r="J3056" s="443"/>
      <c r="K3056" s="443"/>
    </row>
    <row r="3057" spans="2:11" s="440" customFormat="1" x14ac:dyDescent="0.2">
      <c r="B3057" s="442"/>
      <c r="I3057" s="443"/>
      <c r="J3057" s="443"/>
      <c r="K3057" s="443"/>
    </row>
    <row r="3058" spans="2:11" s="440" customFormat="1" x14ac:dyDescent="0.2">
      <c r="B3058" s="442"/>
      <c r="I3058" s="443"/>
      <c r="J3058" s="443"/>
      <c r="K3058" s="443"/>
    </row>
    <row r="3059" spans="2:11" s="440" customFormat="1" x14ac:dyDescent="0.2">
      <c r="B3059" s="442"/>
      <c r="I3059" s="443"/>
      <c r="J3059" s="443"/>
      <c r="K3059" s="443"/>
    </row>
    <row r="3060" spans="2:11" s="440" customFormat="1" x14ac:dyDescent="0.2">
      <c r="B3060" s="442"/>
      <c r="I3060" s="443"/>
      <c r="J3060" s="443"/>
      <c r="K3060" s="443"/>
    </row>
    <row r="3061" spans="2:11" s="440" customFormat="1" x14ac:dyDescent="0.2">
      <c r="B3061" s="442"/>
      <c r="I3061" s="443"/>
      <c r="J3061" s="443"/>
      <c r="K3061" s="443"/>
    </row>
    <row r="3062" spans="2:11" s="440" customFormat="1" x14ac:dyDescent="0.2">
      <c r="B3062" s="442"/>
      <c r="I3062" s="443"/>
      <c r="J3062" s="443"/>
      <c r="K3062" s="443"/>
    </row>
    <row r="3063" spans="2:11" s="440" customFormat="1" x14ac:dyDescent="0.2">
      <c r="B3063" s="442"/>
      <c r="I3063" s="443"/>
      <c r="J3063" s="443"/>
      <c r="K3063" s="443"/>
    </row>
    <row r="3064" spans="2:11" s="440" customFormat="1" x14ac:dyDescent="0.2">
      <c r="B3064" s="442"/>
      <c r="I3064" s="443"/>
      <c r="J3064" s="443"/>
      <c r="K3064" s="443"/>
    </row>
    <row r="3065" spans="2:11" s="440" customFormat="1" x14ac:dyDescent="0.2">
      <c r="B3065" s="442"/>
      <c r="I3065" s="443"/>
      <c r="J3065" s="443"/>
      <c r="K3065" s="443"/>
    </row>
    <row r="3066" spans="2:11" s="440" customFormat="1" x14ac:dyDescent="0.2">
      <c r="B3066" s="442"/>
      <c r="I3066" s="443"/>
      <c r="J3066" s="443"/>
      <c r="K3066" s="443"/>
    </row>
    <row r="3067" spans="2:11" s="440" customFormat="1" x14ac:dyDescent="0.2">
      <c r="B3067" s="442"/>
      <c r="I3067" s="443"/>
      <c r="J3067" s="443"/>
      <c r="K3067" s="443"/>
    </row>
    <row r="3068" spans="2:11" s="440" customFormat="1" x14ac:dyDescent="0.2">
      <c r="B3068" s="442"/>
      <c r="I3068" s="443"/>
      <c r="J3068" s="443"/>
      <c r="K3068" s="443"/>
    </row>
    <row r="3069" spans="2:11" s="440" customFormat="1" x14ac:dyDescent="0.2">
      <c r="B3069" s="442"/>
      <c r="I3069" s="443"/>
      <c r="J3069" s="443"/>
      <c r="K3069" s="443"/>
    </row>
    <row r="3070" spans="2:11" s="440" customFormat="1" x14ac:dyDescent="0.2">
      <c r="B3070" s="442"/>
      <c r="I3070" s="443"/>
      <c r="J3070" s="443"/>
      <c r="K3070" s="443"/>
    </row>
    <row r="3071" spans="2:11" s="440" customFormat="1" x14ac:dyDescent="0.2">
      <c r="B3071" s="442"/>
      <c r="I3071" s="443"/>
      <c r="J3071" s="443"/>
      <c r="K3071" s="443"/>
    </row>
    <row r="3072" spans="2:11" s="440" customFormat="1" x14ac:dyDescent="0.2">
      <c r="B3072" s="442"/>
      <c r="I3072" s="443"/>
      <c r="J3072" s="443"/>
      <c r="K3072" s="443"/>
    </row>
    <row r="3073" spans="2:11" s="440" customFormat="1" x14ac:dyDescent="0.2">
      <c r="B3073" s="442"/>
      <c r="I3073" s="443"/>
      <c r="J3073" s="443"/>
      <c r="K3073" s="443"/>
    </row>
    <row r="3074" spans="2:11" s="440" customFormat="1" x14ac:dyDescent="0.2">
      <c r="B3074" s="442"/>
      <c r="I3074" s="443"/>
      <c r="J3074" s="443"/>
      <c r="K3074" s="443"/>
    </row>
    <row r="3075" spans="2:11" s="440" customFormat="1" x14ac:dyDescent="0.2">
      <c r="B3075" s="442"/>
      <c r="I3075" s="443"/>
      <c r="J3075" s="443"/>
      <c r="K3075" s="443"/>
    </row>
    <row r="3076" spans="2:11" s="440" customFormat="1" x14ac:dyDescent="0.2">
      <c r="B3076" s="442"/>
      <c r="I3076" s="443"/>
      <c r="J3076" s="443"/>
      <c r="K3076" s="443"/>
    </row>
    <row r="3077" spans="2:11" s="440" customFormat="1" x14ac:dyDescent="0.2">
      <c r="B3077" s="442"/>
      <c r="I3077" s="443"/>
      <c r="J3077" s="443"/>
      <c r="K3077" s="443"/>
    </row>
    <row r="3078" spans="2:11" s="440" customFormat="1" x14ac:dyDescent="0.2">
      <c r="B3078" s="442"/>
      <c r="I3078" s="443"/>
      <c r="J3078" s="443"/>
      <c r="K3078" s="443"/>
    </row>
    <row r="3079" spans="2:11" s="440" customFormat="1" x14ac:dyDescent="0.2">
      <c r="B3079" s="442"/>
      <c r="I3079" s="443"/>
      <c r="J3079" s="443"/>
      <c r="K3079" s="443"/>
    </row>
    <row r="3080" spans="2:11" s="440" customFormat="1" x14ac:dyDescent="0.2">
      <c r="B3080" s="442"/>
      <c r="I3080" s="443"/>
      <c r="J3080" s="443"/>
      <c r="K3080" s="443"/>
    </row>
    <row r="3081" spans="2:11" s="440" customFormat="1" x14ac:dyDescent="0.2">
      <c r="B3081" s="442"/>
      <c r="I3081" s="443"/>
      <c r="J3081" s="443"/>
      <c r="K3081" s="443"/>
    </row>
    <row r="3082" spans="2:11" s="440" customFormat="1" x14ac:dyDescent="0.2">
      <c r="B3082" s="442"/>
      <c r="I3082" s="443"/>
      <c r="J3082" s="443"/>
      <c r="K3082" s="443"/>
    </row>
    <row r="3083" spans="2:11" s="440" customFormat="1" x14ac:dyDescent="0.2">
      <c r="B3083" s="442"/>
      <c r="I3083" s="443"/>
      <c r="J3083" s="443"/>
      <c r="K3083" s="443"/>
    </row>
    <row r="3084" spans="2:11" s="440" customFormat="1" x14ac:dyDescent="0.2">
      <c r="B3084" s="442"/>
      <c r="I3084" s="443"/>
      <c r="J3084" s="443"/>
      <c r="K3084" s="443"/>
    </row>
    <row r="3085" spans="2:11" s="440" customFormat="1" x14ac:dyDescent="0.2">
      <c r="B3085" s="442"/>
      <c r="I3085" s="443"/>
      <c r="J3085" s="443"/>
      <c r="K3085" s="443"/>
    </row>
    <row r="3086" spans="2:11" s="440" customFormat="1" x14ac:dyDescent="0.2">
      <c r="B3086" s="442"/>
      <c r="I3086" s="443"/>
      <c r="J3086" s="443"/>
      <c r="K3086" s="443"/>
    </row>
    <row r="3087" spans="2:11" s="440" customFormat="1" x14ac:dyDescent="0.2">
      <c r="B3087" s="442"/>
      <c r="I3087" s="443"/>
      <c r="J3087" s="443"/>
      <c r="K3087" s="443"/>
    </row>
    <row r="3088" spans="2:11" s="440" customFormat="1" x14ac:dyDescent="0.2">
      <c r="B3088" s="442"/>
      <c r="I3088" s="443"/>
      <c r="J3088" s="443"/>
      <c r="K3088" s="443"/>
    </row>
    <row r="3089" spans="2:11" s="440" customFormat="1" x14ac:dyDescent="0.2">
      <c r="B3089" s="442"/>
      <c r="I3089" s="443"/>
      <c r="J3089" s="443"/>
      <c r="K3089" s="443"/>
    </row>
    <row r="3090" spans="2:11" s="440" customFormat="1" x14ac:dyDescent="0.2">
      <c r="B3090" s="442"/>
      <c r="I3090" s="443"/>
      <c r="J3090" s="443"/>
      <c r="K3090" s="443"/>
    </row>
    <row r="3091" spans="2:11" s="440" customFormat="1" x14ac:dyDescent="0.2">
      <c r="B3091" s="442"/>
      <c r="I3091" s="443"/>
      <c r="J3091" s="443"/>
      <c r="K3091" s="443"/>
    </row>
    <row r="3092" spans="2:11" s="440" customFormat="1" x14ac:dyDescent="0.2">
      <c r="B3092" s="442"/>
      <c r="I3092" s="443"/>
      <c r="J3092" s="443"/>
      <c r="K3092" s="443"/>
    </row>
    <row r="3093" spans="2:11" s="440" customFormat="1" x14ac:dyDescent="0.2">
      <c r="B3093" s="442"/>
      <c r="I3093" s="443"/>
      <c r="J3093" s="443"/>
      <c r="K3093" s="443"/>
    </row>
    <row r="3094" spans="2:11" s="440" customFormat="1" x14ac:dyDescent="0.2">
      <c r="B3094" s="442"/>
      <c r="I3094" s="443"/>
      <c r="J3094" s="443"/>
      <c r="K3094" s="443"/>
    </row>
    <row r="3095" spans="2:11" s="440" customFormat="1" x14ac:dyDescent="0.2">
      <c r="B3095" s="442"/>
      <c r="I3095" s="443"/>
      <c r="J3095" s="443"/>
      <c r="K3095" s="443"/>
    </row>
    <row r="3096" spans="2:11" s="440" customFormat="1" x14ac:dyDescent="0.2">
      <c r="B3096" s="442"/>
      <c r="I3096" s="443"/>
      <c r="J3096" s="443"/>
      <c r="K3096" s="443"/>
    </row>
    <row r="3097" spans="2:11" s="440" customFormat="1" x14ac:dyDescent="0.2">
      <c r="B3097" s="442"/>
      <c r="I3097" s="443"/>
      <c r="J3097" s="443"/>
      <c r="K3097" s="443"/>
    </row>
    <row r="3098" spans="2:11" s="440" customFormat="1" x14ac:dyDescent="0.2">
      <c r="B3098" s="442"/>
      <c r="I3098" s="443"/>
      <c r="J3098" s="443"/>
      <c r="K3098" s="443"/>
    </row>
    <row r="3099" spans="2:11" s="440" customFormat="1" x14ac:dyDescent="0.2">
      <c r="B3099" s="442"/>
      <c r="I3099" s="443"/>
      <c r="J3099" s="443"/>
      <c r="K3099" s="443"/>
    </row>
    <row r="3100" spans="2:11" s="440" customFormat="1" x14ac:dyDescent="0.2">
      <c r="B3100" s="442"/>
      <c r="I3100" s="443"/>
      <c r="J3100" s="443"/>
      <c r="K3100" s="443"/>
    </row>
    <row r="3101" spans="2:11" s="440" customFormat="1" x14ac:dyDescent="0.2">
      <c r="B3101" s="442"/>
      <c r="I3101" s="443"/>
      <c r="J3101" s="443"/>
      <c r="K3101" s="443"/>
    </row>
    <row r="3102" spans="2:11" s="440" customFormat="1" x14ac:dyDescent="0.2">
      <c r="B3102" s="442"/>
      <c r="I3102" s="443"/>
      <c r="J3102" s="443"/>
      <c r="K3102" s="443"/>
    </row>
    <row r="3103" spans="2:11" s="440" customFormat="1" x14ac:dyDescent="0.2">
      <c r="B3103" s="442"/>
      <c r="I3103" s="443"/>
      <c r="J3103" s="443"/>
      <c r="K3103" s="443"/>
    </row>
    <row r="3104" spans="2:11" s="440" customFormat="1" x14ac:dyDescent="0.2">
      <c r="B3104" s="442"/>
      <c r="I3104" s="443"/>
      <c r="J3104" s="443"/>
      <c r="K3104" s="443"/>
    </row>
    <row r="3105" spans="2:11" s="440" customFormat="1" x14ac:dyDescent="0.2">
      <c r="B3105" s="442"/>
      <c r="I3105" s="443"/>
      <c r="J3105" s="443"/>
      <c r="K3105" s="443"/>
    </row>
    <row r="3106" spans="2:11" s="440" customFormat="1" x14ac:dyDescent="0.2">
      <c r="B3106" s="442"/>
      <c r="I3106" s="443"/>
      <c r="J3106" s="443"/>
      <c r="K3106" s="443"/>
    </row>
    <row r="3107" spans="2:11" s="440" customFormat="1" x14ac:dyDescent="0.2">
      <c r="B3107" s="442"/>
      <c r="I3107" s="443"/>
      <c r="J3107" s="443"/>
      <c r="K3107" s="443"/>
    </row>
    <row r="3108" spans="2:11" s="440" customFormat="1" x14ac:dyDescent="0.2">
      <c r="B3108" s="442"/>
      <c r="I3108" s="443"/>
      <c r="J3108" s="443"/>
      <c r="K3108" s="443"/>
    </row>
    <row r="3109" spans="2:11" s="440" customFormat="1" x14ac:dyDescent="0.2">
      <c r="B3109" s="442"/>
      <c r="I3109" s="443"/>
      <c r="J3109" s="443"/>
      <c r="K3109" s="443"/>
    </row>
    <row r="3110" spans="2:11" s="440" customFormat="1" x14ac:dyDescent="0.2">
      <c r="B3110" s="442"/>
      <c r="I3110" s="443"/>
      <c r="J3110" s="443"/>
      <c r="K3110" s="443"/>
    </row>
    <row r="3111" spans="2:11" s="440" customFormat="1" x14ac:dyDescent="0.2">
      <c r="B3111" s="442"/>
      <c r="I3111" s="443"/>
      <c r="J3111" s="443"/>
      <c r="K3111" s="443"/>
    </row>
    <row r="3112" spans="2:11" s="440" customFormat="1" x14ac:dyDescent="0.2">
      <c r="B3112" s="442"/>
      <c r="I3112" s="443"/>
      <c r="J3112" s="443"/>
      <c r="K3112" s="443"/>
    </row>
    <row r="3113" spans="2:11" s="440" customFormat="1" x14ac:dyDescent="0.2">
      <c r="B3113" s="442"/>
      <c r="I3113" s="443"/>
      <c r="J3113" s="443"/>
      <c r="K3113" s="443"/>
    </row>
    <row r="3114" spans="2:11" s="440" customFormat="1" x14ac:dyDescent="0.2">
      <c r="B3114" s="442"/>
      <c r="I3114" s="443"/>
      <c r="J3114" s="443"/>
      <c r="K3114" s="443"/>
    </row>
    <row r="3115" spans="2:11" s="440" customFormat="1" x14ac:dyDescent="0.2">
      <c r="B3115" s="442"/>
      <c r="I3115" s="443"/>
      <c r="J3115" s="443"/>
      <c r="K3115" s="443"/>
    </row>
    <row r="3116" spans="2:11" s="440" customFormat="1" x14ac:dyDescent="0.2">
      <c r="B3116" s="442"/>
      <c r="I3116" s="443"/>
      <c r="J3116" s="443"/>
      <c r="K3116" s="443"/>
    </row>
    <row r="3117" spans="2:11" s="440" customFormat="1" x14ac:dyDescent="0.2">
      <c r="B3117" s="442"/>
      <c r="I3117" s="443"/>
      <c r="J3117" s="443"/>
      <c r="K3117" s="443"/>
    </row>
    <row r="3118" spans="2:11" s="440" customFormat="1" x14ac:dyDescent="0.2">
      <c r="B3118" s="442"/>
      <c r="I3118" s="443"/>
      <c r="J3118" s="443"/>
      <c r="K3118" s="443"/>
    </row>
    <row r="3119" spans="2:11" s="440" customFormat="1" x14ac:dyDescent="0.2">
      <c r="B3119" s="442"/>
      <c r="I3119" s="443"/>
      <c r="J3119" s="443"/>
      <c r="K3119" s="443"/>
    </row>
    <row r="3120" spans="2:11" s="440" customFormat="1" x14ac:dyDescent="0.2">
      <c r="B3120" s="442"/>
      <c r="I3120" s="443"/>
      <c r="J3120" s="443"/>
      <c r="K3120" s="443"/>
    </row>
    <row r="3121" spans="2:11" s="440" customFormat="1" x14ac:dyDescent="0.2">
      <c r="B3121" s="442"/>
      <c r="I3121" s="443"/>
      <c r="J3121" s="443"/>
      <c r="K3121" s="443"/>
    </row>
    <row r="3122" spans="2:11" s="440" customFormat="1" x14ac:dyDescent="0.2">
      <c r="B3122" s="442"/>
      <c r="I3122" s="443"/>
      <c r="J3122" s="443"/>
      <c r="K3122" s="443"/>
    </row>
    <row r="3123" spans="2:11" s="440" customFormat="1" x14ac:dyDescent="0.2">
      <c r="B3123" s="442"/>
      <c r="I3123" s="443"/>
      <c r="J3123" s="443"/>
      <c r="K3123" s="443"/>
    </row>
    <row r="3124" spans="2:11" s="440" customFormat="1" x14ac:dyDescent="0.2">
      <c r="B3124" s="442"/>
      <c r="I3124" s="443"/>
      <c r="J3124" s="443"/>
      <c r="K3124" s="443"/>
    </row>
    <row r="3125" spans="2:11" s="440" customFormat="1" x14ac:dyDescent="0.2">
      <c r="B3125" s="442"/>
      <c r="I3125" s="443"/>
      <c r="J3125" s="443"/>
      <c r="K3125" s="443"/>
    </row>
    <row r="3126" spans="2:11" s="440" customFormat="1" x14ac:dyDescent="0.2">
      <c r="B3126" s="442"/>
      <c r="I3126" s="443"/>
      <c r="J3126" s="443"/>
      <c r="K3126" s="443"/>
    </row>
    <row r="3127" spans="2:11" s="440" customFormat="1" x14ac:dyDescent="0.2">
      <c r="B3127" s="442"/>
      <c r="I3127" s="443"/>
      <c r="J3127" s="443"/>
      <c r="K3127" s="443"/>
    </row>
    <row r="3128" spans="2:11" s="440" customFormat="1" x14ac:dyDescent="0.2">
      <c r="B3128" s="442"/>
      <c r="I3128" s="443"/>
      <c r="J3128" s="443"/>
      <c r="K3128" s="443"/>
    </row>
    <row r="3129" spans="2:11" s="440" customFormat="1" x14ac:dyDescent="0.2">
      <c r="B3129" s="442"/>
      <c r="I3129" s="443"/>
      <c r="J3129" s="443"/>
      <c r="K3129" s="443"/>
    </row>
    <row r="3130" spans="2:11" s="440" customFormat="1" x14ac:dyDescent="0.2">
      <c r="B3130" s="442"/>
      <c r="I3130" s="443"/>
      <c r="J3130" s="443"/>
      <c r="K3130" s="443"/>
    </row>
    <row r="3131" spans="2:11" s="440" customFormat="1" x14ac:dyDescent="0.2">
      <c r="B3131" s="442"/>
      <c r="I3131" s="443"/>
      <c r="J3131" s="443"/>
      <c r="K3131" s="443"/>
    </row>
    <row r="3132" spans="2:11" s="440" customFormat="1" x14ac:dyDescent="0.2">
      <c r="B3132" s="442"/>
      <c r="I3132" s="443"/>
      <c r="J3132" s="443"/>
      <c r="K3132" s="443"/>
    </row>
    <row r="3133" spans="2:11" s="440" customFormat="1" x14ac:dyDescent="0.2">
      <c r="B3133" s="442"/>
      <c r="I3133" s="443"/>
      <c r="J3133" s="443"/>
      <c r="K3133" s="443"/>
    </row>
    <row r="3134" spans="2:11" s="440" customFormat="1" x14ac:dyDescent="0.2">
      <c r="B3134" s="442"/>
      <c r="I3134" s="443"/>
      <c r="J3134" s="443"/>
      <c r="K3134" s="443"/>
    </row>
    <row r="3135" spans="2:11" s="440" customFormat="1" x14ac:dyDescent="0.2">
      <c r="B3135" s="442"/>
      <c r="I3135" s="443"/>
      <c r="J3135" s="443"/>
      <c r="K3135" s="443"/>
    </row>
    <row r="3136" spans="2:11" s="440" customFormat="1" x14ac:dyDescent="0.2">
      <c r="B3136" s="442"/>
      <c r="I3136" s="443"/>
      <c r="J3136" s="443"/>
      <c r="K3136" s="443"/>
    </row>
    <row r="3137" spans="2:11" s="440" customFormat="1" x14ac:dyDescent="0.2">
      <c r="B3137" s="442"/>
      <c r="I3137" s="443"/>
      <c r="J3137" s="443"/>
      <c r="K3137" s="443"/>
    </row>
    <row r="3138" spans="2:11" s="440" customFormat="1" x14ac:dyDescent="0.2">
      <c r="B3138" s="442"/>
      <c r="I3138" s="443"/>
      <c r="J3138" s="443"/>
      <c r="K3138" s="443"/>
    </row>
    <row r="3139" spans="2:11" s="440" customFormat="1" x14ac:dyDescent="0.2">
      <c r="B3139" s="442"/>
      <c r="I3139" s="443"/>
      <c r="J3139" s="443"/>
      <c r="K3139" s="443"/>
    </row>
    <row r="3140" spans="2:11" s="440" customFormat="1" x14ac:dyDescent="0.2">
      <c r="B3140" s="442"/>
      <c r="I3140" s="443"/>
      <c r="J3140" s="443"/>
      <c r="K3140" s="443"/>
    </row>
    <row r="3141" spans="2:11" s="440" customFormat="1" x14ac:dyDescent="0.2">
      <c r="B3141" s="442"/>
      <c r="I3141" s="443"/>
      <c r="J3141" s="443"/>
      <c r="K3141" s="443"/>
    </row>
    <row r="3142" spans="2:11" s="440" customFormat="1" x14ac:dyDescent="0.2">
      <c r="B3142" s="442"/>
      <c r="I3142" s="443"/>
      <c r="J3142" s="443"/>
      <c r="K3142" s="443"/>
    </row>
    <row r="3143" spans="2:11" s="440" customFormat="1" x14ac:dyDescent="0.2">
      <c r="B3143" s="442"/>
      <c r="I3143" s="443"/>
      <c r="J3143" s="443"/>
      <c r="K3143" s="443"/>
    </row>
    <row r="3144" spans="2:11" s="440" customFormat="1" x14ac:dyDescent="0.2">
      <c r="B3144" s="442"/>
      <c r="I3144" s="443"/>
      <c r="J3144" s="443"/>
      <c r="K3144" s="443"/>
    </row>
    <row r="3145" spans="2:11" s="440" customFormat="1" x14ac:dyDescent="0.2">
      <c r="B3145" s="442"/>
      <c r="I3145" s="443"/>
      <c r="J3145" s="443"/>
      <c r="K3145" s="443"/>
    </row>
    <row r="3146" spans="2:11" s="440" customFormat="1" x14ac:dyDescent="0.2">
      <c r="B3146" s="442"/>
      <c r="I3146" s="443"/>
      <c r="J3146" s="443"/>
      <c r="K3146" s="443"/>
    </row>
    <row r="3147" spans="2:11" s="440" customFormat="1" x14ac:dyDescent="0.2">
      <c r="B3147" s="442"/>
      <c r="I3147" s="443"/>
      <c r="J3147" s="443"/>
      <c r="K3147" s="443"/>
    </row>
    <row r="3148" spans="2:11" s="440" customFormat="1" x14ac:dyDescent="0.2">
      <c r="B3148" s="442"/>
      <c r="I3148" s="443"/>
      <c r="J3148" s="443"/>
      <c r="K3148" s="443"/>
    </row>
    <row r="3149" spans="2:11" s="440" customFormat="1" x14ac:dyDescent="0.2">
      <c r="B3149" s="442"/>
      <c r="I3149" s="443"/>
      <c r="J3149" s="443"/>
      <c r="K3149" s="443"/>
    </row>
    <row r="3150" spans="2:11" s="440" customFormat="1" x14ac:dyDescent="0.2">
      <c r="B3150" s="442"/>
      <c r="I3150" s="443"/>
      <c r="J3150" s="443"/>
      <c r="K3150" s="443"/>
    </row>
    <row r="3151" spans="2:11" s="440" customFormat="1" x14ac:dyDescent="0.2">
      <c r="B3151" s="442"/>
      <c r="I3151" s="443"/>
      <c r="J3151" s="443"/>
      <c r="K3151" s="443"/>
    </row>
    <row r="3152" spans="2:11" s="440" customFormat="1" x14ac:dyDescent="0.2">
      <c r="B3152" s="442"/>
      <c r="I3152" s="443"/>
      <c r="J3152" s="443"/>
      <c r="K3152" s="443"/>
    </row>
    <row r="3153" spans="2:11" s="440" customFormat="1" x14ac:dyDescent="0.2">
      <c r="B3153" s="442"/>
      <c r="I3153" s="443"/>
      <c r="J3153" s="443"/>
      <c r="K3153" s="443"/>
    </row>
    <row r="3154" spans="2:11" s="440" customFormat="1" x14ac:dyDescent="0.2">
      <c r="B3154" s="442"/>
      <c r="I3154" s="443"/>
      <c r="J3154" s="443"/>
      <c r="K3154" s="443"/>
    </row>
    <row r="3155" spans="2:11" s="440" customFormat="1" x14ac:dyDescent="0.2">
      <c r="B3155" s="442"/>
      <c r="I3155" s="443"/>
      <c r="J3155" s="443"/>
      <c r="K3155" s="443"/>
    </row>
    <row r="3156" spans="2:11" s="440" customFormat="1" x14ac:dyDescent="0.2">
      <c r="B3156" s="442"/>
      <c r="I3156" s="443"/>
      <c r="J3156" s="443"/>
      <c r="K3156" s="443"/>
    </row>
    <row r="3157" spans="2:11" s="440" customFormat="1" x14ac:dyDescent="0.2">
      <c r="B3157" s="442"/>
      <c r="I3157" s="443"/>
      <c r="J3157" s="443"/>
      <c r="K3157" s="443"/>
    </row>
    <row r="3158" spans="2:11" s="440" customFormat="1" x14ac:dyDescent="0.2">
      <c r="B3158" s="442"/>
      <c r="I3158" s="443"/>
      <c r="J3158" s="443"/>
      <c r="K3158" s="443"/>
    </row>
    <row r="3159" spans="2:11" s="440" customFormat="1" x14ac:dyDescent="0.2">
      <c r="B3159" s="442"/>
      <c r="I3159" s="443"/>
      <c r="J3159" s="443"/>
      <c r="K3159" s="443"/>
    </row>
    <row r="3160" spans="2:11" s="440" customFormat="1" x14ac:dyDescent="0.2">
      <c r="B3160" s="442"/>
      <c r="I3160" s="443"/>
      <c r="J3160" s="443"/>
      <c r="K3160" s="443"/>
    </row>
    <row r="3161" spans="2:11" s="440" customFormat="1" x14ac:dyDescent="0.2">
      <c r="B3161" s="442"/>
      <c r="I3161" s="443"/>
      <c r="J3161" s="443"/>
      <c r="K3161" s="443"/>
    </row>
    <row r="3162" spans="2:11" s="440" customFormat="1" x14ac:dyDescent="0.2">
      <c r="B3162" s="442"/>
      <c r="I3162" s="443"/>
      <c r="J3162" s="443"/>
      <c r="K3162" s="443"/>
    </row>
    <row r="3163" spans="2:11" s="440" customFormat="1" x14ac:dyDescent="0.2">
      <c r="B3163" s="442"/>
      <c r="I3163" s="443"/>
      <c r="J3163" s="443"/>
      <c r="K3163" s="443"/>
    </row>
    <row r="3164" spans="2:11" s="440" customFormat="1" x14ac:dyDescent="0.2">
      <c r="B3164" s="442"/>
      <c r="I3164" s="443"/>
      <c r="J3164" s="443"/>
      <c r="K3164" s="443"/>
    </row>
    <row r="3165" spans="2:11" s="440" customFormat="1" x14ac:dyDescent="0.2">
      <c r="B3165" s="442"/>
      <c r="I3165" s="443"/>
      <c r="J3165" s="443"/>
      <c r="K3165" s="443"/>
    </row>
    <row r="3166" spans="2:11" s="440" customFormat="1" x14ac:dyDescent="0.2">
      <c r="B3166" s="442"/>
      <c r="I3166" s="443"/>
      <c r="J3166" s="443"/>
      <c r="K3166" s="443"/>
    </row>
    <row r="3167" spans="2:11" s="440" customFormat="1" x14ac:dyDescent="0.2">
      <c r="B3167" s="442"/>
      <c r="I3167" s="443"/>
      <c r="J3167" s="443"/>
      <c r="K3167" s="443"/>
    </row>
    <row r="3168" spans="2:11" s="440" customFormat="1" x14ac:dyDescent="0.2">
      <c r="B3168" s="442"/>
      <c r="I3168" s="443"/>
      <c r="J3168" s="443"/>
      <c r="K3168" s="443"/>
    </row>
    <row r="3169" spans="2:11" s="440" customFormat="1" x14ac:dyDescent="0.2">
      <c r="B3169" s="442"/>
      <c r="I3169" s="443"/>
      <c r="J3169" s="443"/>
      <c r="K3169" s="443"/>
    </row>
    <row r="3170" spans="2:11" s="440" customFormat="1" x14ac:dyDescent="0.2">
      <c r="B3170" s="442"/>
      <c r="I3170" s="443"/>
      <c r="J3170" s="443"/>
      <c r="K3170" s="443"/>
    </row>
    <row r="3171" spans="2:11" s="440" customFormat="1" x14ac:dyDescent="0.2">
      <c r="B3171" s="442"/>
      <c r="I3171" s="443"/>
      <c r="J3171" s="443"/>
      <c r="K3171" s="443"/>
    </row>
    <row r="3172" spans="2:11" s="440" customFormat="1" x14ac:dyDescent="0.2">
      <c r="B3172" s="442"/>
      <c r="I3172" s="443"/>
      <c r="J3172" s="443"/>
      <c r="K3172" s="443"/>
    </row>
    <row r="3173" spans="2:11" s="440" customFormat="1" x14ac:dyDescent="0.2">
      <c r="B3173" s="442"/>
      <c r="I3173" s="443"/>
      <c r="J3173" s="443"/>
      <c r="K3173" s="443"/>
    </row>
    <row r="3174" spans="2:11" s="440" customFormat="1" x14ac:dyDescent="0.2">
      <c r="B3174" s="442"/>
      <c r="I3174" s="443"/>
      <c r="J3174" s="443"/>
      <c r="K3174" s="443"/>
    </row>
    <row r="3175" spans="2:11" s="440" customFormat="1" x14ac:dyDescent="0.2">
      <c r="B3175" s="442"/>
      <c r="I3175" s="443"/>
      <c r="J3175" s="443"/>
      <c r="K3175" s="443"/>
    </row>
    <row r="3176" spans="2:11" s="440" customFormat="1" x14ac:dyDescent="0.2">
      <c r="B3176" s="442"/>
      <c r="I3176" s="443"/>
      <c r="J3176" s="443"/>
      <c r="K3176" s="443"/>
    </row>
    <row r="3177" spans="2:11" s="440" customFormat="1" x14ac:dyDescent="0.2">
      <c r="B3177" s="442"/>
      <c r="I3177" s="443"/>
      <c r="J3177" s="443"/>
      <c r="K3177" s="443"/>
    </row>
    <row r="3178" spans="2:11" s="440" customFormat="1" x14ac:dyDescent="0.2">
      <c r="B3178" s="442"/>
      <c r="I3178" s="443"/>
      <c r="J3178" s="443"/>
      <c r="K3178" s="443"/>
    </row>
    <row r="3179" spans="2:11" s="440" customFormat="1" x14ac:dyDescent="0.2">
      <c r="B3179" s="442"/>
      <c r="I3179" s="443"/>
      <c r="J3179" s="443"/>
      <c r="K3179" s="443"/>
    </row>
    <row r="3180" spans="2:11" s="440" customFormat="1" x14ac:dyDescent="0.2">
      <c r="B3180" s="442"/>
      <c r="I3180" s="443"/>
      <c r="J3180" s="443"/>
      <c r="K3180" s="443"/>
    </row>
    <row r="3181" spans="2:11" s="440" customFormat="1" x14ac:dyDescent="0.2">
      <c r="B3181" s="442"/>
      <c r="I3181" s="443"/>
      <c r="J3181" s="443"/>
      <c r="K3181" s="443"/>
    </row>
    <row r="3182" spans="2:11" s="440" customFormat="1" x14ac:dyDescent="0.2">
      <c r="B3182" s="442"/>
      <c r="I3182" s="443"/>
      <c r="J3182" s="443"/>
      <c r="K3182" s="443"/>
    </row>
    <row r="3183" spans="2:11" s="440" customFormat="1" x14ac:dyDescent="0.2">
      <c r="B3183" s="442"/>
      <c r="I3183" s="443"/>
      <c r="J3183" s="443"/>
      <c r="K3183" s="443"/>
    </row>
    <row r="3184" spans="2:11" s="440" customFormat="1" x14ac:dyDescent="0.2">
      <c r="B3184" s="442"/>
      <c r="I3184" s="443"/>
      <c r="J3184" s="443"/>
      <c r="K3184" s="443"/>
    </row>
    <row r="3185" spans="2:11" s="440" customFormat="1" x14ac:dyDescent="0.2">
      <c r="B3185" s="442"/>
      <c r="I3185" s="443"/>
      <c r="J3185" s="443"/>
      <c r="K3185" s="443"/>
    </row>
    <row r="3186" spans="2:11" s="440" customFormat="1" x14ac:dyDescent="0.2">
      <c r="B3186" s="442"/>
      <c r="I3186" s="443"/>
      <c r="J3186" s="443"/>
      <c r="K3186" s="443"/>
    </row>
    <row r="3187" spans="2:11" s="440" customFormat="1" x14ac:dyDescent="0.2">
      <c r="B3187" s="442"/>
      <c r="I3187" s="443"/>
      <c r="J3187" s="443"/>
      <c r="K3187" s="443"/>
    </row>
    <row r="3188" spans="2:11" s="440" customFormat="1" x14ac:dyDescent="0.2">
      <c r="B3188" s="442"/>
      <c r="I3188" s="443"/>
      <c r="J3188" s="443"/>
      <c r="K3188" s="443"/>
    </row>
    <row r="3189" spans="2:11" s="440" customFormat="1" x14ac:dyDescent="0.2">
      <c r="B3189" s="442"/>
      <c r="I3189" s="443"/>
      <c r="J3189" s="443"/>
      <c r="K3189" s="443"/>
    </row>
    <row r="3190" spans="2:11" s="440" customFormat="1" x14ac:dyDescent="0.2">
      <c r="B3190" s="442"/>
      <c r="I3190" s="443"/>
      <c r="J3190" s="443"/>
      <c r="K3190" s="443"/>
    </row>
    <row r="3191" spans="2:11" s="440" customFormat="1" x14ac:dyDescent="0.2">
      <c r="B3191" s="442"/>
      <c r="I3191" s="443"/>
      <c r="J3191" s="443"/>
      <c r="K3191" s="443"/>
    </row>
    <row r="3192" spans="2:11" s="440" customFormat="1" x14ac:dyDescent="0.2">
      <c r="B3192" s="442"/>
      <c r="I3192" s="443"/>
      <c r="J3192" s="443"/>
      <c r="K3192" s="443"/>
    </row>
    <row r="3193" spans="2:11" s="440" customFormat="1" x14ac:dyDescent="0.2">
      <c r="B3193" s="442"/>
      <c r="I3193" s="443"/>
      <c r="J3193" s="443"/>
      <c r="K3193" s="443"/>
    </row>
    <row r="3194" spans="2:11" s="440" customFormat="1" x14ac:dyDescent="0.2">
      <c r="B3194" s="442"/>
      <c r="I3194" s="443"/>
      <c r="J3194" s="443"/>
      <c r="K3194" s="443"/>
    </row>
    <row r="3195" spans="2:11" s="440" customFormat="1" x14ac:dyDescent="0.2">
      <c r="B3195" s="442"/>
      <c r="I3195" s="443"/>
      <c r="J3195" s="443"/>
      <c r="K3195" s="443"/>
    </row>
    <row r="3196" spans="2:11" s="440" customFormat="1" x14ac:dyDescent="0.2">
      <c r="B3196" s="442"/>
      <c r="I3196" s="443"/>
      <c r="J3196" s="443"/>
      <c r="K3196" s="443"/>
    </row>
    <row r="3197" spans="2:11" s="440" customFormat="1" x14ac:dyDescent="0.2">
      <c r="B3197" s="442"/>
      <c r="I3197" s="443"/>
      <c r="J3197" s="443"/>
      <c r="K3197" s="443"/>
    </row>
    <row r="3198" spans="2:11" s="440" customFormat="1" x14ac:dyDescent="0.2">
      <c r="B3198" s="442"/>
      <c r="I3198" s="443"/>
      <c r="J3198" s="443"/>
      <c r="K3198" s="443"/>
    </row>
    <row r="3199" spans="2:11" s="440" customFormat="1" x14ac:dyDescent="0.2">
      <c r="B3199" s="442"/>
      <c r="I3199" s="443"/>
      <c r="J3199" s="443"/>
      <c r="K3199" s="443"/>
    </row>
    <row r="3200" spans="2:11" s="440" customFormat="1" x14ac:dyDescent="0.2">
      <c r="B3200" s="442"/>
      <c r="I3200" s="443"/>
      <c r="J3200" s="443"/>
      <c r="K3200" s="443"/>
    </row>
    <row r="3201" spans="2:11" s="440" customFormat="1" x14ac:dyDescent="0.2">
      <c r="B3201" s="442"/>
      <c r="I3201" s="443"/>
      <c r="J3201" s="443"/>
      <c r="K3201" s="443"/>
    </row>
    <row r="3202" spans="2:11" s="440" customFormat="1" x14ac:dyDescent="0.2">
      <c r="B3202" s="442"/>
      <c r="I3202" s="443"/>
      <c r="J3202" s="443"/>
      <c r="K3202" s="443"/>
    </row>
    <row r="3203" spans="2:11" s="440" customFormat="1" x14ac:dyDescent="0.2">
      <c r="B3203" s="442"/>
      <c r="I3203" s="443"/>
      <c r="J3203" s="443"/>
      <c r="K3203" s="443"/>
    </row>
    <row r="3204" spans="2:11" s="440" customFormat="1" x14ac:dyDescent="0.2">
      <c r="B3204" s="442"/>
      <c r="I3204" s="443"/>
      <c r="J3204" s="443"/>
      <c r="K3204" s="443"/>
    </row>
    <row r="3205" spans="2:11" s="440" customFormat="1" x14ac:dyDescent="0.2">
      <c r="B3205" s="442"/>
      <c r="I3205" s="443"/>
      <c r="J3205" s="443"/>
      <c r="K3205" s="443"/>
    </row>
    <row r="3206" spans="2:11" s="440" customFormat="1" x14ac:dyDescent="0.2">
      <c r="B3206" s="442"/>
      <c r="I3206" s="443"/>
      <c r="J3206" s="443"/>
      <c r="K3206" s="443"/>
    </row>
    <row r="3207" spans="2:11" s="440" customFormat="1" x14ac:dyDescent="0.2">
      <c r="B3207" s="442"/>
      <c r="I3207" s="443"/>
      <c r="J3207" s="443"/>
      <c r="K3207" s="443"/>
    </row>
    <row r="3208" spans="2:11" s="440" customFormat="1" x14ac:dyDescent="0.2">
      <c r="B3208" s="442"/>
      <c r="I3208" s="443"/>
      <c r="J3208" s="443"/>
      <c r="K3208" s="443"/>
    </row>
    <row r="3209" spans="2:11" s="440" customFormat="1" x14ac:dyDescent="0.2">
      <c r="B3209" s="442"/>
      <c r="I3209" s="443"/>
      <c r="J3209" s="443"/>
      <c r="K3209" s="443"/>
    </row>
    <row r="3210" spans="2:11" s="440" customFormat="1" x14ac:dyDescent="0.2">
      <c r="B3210" s="442"/>
      <c r="I3210" s="443"/>
      <c r="J3210" s="443"/>
      <c r="K3210" s="443"/>
    </row>
    <row r="3211" spans="2:11" s="440" customFormat="1" x14ac:dyDescent="0.2">
      <c r="B3211" s="442"/>
      <c r="I3211" s="443"/>
      <c r="J3211" s="443"/>
      <c r="K3211" s="443"/>
    </row>
    <row r="3212" spans="2:11" s="440" customFormat="1" x14ac:dyDescent="0.2">
      <c r="B3212" s="442"/>
      <c r="I3212" s="443"/>
      <c r="J3212" s="443"/>
      <c r="K3212" s="443"/>
    </row>
    <row r="3213" spans="2:11" s="440" customFormat="1" x14ac:dyDescent="0.2">
      <c r="B3213" s="442"/>
      <c r="I3213" s="443"/>
      <c r="J3213" s="443"/>
      <c r="K3213" s="443"/>
    </row>
    <row r="3214" spans="2:11" s="440" customFormat="1" x14ac:dyDescent="0.2">
      <c r="B3214" s="442"/>
      <c r="I3214" s="443"/>
      <c r="J3214" s="443"/>
      <c r="K3214" s="443"/>
    </row>
    <row r="3215" spans="2:11" s="440" customFormat="1" x14ac:dyDescent="0.2">
      <c r="B3215" s="442"/>
      <c r="I3215" s="443"/>
      <c r="J3215" s="443"/>
      <c r="K3215" s="443"/>
    </row>
    <row r="3216" spans="2:11" s="440" customFormat="1" x14ac:dyDescent="0.2">
      <c r="B3216" s="442"/>
      <c r="I3216" s="443"/>
      <c r="J3216" s="443"/>
      <c r="K3216" s="443"/>
    </row>
    <row r="3217" spans="2:11" s="440" customFormat="1" x14ac:dyDescent="0.2">
      <c r="B3217" s="442"/>
      <c r="I3217" s="443"/>
      <c r="J3217" s="443"/>
      <c r="K3217" s="443"/>
    </row>
    <row r="3218" spans="2:11" s="440" customFormat="1" x14ac:dyDescent="0.2">
      <c r="B3218" s="442"/>
      <c r="I3218" s="443"/>
      <c r="J3218" s="443"/>
      <c r="K3218" s="443"/>
    </row>
    <row r="3219" spans="2:11" s="440" customFormat="1" x14ac:dyDescent="0.2">
      <c r="B3219" s="442"/>
      <c r="I3219" s="443"/>
      <c r="J3219" s="443"/>
      <c r="K3219" s="443"/>
    </row>
    <row r="3220" spans="2:11" s="440" customFormat="1" x14ac:dyDescent="0.2">
      <c r="B3220" s="442"/>
      <c r="I3220" s="443"/>
      <c r="J3220" s="443"/>
      <c r="K3220" s="443"/>
    </row>
    <row r="3221" spans="2:11" s="440" customFormat="1" x14ac:dyDescent="0.2">
      <c r="B3221" s="442"/>
      <c r="I3221" s="443"/>
      <c r="J3221" s="443"/>
      <c r="K3221" s="443"/>
    </row>
    <row r="3222" spans="2:11" s="440" customFormat="1" x14ac:dyDescent="0.2">
      <c r="B3222" s="442"/>
      <c r="I3222" s="443"/>
      <c r="J3222" s="443"/>
      <c r="K3222" s="443"/>
    </row>
    <row r="3223" spans="2:11" s="440" customFormat="1" x14ac:dyDescent="0.2">
      <c r="B3223" s="442"/>
      <c r="I3223" s="443"/>
      <c r="J3223" s="443"/>
      <c r="K3223" s="443"/>
    </row>
    <row r="3224" spans="2:11" s="440" customFormat="1" x14ac:dyDescent="0.2">
      <c r="B3224" s="442"/>
      <c r="I3224" s="443"/>
      <c r="J3224" s="443"/>
      <c r="K3224" s="443"/>
    </row>
    <row r="3225" spans="2:11" s="440" customFormat="1" x14ac:dyDescent="0.2">
      <c r="B3225" s="442"/>
      <c r="I3225" s="443"/>
      <c r="J3225" s="443"/>
      <c r="K3225" s="443"/>
    </row>
    <row r="3226" spans="2:11" s="440" customFormat="1" x14ac:dyDescent="0.2">
      <c r="B3226" s="442"/>
      <c r="I3226" s="443"/>
      <c r="J3226" s="443"/>
      <c r="K3226" s="443"/>
    </row>
    <row r="3227" spans="2:11" s="440" customFormat="1" x14ac:dyDescent="0.2">
      <c r="B3227" s="442"/>
      <c r="I3227" s="443"/>
      <c r="J3227" s="443"/>
      <c r="K3227" s="443"/>
    </row>
    <row r="3228" spans="2:11" s="440" customFormat="1" x14ac:dyDescent="0.2">
      <c r="B3228" s="442"/>
      <c r="I3228" s="443"/>
      <c r="J3228" s="443"/>
      <c r="K3228" s="443"/>
    </row>
    <row r="3229" spans="2:11" s="440" customFormat="1" x14ac:dyDescent="0.2">
      <c r="B3229" s="442"/>
      <c r="I3229" s="443"/>
      <c r="J3229" s="443"/>
      <c r="K3229" s="443"/>
    </row>
    <row r="3230" spans="2:11" s="440" customFormat="1" x14ac:dyDescent="0.2">
      <c r="B3230" s="442"/>
      <c r="I3230" s="443"/>
      <c r="J3230" s="443"/>
      <c r="K3230" s="443"/>
    </row>
    <row r="3231" spans="2:11" s="440" customFormat="1" x14ac:dyDescent="0.2">
      <c r="B3231" s="442"/>
      <c r="I3231" s="443"/>
      <c r="J3231" s="443"/>
      <c r="K3231" s="443"/>
    </row>
    <row r="3232" spans="2:11" s="440" customFormat="1" x14ac:dyDescent="0.2">
      <c r="B3232" s="442"/>
      <c r="I3232" s="443"/>
      <c r="J3232" s="443"/>
      <c r="K3232" s="443"/>
    </row>
    <row r="3233" spans="2:11" s="440" customFormat="1" x14ac:dyDescent="0.2">
      <c r="B3233" s="442"/>
      <c r="I3233" s="443"/>
      <c r="J3233" s="443"/>
      <c r="K3233" s="443"/>
    </row>
    <row r="3234" spans="2:11" s="440" customFormat="1" x14ac:dyDescent="0.2">
      <c r="B3234" s="442"/>
      <c r="I3234" s="443"/>
      <c r="J3234" s="443"/>
      <c r="K3234" s="443"/>
    </row>
    <row r="3235" spans="2:11" s="440" customFormat="1" x14ac:dyDescent="0.2">
      <c r="B3235" s="442"/>
      <c r="I3235" s="443"/>
      <c r="J3235" s="443"/>
      <c r="K3235" s="443"/>
    </row>
    <row r="3236" spans="2:11" s="440" customFormat="1" x14ac:dyDescent="0.2">
      <c r="B3236" s="442"/>
      <c r="I3236" s="443"/>
      <c r="J3236" s="443"/>
      <c r="K3236" s="443"/>
    </row>
    <row r="3237" spans="2:11" s="440" customFormat="1" x14ac:dyDescent="0.2">
      <c r="B3237" s="442"/>
      <c r="I3237" s="443"/>
      <c r="J3237" s="443"/>
      <c r="K3237" s="443"/>
    </row>
    <row r="3238" spans="2:11" s="440" customFormat="1" x14ac:dyDescent="0.2">
      <c r="B3238" s="442"/>
      <c r="I3238" s="443"/>
      <c r="J3238" s="443"/>
      <c r="K3238" s="443"/>
    </row>
    <row r="3239" spans="2:11" s="440" customFormat="1" x14ac:dyDescent="0.2">
      <c r="B3239" s="442"/>
      <c r="I3239" s="443"/>
      <c r="J3239" s="443"/>
      <c r="K3239" s="443"/>
    </row>
    <row r="3240" spans="2:11" s="440" customFormat="1" x14ac:dyDescent="0.2">
      <c r="B3240" s="442"/>
      <c r="I3240" s="443"/>
      <c r="J3240" s="443"/>
      <c r="K3240" s="443"/>
    </row>
    <row r="3241" spans="2:11" s="440" customFormat="1" x14ac:dyDescent="0.2">
      <c r="B3241" s="442"/>
      <c r="I3241" s="443"/>
      <c r="J3241" s="443"/>
      <c r="K3241" s="443"/>
    </row>
    <row r="3242" spans="2:11" s="440" customFormat="1" x14ac:dyDescent="0.2">
      <c r="B3242" s="442"/>
      <c r="I3242" s="443"/>
      <c r="J3242" s="443"/>
      <c r="K3242" s="443"/>
    </row>
    <row r="3243" spans="2:11" s="440" customFormat="1" x14ac:dyDescent="0.2">
      <c r="B3243" s="442"/>
      <c r="I3243" s="443"/>
      <c r="J3243" s="443"/>
      <c r="K3243" s="443"/>
    </row>
    <row r="3244" spans="2:11" s="440" customFormat="1" x14ac:dyDescent="0.2">
      <c r="B3244" s="442"/>
      <c r="I3244" s="443"/>
      <c r="J3244" s="443"/>
      <c r="K3244" s="443"/>
    </row>
    <row r="3245" spans="2:11" s="440" customFormat="1" x14ac:dyDescent="0.2">
      <c r="B3245" s="442"/>
      <c r="I3245" s="443"/>
      <c r="J3245" s="443"/>
      <c r="K3245" s="443"/>
    </row>
    <row r="3246" spans="2:11" s="440" customFormat="1" x14ac:dyDescent="0.2">
      <c r="B3246" s="442"/>
      <c r="I3246" s="443"/>
      <c r="J3246" s="443"/>
      <c r="K3246" s="443"/>
    </row>
    <row r="3247" spans="2:11" s="440" customFormat="1" x14ac:dyDescent="0.2">
      <c r="B3247" s="442"/>
      <c r="I3247" s="443"/>
      <c r="J3247" s="443"/>
      <c r="K3247" s="443"/>
    </row>
    <row r="3248" spans="2:11" s="440" customFormat="1" x14ac:dyDescent="0.2">
      <c r="B3248" s="442"/>
      <c r="I3248" s="443"/>
      <c r="J3248" s="443"/>
      <c r="K3248" s="443"/>
    </row>
    <row r="3249" spans="2:11" s="440" customFormat="1" x14ac:dyDescent="0.2">
      <c r="B3249" s="442"/>
      <c r="I3249" s="443"/>
      <c r="J3249" s="443"/>
      <c r="K3249" s="443"/>
    </row>
    <row r="3250" spans="2:11" s="440" customFormat="1" x14ac:dyDescent="0.2">
      <c r="B3250" s="442"/>
      <c r="I3250" s="443"/>
      <c r="J3250" s="443"/>
      <c r="K3250" s="443"/>
    </row>
    <row r="3251" spans="2:11" s="440" customFormat="1" x14ac:dyDescent="0.2">
      <c r="B3251" s="442"/>
      <c r="I3251" s="443"/>
      <c r="J3251" s="443"/>
      <c r="K3251" s="443"/>
    </row>
    <row r="3252" spans="2:11" s="440" customFormat="1" x14ac:dyDescent="0.2">
      <c r="B3252" s="442"/>
      <c r="I3252" s="443"/>
      <c r="J3252" s="443"/>
      <c r="K3252" s="443"/>
    </row>
    <row r="3253" spans="2:11" s="440" customFormat="1" x14ac:dyDescent="0.2">
      <c r="B3253" s="442"/>
      <c r="I3253" s="443"/>
      <c r="J3253" s="443"/>
      <c r="K3253" s="443"/>
    </row>
    <row r="3254" spans="2:11" s="440" customFormat="1" x14ac:dyDescent="0.2">
      <c r="B3254" s="442"/>
      <c r="I3254" s="443"/>
      <c r="J3254" s="443"/>
      <c r="K3254" s="443"/>
    </row>
    <row r="3255" spans="2:11" s="440" customFormat="1" x14ac:dyDescent="0.2">
      <c r="B3255" s="442"/>
      <c r="I3255" s="443"/>
      <c r="J3255" s="443"/>
      <c r="K3255" s="443"/>
    </row>
    <row r="3256" spans="2:11" s="440" customFormat="1" x14ac:dyDescent="0.2">
      <c r="B3256" s="442"/>
      <c r="I3256" s="443"/>
      <c r="J3256" s="443"/>
      <c r="K3256" s="443"/>
    </row>
    <row r="3257" spans="2:11" s="440" customFormat="1" x14ac:dyDescent="0.2">
      <c r="B3257" s="442"/>
      <c r="I3257" s="443"/>
      <c r="J3257" s="443"/>
      <c r="K3257" s="443"/>
    </row>
    <row r="3258" spans="2:11" s="440" customFormat="1" x14ac:dyDescent="0.2">
      <c r="B3258" s="442"/>
      <c r="I3258" s="443"/>
      <c r="J3258" s="443"/>
      <c r="K3258" s="443"/>
    </row>
    <row r="3259" spans="2:11" s="440" customFormat="1" x14ac:dyDescent="0.2">
      <c r="B3259" s="442"/>
      <c r="I3259" s="443"/>
      <c r="J3259" s="443"/>
      <c r="K3259" s="443"/>
    </row>
    <row r="3260" spans="2:11" s="440" customFormat="1" x14ac:dyDescent="0.2">
      <c r="B3260" s="442"/>
      <c r="I3260" s="443"/>
      <c r="J3260" s="443"/>
      <c r="K3260" s="443"/>
    </row>
    <row r="3261" spans="2:11" s="440" customFormat="1" x14ac:dyDescent="0.2">
      <c r="B3261" s="442"/>
      <c r="I3261" s="443"/>
      <c r="J3261" s="443"/>
      <c r="K3261" s="443"/>
    </row>
    <row r="3262" spans="2:11" s="440" customFormat="1" x14ac:dyDescent="0.2">
      <c r="B3262" s="442"/>
      <c r="I3262" s="443"/>
      <c r="J3262" s="443"/>
      <c r="K3262" s="443"/>
    </row>
    <row r="3263" spans="2:11" s="440" customFormat="1" x14ac:dyDescent="0.2">
      <c r="B3263" s="442"/>
      <c r="I3263" s="443"/>
      <c r="J3263" s="443"/>
      <c r="K3263" s="443"/>
    </row>
    <row r="3264" spans="2:11" s="440" customFormat="1" x14ac:dyDescent="0.2">
      <c r="B3264" s="442"/>
      <c r="I3264" s="443"/>
      <c r="J3264" s="443"/>
      <c r="K3264" s="443"/>
    </row>
    <row r="3265" spans="2:11" s="440" customFormat="1" x14ac:dyDescent="0.2">
      <c r="B3265" s="442"/>
      <c r="I3265" s="443"/>
      <c r="J3265" s="443"/>
      <c r="K3265" s="443"/>
    </row>
    <row r="3266" spans="2:11" s="440" customFormat="1" x14ac:dyDescent="0.2">
      <c r="B3266" s="442"/>
      <c r="I3266" s="443"/>
      <c r="J3266" s="443"/>
      <c r="K3266" s="443"/>
    </row>
    <row r="3267" spans="2:11" s="440" customFormat="1" x14ac:dyDescent="0.2">
      <c r="B3267" s="442"/>
      <c r="I3267" s="443"/>
      <c r="J3267" s="443"/>
      <c r="K3267" s="443"/>
    </row>
    <row r="3268" spans="2:11" s="440" customFormat="1" x14ac:dyDescent="0.2">
      <c r="B3268" s="442"/>
      <c r="I3268" s="443"/>
      <c r="J3268" s="443"/>
      <c r="K3268" s="443"/>
    </row>
    <row r="3269" spans="2:11" s="440" customFormat="1" x14ac:dyDescent="0.2">
      <c r="B3269" s="442"/>
      <c r="I3269" s="443"/>
      <c r="J3269" s="443"/>
      <c r="K3269" s="443"/>
    </row>
    <row r="3270" spans="2:11" s="440" customFormat="1" x14ac:dyDescent="0.2">
      <c r="B3270" s="442"/>
      <c r="I3270" s="443"/>
      <c r="J3270" s="443"/>
      <c r="K3270" s="443"/>
    </row>
    <row r="3271" spans="2:11" s="440" customFormat="1" x14ac:dyDescent="0.2">
      <c r="B3271" s="442"/>
      <c r="I3271" s="443"/>
      <c r="J3271" s="443"/>
      <c r="K3271" s="443"/>
    </row>
    <row r="3272" spans="2:11" s="440" customFormat="1" x14ac:dyDescent="0.2">
      <c r="B3272" s="442"/>
      <c r="I3272" s="443"/>
      <c r="J3272" s="443"/>
      <c r="K3272" s="443"/>
    </row>
    <row r="3273" spans="2:11" s="440" customFormat="1" x14ac:dyDescent="0.2">
      <c r="B3273" s="442"/>
      <c r="I3273" s="443"/>
      <c r="J3273" s="443"/>
      <c r="K3273" s="443"/>
    </row>
    <row r="3274" spans="2:11" s="440" customFormat="1" x14ac:dyDescent="0.2">
      <c r="B3274" s="442"/>
      <c r="I3274" s="443"/>
      <c r="J3274" s="443"/>
      <c r="K3274" s="443"/>
    </row>
    <row r="3275" spans="2:11" s="440" customFormat="1" x14ac:dyDescent="0.2">
      <c r="B3275" s="442"/>
      <c r="I3275" s="443"/>
      <c r="J3275" s="443"/>
      <c r="K3275" s="443"/>
    </row>
    <row r="3276" spans="2:11" s="440" customFormat="1" x14ac:dyDescent="0.2">
      <c r="B3276" s="442"/>
      <c r="I3276" s="443"/>
      <c r="J3276" s="443"/>
      <c r="K3276" s="443"/>
    </row>
    <row r="3277" spans="2:11" s="440" customFormat="1" x14ac:dyDescent="0.2">
      <c r="B3277" s="442"/>
      <c r="I3277" s="443"/>
      <c r="J3277" s="443"/>
      <c r="K3277" s="443"/>
    </row>
    <row r="3278" spans="2:11" s="440" customFormat="1" x14ac:dyDescent="0.2">
      <c r="B3278" s="442"/>
      <c r="I3278" s="443"/>
      <c r="J3278" s="443"/>
      <c r="K3278" s="443"/>
    </row>
    <row r="3279" spans="2:11" s="440" customFormat="1" x14ac:dyDescent="0.2">
      <c r="B3279" s="442"/>
      <c r="I3279" s="443"/>
      <c r="J3279" s="443"/>
      <c r="K3279" s="443"/>
    </row>
    <row r="3280" spans="2:11" s="440" customFormat="1" x14ac:dyDescent="0.2">
      <c r="B3280" s="442"/>
      <c r="I3280" s="443"/>
      <c r="J3280" s="443"/>
      <c r="K3280" s="443"/>
    </row>
    <row r="3281" spans="2:11" s="440" customFormat="1" x14ac:dyDescent="0.2">
      <c r="B3281" s="442"/>
      <c r="I3281" s="443"/>
      <c r="J3281" s="443"/>
      <c r="K3281" s="443"/>
    </row>
    <row r="3282" spans="2:11" s="440" customFormat="1" x14ac:dyDescent="0.2">
      <c r="B3282" s="442"/>
      <c r="I3282" s="443"/>
      <c r="J3282" s="443"/>
      <c r="K3282" s="443"/>
    </row>
    <row r="3283" spans="2:11" s="440" customFormat="1" x14ac:dyDescent="0.2">
      <c r="B3283" s="442"/>
      <c r="I3283" s="443"/>
      <c r="J3283" s="443"/>
      <c r="K3283" s="443"/>
    </row>
    <row r="3284" spans="2:11" s="440" customFormat="1" x14ac:dyDescent="0.2">
      <c r="B3284" s="442"/>
      <c r="I3284" s="443"/>
      <c r="J3284" s="443"/>
      <c r="K3284" s="443"/>
    </row>
    <row r="3285" spans="2:11" s="440" customFormat="1" x14ac:dyDescent="0.2">
      <c r="B3285" s="442"/>
      <c r="I3285" s="443"/>
      <c r="J3285" s="443"/>
      <c r="K3285" s="443"/>
    </row>
    <row r="3286" spans="2:11" s="440" customFormat="1" x14ac:dyDescent="0.2">
      <c r="B3286" s="442"/>
      <c r="I3286" s="443"/>
      <c r="J3286" s="443"/>
      <c r="K3286" s="443"/>
    </row>
    <row r="3287" spans="2:11" s="440" customFormat="1" x14ac:dyDescent="0.2">
      <c r="B3287" s="442"/>
      <c r="I3287" s="443"/>
      <c r="J3287" s="443"/>
      <c r="K3287" s="443"/>
    </row>
    <row r="3288" spans="2:11" s="440" customFormat="1" x14ac:dyDescent="0.2">
      <c r="B3288" s="442"/>
      <c r="I3288" s="443"/>
      <c r="J3288" s="443"/>
      <c r="K3288" s="443"/>
    </row>
    <row r="3289" spans="2:11" s="440" customFormat="1" x14ac:dyDescent="0.2">
      <c r="B3289" s="442"/>
      <c r="I3289" s="443"/>
      <c r="J3289" s="443"/>
      <c r="K3289" s="443"/>
    </row>
    <row r="3290" spans="2:11" s="440" customFormat="1" x14ac:dyDescent="0.2">
      <c r="B3290" s="442"/>
      <c r="I3290" s="443"/>
      <c r="J3290" s="443"/>
      <c r="K3290" s="443"/>
    </row>
    <row r="3291" spans="2:11" s="440" customFormat="1" x14ac:dyDescent="0.2">
      <c r="B3291" s="442"/>
      <c r="I3291" s="443"/>
      <c r="J3291" s="443"/>
      <c r="K3291" s="443"/>
    </row>
    <row r="3292" spans="2:11" s="440" customFormat="1" x14ac:dyDescent="0.2">
      <c r="B3292" s="442"/>
      <c r="I3292" s="443"/>
      <c r="J3292" s="443"/>
      <c r="K3292" s="443"/>
    </row>
    <row r="3293" spans="2:11" s="440" customFormat="1" x14ac:dyDescent="0.2">
      <c r="B3293" s="442"/>
      <c r="I3293" s="443"/>
      <c r="J3293" s="443"/>
      <c r="K3293" s="443"/>
    </row>
    <row r="3294" spans="2:11" s="440" customFormat="1" x14ac:dyDescent="0.2">
      <c r="B3294" s="442"/>
      <c r="I3294" s="443"/>
      <c r="J3294" s="443"/>
      <c r="K3294" s="443"/>
    </row>
    <row r="3295" spans="2:11" s="440" customFormat="1" x14ac:dyDescent="0.2">
      <c r="B3295" s="442"/>
      <c r="I3295" s="443"/>
      <c r="J3295" s="443"/>
      <c r="K3295" s="443"/>
    </row>
    <row r="3296" spans="2:11" s="440" customFormat="1" x14ac:dyDescent="0.2">
      <c r="B3296" s="442"/>
      <c r="I3296" s="443"/>
      <c r="J3296" s="443"/>
      <c r="K3296" s="443"/>
    </row>
    <row r="3297" spans="2:11" s="440" customFormat="1" x14ac:dyDescent="0.2">
      <c r="B3297" s="442"/>
      <c r="I3297" s="443"/>
      <c r="J3297" s="443"/>
      <c r="K3297" s="443"/>
    </row>
    <row r="3298" spans="2:11" s="440" customFormat="1" x14ac:dyDescent="0.2">
      <c r="B3298" s="442"/>
      <c r="I3298" s="443"/>
      <c r="J3298" s="443"/>
      <c r="K3298" s="443"/>
    </row>
    <row r="3299" spans="2:11" s="440" customFormat="1" x14ac:dyDescent="0.2">
      <c r="B3299" s="442"/>
      <c r="I3299" s="443"/>
      <c r="J3299" s="443"/>
      <c r="K3299" s="443"/>
    </row>
    <row r="3300" spans="2:11" s="440" customFormat="1" x14ac:dyDescent="0.2">
      <c r="B3300" s="442"/>
      <c r="I3300" s="443"/>
      <c r="J3300" s="443"/>
      <c r="K3300" s="443"/>
    </row>
    <row r="3301" spans="2:11" s="440" customFormat="1" x14ac:dyDescent="0.2">
      <c r="B3301" s="442"/>
      <c r="I3301" s="443"/>
      <c r="J3301" s="443"/>
      <c r="K3301" s="443"/>
    </row>
    <row r="3302" spans="2:11" s="440" customFormat="1" x14ac:dyDescent="0.2">
      <c r="B3302" s="442"/>
      <c r="I3302" s="443"/>
      <c r="J3302" s="443"/>
      <c r="K3302" s="443"/>
    </row>
    <row r="3303" spans="2:11" s="440" customFormat="1" x14ac:dyDescent="0.2">
      <c r="B3303" s="442"/>
      <c r="I3303" s="443"/>
      <c r="J3303" s="443"/>
      <c r="K3303" s="443"/>
    </row>
    <row r="3304" spans="2:11" s="440" customFormat="1" x14ac:dyDescent="0.2">
      <c r="B3304" s="442"/>
      <c r="I3304" s="443"/>
      <c r="J3304" s="443"/>
      <c r="K3304" s="443"/>
    </row>
    <row r="3305" spans="2:11" s="440" customFormat="1" x14ac:dyDescent="0.2">
      <c r="B3305" s="442"/>
      <c r="I3305" s="443"/>
      <c r="J3305" s="443"/>
      <c r="K3305" s="443"/>
    </row>
    <row r="3306" spans="2:11" s="440" customFormat="1" x14ac:dyDescent="0.2">
      <c r="B3306" s="442"/>
      <c r="I3306" s="443"/>
      <c r="J3306" s="443"/>
      <c r="K3306" s="443"/>
    </row>
    <row r="3307" spans="2:11" s="440" customFormat="1" x14ac:dyDescent="0.2">
      <c r="B3307" s="442"/>
      <c r="I3307" s="443"/>
      <c r="J3307" s="443"/>
      <c r="K3307" s="443"/>
    </row>
    <row r="3308" spans="2:11" s="440" customFormat="1" x14ac:dyDescent="0.2">
      <c r="B3308" s="442"/>
      <c r="I3308" s="443"/>
      <c r="J3308" s="443"/>
      <c r="K3308" s="443"/>
    </row>
    <row r="3309" spans="2:11" s="440" customFormat="1" x14ac:dyDescent="0.2">
      <c r="B3309" s="442"/>
      <c r="I3309" s="443"/>
      <c r="J3309" s="443"/>
      <c r="K3309" s="443"/>
    </row>
    <row r="3310" spans="2:11" s="440" customFormat="1" x14ac:dyDescent="0.2">
      <c r="B3310" s="442"/>
      <c r="I3310" s="443"/>
      <c r="J3310" s="443"/>
      <c r="K3310" s="443"/>
    </row>
    <row r="3311" spans="2:11" s="440" customFormat="1" x14ac:dyDescent="0.2">
      <c r="B3311" s="442"/>
      <c r="I3311" s="443"/>
      <c r="J3311" s="443"/>
      <c r="K3311" s="443"/>
    </row>
    <row r="3312" spans="2:11" s="440" customFormat="1" x14ac:dyDescent="0.2">
      <c r="B3312" s="442"/>
      <c r="I3312" s="443"/>
      <c r="J3312" s="443"/>
      <c r="K3312" s="443"/>
    </row>
    <row r="3313" spans="2:11" s="440" customFormat="1" x14ac:dyDescent="0.2">
      <c r="B3313" s="442"/>
      <c r="I3313" s="443"/>
      <c r="J3313" s="443"/>
      <c r="K3313" s="443"/>
    </row>
    <row r="3314" spans="2:11" s="440" customFormat="1" x14ac:dyDescent="0.2">
      <c r="B3314" s="442"/>
      <c r="I3314" s="443"/>
      <c r="J3314" s="443"/>
      <c r="K3314" s="443"/>
    </row>
    <row r="3315" spans="2:11" s="440" customFormat="1" x14ac:dyDescent="0.2">
      <c r="B3315" s="442"/>
      <c r="I3315" s="443"/>
      <c r="J3315" s="443"/>
      <c r="K3315" s="443"/>
    </row>
    <row r="3316" spans="2:11" s="440" customFormat="1" x14ac:dyDescent="0.2">
      <c r="B3316" s="442"/>
      <c r="I3316" s="443"/>
      <c r="J3316" s="443"/>
      <c r="K3316" s="443"/>
    </row>
    <row r="3317" spans="2:11" s="440" customFormat="1" x14ac:dyDescent="0.2">
      <c r="B3317" s="442"/>
      <c r="I3317" s="443"/>
      <c r="J3317" s="443"/>
      <c r="K3317" s="443"/>
    </row>
    <row r="3318" spans="2:11" s="440" customFormat="1" x14ac:dyDescent="0.2">
      <c r="B3318" s="442"/>
      <c r="I3318" s="443"/>
      <c r="J3318" s="443"/>
      <c r="K3318" s="443"/>
    </row>
    <row r="3319" spans="2:11" s="440" customFormat="1" x14ac:dyDescent="0.2">
      <c r="B3319" s="442"/>
      <c r="I3319" s="443"/>
      <c r="J3319" s="443"/>
      <c r="K3319" s="443"/>
    </row>
    <row r="3320" spans="2:11" s="440" customFormat="1" x14ac:dyDescent="0.2">
      <c r="B3320" s="442"/>
      <c r="I3320" s="443"/>
      <c r="J3320" s="443"/>
      <c r="K3320" s="443"/>
    </row>
    <row r="3321" spans="2:11" s="440" customFormat="1" x14ac:dyDescent="0.2">
      <c r="B3321" s="442"/>
      <c r="I3321" s="443"/>
      <c r="J3321" s="443"/>
      <c r="K3321" s="443"/>
    </row>
    <row r="3322" spans="2:11" s="440" customFormat="1" x14ac:dyDescent="0.2">
      <c r="B3322" s="442"/>
      <c r="I3322" s="443"/>
      <c r="J3322" s="443"/>
      <c r="K3322" s="443"/>
    </row>
    <row r="3323" spans="2:11" s="440" customFormat="1" x14ac:dyDescent="0.2">
      <c r="B3323" s="442"/>
      <c r="I3323" s="443"/>
      <c r="J3323" s="443"/>
      <c r="K3323" s="443"/>
    </row>
    <row r="3324" spans="2:11" s="440" customFormat="1" x14ac:dyDescent="0.2">
      <c r="B3324" s="442"/>
      <c r="I3324" s="443"/>
      <c r="J3324" s="443"/>
      <c r="K3324" s="443"/>
    </row>
    <row r="3325" spans="2:11" s="440" customFormat="1" x14ac:dyDescent="0.2">
      <c r="B3325" s="442"/>
      <c r="I3325" s="443"/>
      <c r="J3325" s="443"/>
      <c r="K3325" s="443"/>
    </row>
    <row r="3326" spans="2:11" s="440" customFormat="1" x14ac:dyDescent="0.2">
      <c r="B3326" s="442"/>
      <c r="I3326" s="443"/>
      <c r="J3326" s="443"/>
      <c r="K3326" s="443"/>
    </row>
    <row r="3327" spans="2:11" s="440" customFormat="1" x14ac:dyDescent="0.2">
      <c r="B3327" s="442"/>
      <c r="I3327" s="443"/>
      <c r="J3327" s="443"/>
      <c r="K3327" s="443"/>
    </row>
    <row r="3328" spans="2:11" s="440" customFormat="1" x14ac:dyDescent="0.2">
      <c r="B3328" s="442"/>
      <c r="I3328" s="443"/>
      <c r="J3328" s="443"/>
      <c r="K3328" s="443"/>
    </row>
    <row r="3329" spans="2:11" s="440" customFormat="1" x14ac:dyDescent="0.2">
      <c r="B3329" s="442"/>
      <c r="I3329" s="443"/>
      <c r="J3329" s="443"/>
      <c r="K3329" s="443"/>
    </row>
    <row r="3330" spans="2:11" s="440" customFormat="1" x14ac:dyDescent="0.2">
      <c r="B3330" s="442"/>
      <c r="I3330" s="443"/>
      <c r="J3330" s="443"/>
      <c r="K3330" s="443"/>
    </row>
    <row r="3331" spans="2:11" s="440" customFormat="1" x14ac:dyDescent="0.2">
      <c r="B3331" s="442"/>
      <c r="I3331" s="443"/>
      <c r="J3331" s="443"/>
      <c r="K3331" s="443"/>
    </row>
    <row r="3332" spans="2:11" s="440" customFormat="1" x14ac:dyDescent="0.2">
      <c r="B3332" s="442"/>
      <c r="I3332" s="443"/>
      <c r="J3332" s="443"/>
      <c r="K3332" s="443"/>
    </row>
    <row r="3333" spans="2:11" s="440" customFormat="1" x14ac:dyDescent="0.2">
      <c r="B3333" s="442"/>
      <c r="I3333" s="443"/>
      <c r="J3333" s="443"/>
      <c r="K3333" s="443"/>
    </row>
    <row r="3334" spans="2:11" s="440" customFormat="1" x14ac:dyDescent="0.2">
      <c r="B3334" s="442"/>
      <c r="I3334" s="443"/>
      <c r="J3334" s="443"/>
      <c r="K3334" s="443"/>
    </row>
    <row r="3335" spans="2:11" s="440" customFormat="1" x14ac:dyDescent="0.2">
      <c r="B3335" s="442"/>
      <c r="I3335" s="443"/>
      <c r="J3335" s="443"/>
      <c r="K3335" s="443"/>
    </row>
    <row r="3336" spans="2:11" s="440" customFormat="1" x14ac:dyDescent="0.2">
      <c r="B3336" s="442"/>
      <c r="I3336" s="443"/>
      <c r="J3336" s="443"/>
      <c r="K3336" s="443"/>
    </row>
    <row r="3337" spans="2:11" s="440" customFormat="1" x14ac:dyDescent="0.2">
      <c r="B3337" s="442"/>
      <c r="I3337" s="443"/>
      <c r="J3337" s="443"/>
      <c r="K3337" s="443"/>
    </row>
    <row r="3338" spans="2:11" s="440" customFormat="1" x14ac:dyDescent="0.2">
      <c r="B3338" s="442"/>
      <c r="I3338" s="443"/>
      <c r="J3338" s="443"/>
      <c r="K3338" s="443"/>
    </row>
    <row r="3339" spans="2:11" s="440" customFormat="1" x14ac:dyDescent="0.2">
      <c r="B3339" s="442"/>
      <c r="I3339" s="443"/>
      <c r="J3339" s="443"/>
      <c r="K3339" s="443"/>
    </row>
    <row r="3340" spans="2:11" s="440" customFormat="1" x14ac:dyDescent="0.2">
      <c r="B3340" s="442"/>
      <c r="I3340" s="443"/>
      <c r="J3340" s="443"/>
      <c r="K3340" s="443"/>
    </row>
    <row r="3341" spans="2:11" s="440" customFormat="1" x14ac:dyDescent="0.2">
      <c r="B3341" s="442"/>
      <c r="I3341" s="443"/>
      <c r="J3341" s="443"/>
      <c r="K3341" s="443"/>
    </row>
    <row r="3342" spans="2:11" s="440" customFormat="1" x14ac:dyDescent="0.2">
      <c r="B3342" s="442"/>
      <c r="I3342" s="443"/>
      <c r="J3342" s="443"/>
      <c r="K3342" s="443"/>
    </row>
    <row r="3343" spans="2:11" s="440" customFormat="1" x14ac:dyDescent="0.2">
      <c r="B3343" s="442"/>
      <c r="I3343" s="443"/>
      <c r="J3343" s="443"/>
      <c r="K3343" s="443"/>
    </row>
    <row r="3344" spans="2:11" s="440" customFormat="1" x14ac:dyDescent="0.2">
      <c r="B3344" s="442"/>
      <c r="I3344" s="443"/>
      <c r="J3344" s="443"/>
      <c r="K3344" s="443"/>
    </row>
    <row r="3345" spans="2:11" s="440" customFormat="1" x14ac:dyDescent="0.2">
      <c r="B3345" s="442"/>
      <c r="I3345" s="443"/>
      <c r="J3345" s="443"/>
      <c r="K3345" s="443"/>
    </row>
    <row r="3346" spans="2:11" s="440" customFormat="1" x14ac:dyDescent="0.2">
      <c r="B3346" s="442"/>
      <c r="I3346" s="443"/>
      <c r="J3346" s="443"/>
      <c r="K3346" s="443"/>
    </row>
    <row r="3347" spans="2:11" s="440" customFormat="1" x14ac:dyDescent="0.2">
      <c r="B3347" s="442"/>
      <c r="I3347" s="443"/>
      <c r="J3347" s="443"/>
      <c r="K3347" s="443"/>
    </row>
    <row r="3348" spans="2:11" s="440" customFormat="1" x14ac:dyDescent="0.2">
      <c r="B3348" s="442"/>
      <c r="I3348" s="443"/>
      <c r="J3348" s="443"/>
      <c r="K3348" s="443"/>
    </row>
    <row r="3349" spans="2:11" s="440" customFormat="1" x14ac:dyDescent="0.2">
      <c r="B3349" s="442"/>
      <c r="I3349" s="443"/>
      <c r="J3349" s="443"/>
      <c r="K3349" s="443"/>
    </row>
    <row r="3350" spans="2:11" s="440" customFormat="1" x14ac:dyDescent="0.2">
      <c r="B3350" s="442"/>
      <c r="I3350" s="443"/>
      <c r="J3350" s="443"/>
      <c r="K3350" s="443"/>
    </row>
    <row r="3351" spans="2:11" s="440" customFormat="1" x14ac:dyDescent="0.2">
      <c r="B3351" s="442"/>
      <c r="I3351" s="443"/>
      <c r="J3351" s="443"/>
      <c r="K3351" s="443"/>
    </row>
    <row r="3352" spans="2:11" s="440" customFormat="1" x14ac:dyDescent="0.2">
      <c r="B3352" s="442"/>
      <c r="I3352" s="443"/>
      <c r="J3352" s="443"/>
      <c r="K3352" s="443"/>
    </row>
    <row r="3353" spans="2:11" s="440" customFormat="1" x14ac:dyDescent="0.2">
      <c r="B3353" s="442"/>
      <c r="I3353" s="443"/>
      <c r="J3353" s="443"/>
      <c r="K3353" s="443"/>
    </row>
    <row r="3354" spans="2:11" s="440" customFormat="1" x14ac:dyDescent="0.2">
      <c r="B3354" s="442"/>
      <c r="I3354" s="443"/>
      <c r="J3354" s="443"/>
      <c r="K3354" s="443"/>
    </row>
    <row r="3355" spans="2:11" s="440" customFormat="1" x14ac:dyDescent="0.2">
      <c r="B3355" s="442"/>
      <c r="I3355" s="443"/>
      <c r="J3355" s="443"/>
      <c r="K3355" s="443"/>
    </row>
    <row r="3356" spans="2:11" s="440" customFormat="1" x14ac:dyDescent="0.2">
      <c r="B3356" s="442"/>
      <c r="I3356" s="443"/>
      <c r="J3356" s="443"/>
      <c r="K3356" s="443"/>
    </row>
    <row r="3357" spans="2:11" s="440" customFormat="1" x14ac:dyDescent="0.2">
      <c r="B3357" s="442"/>
      <c r="I3357" s="443"/>
      <c r="J3357" s="443"/>
      <c r="K3357" s="443"/>
    </row>
    <row r="3358" spans="2:11" s="440" customFormat="1" x14ac:dyDescent="0.2">
      <c r="B3358" s="442"/>
      <c r="I3358" s="443"/>
      <c r="J3358" s="443"/>
      <c r="K3358" s="443"/>
    </row>
    <row r="3359" spans="2:11" s="440" customFormat="1" x14ac:dyDescent="0.2">
      <c r="B3359" s="442"/>
      <c r="I3359" s="443"/>
      <c r="J3359" s="443"/>
      <c r="K3359" s="443"/>
    </row>
    <row r="3360" spans="2:11" s="440" customFormat="1" x14ac:dyDescent="0.2">
      <c r="B3360" s="442"/>
      <c r="I3360" s="443"/>
      <c r="J3360" s="443"/>
      <c r="K3360" s="443"/>
    </row>
    <row r="3361" spans="2:11" s="440" customFormat="1" x14ac:dyDescent="0.2">
      <c r="B3361" s="442"/>
      <c r="I3361" s="443"/>
      <c r="J3361" s="443"/>
      <c r="K3361" s="443"/>
    </row>
    <row r="3362" spans="2:11" s="440" customFormat="1" x14ac:dyDescent="0.2">
      <c r="B3362" s="442"/>
      <c r="I3362" s="443"/>
      <c r="J3362" s="443"/>
      <c r="K3362" s="443"/>
    </row>
    <row r="3363" spans="2:11" s="440" customFormat="1" x14ac:dyDescent="0.2">
      <c r="B3363" s="442"/>
      <c r="I3363" s="443"/>
      <c r="J3363" s="443"/>
      <c r="K3363" s="443"/>
    </row>
    <row r="3364" spans="2:11" s="440" customFormat="1" x14ac:dyDescent="0.2">
      <c r="B3364" s="442"/>
      <c r="I3364" s="443"/>
      <c r="J3364" s="443"/>
      <c r="K3364" s="443"/>
    </row>
    <row r="3365" spans="2:11" s="440" customFormat="1" x14ac:dyDescent="0.2">
      <c r="B3365" s="442"/>
      <c r="I3365" s="443"/>
      <c r="J3365" s="443"/>
      <c r="K3365" s="443"/>
    </row>
    <row r="3366" spans="2:11" s="440" customFormat="1" x14ac:dyDescent="0.2">
      <c r="B3366" s="442"/>
      <c r="I3366" s="443"/>
      <c r="J3366" s="443"/>
      <c r="K3366" s="443"/>
    </row>
    <row r="3367" spans="2:11" s="440" customFormat="1" x14ac:dyDescent="0.2">
      <c r="B3367" s="442"/>
      <c r="I3367" s="443"/>
      <c r="J3367" s="443"/>
      <c r="K3367" s="443"/>
    </row>
    <row r="3368" spans="2:11" s="440" customFormat="1" x14ac:dyDescent="0.2">
      <c r="B3368" s="442"/>
      <c r="I3368" s="443"/>
      <c r="J3368" s="443"/>
      <c r="K3368" s="443"/>
    </row>
    <row r="3369" spans="2:11" s="440" customFormat="1" x14ac:dyDescent="0.2">
      <c r="B3369" s="442"/>
      <c r="I3369" s="443"/>
      <c r="J3369" s="443"/>
      <c r="K3369" s="443"/>
    </row>
    <row r="3370" spans="2:11" s="440" customFormat="1" x14ac:dyDescent="0.2">
      <c r="B3370" s="442"/>
      <c r="I3370" s="443"/>
      <c r="J3370" s="443"/>
      <c r="K3370" s="443"/>
    </row>
    <row r="3371" spans="2:11" s="440" customFormat="1" x14ac:dyDescent="0.2">
      <c r="B3371" s="442"/>
      <c r="I3371" s="443"/>
      <c r="J3371" s="443"/>
      <c r="K3371" s="443"/>
    </row>
    <row r="3372" spans="2:11" s="440" customFormat="1" x14ac:dyDescent="0.2">
      <c r="B3372" s="442"/>
      <c r="I3372" s="443"/>
      <c r="J3372" s="443"/>
      <c r="K3372" s="443"/>
    </row>
    <row r="3373" spans="2:11" s="440" customFormat="1" x14ac:dyDescent="0.2">
      <c r="B3373" s="442"/>
      <c r="I3373" s="443"/>
      <c r="J3373" s="443"/>
      <c r="K3373" s="443"/>
    </row>
    <row r="3374" spans="2:11" s="440" customFormat="1" x14ac:dyDescent="0.2">
      <c r="B3374" s="442"/>
      <c r="I3374" s="443"/>
      <c r="J3374" s="443"/>
      <c r="K3374" s="443"/>
    </row>
    <row r="3375" spans="2:11" s="440" customFormat="1" x14ac:dyDescent="0.2">
      <c r="B3375" s="442"/>
      <c r="I3375" s="443"/>
      <c r="J3375" s="443"/>
      <c r="K3375" s="443"/>
    </row>
    <row r="3376" spans="2:11" s="440" customFormat="1" x14ac:dyDescent="0.2">
      <c r="B3376" s="442"/>
      <c r="I3376" s="443"/>
      <c r="J3376" s="443"/>
      <c r="K3376" s="443"/>
    </row>
    <row r="3377" spans="2:11" s="440" customFormat="1" x14ac:dyDescent="0.2">
      <c r="B3377" s="442"/>
      <c r="I3377" s="443"/>
      <c r="J3377" s="443"/>
      <c r="K3377" s="443"/>
    </row>
    <row r="3378" spans="2:11" s="440" customFormat="1" x14ac:dyDescent="0.2">
      <c r="B3378" s="442"/>
      <c r="I3378" s="443"/>
      <c r="J3378" s="443"/>
      <c r="K3378" s="443"/>
    </row>
    <row r="3379" spans="2:11" s="440" customFormat="1" x14ac:dyDescent="0.2">
      <c r="B3379" s="442"/>
      <c r="I3379" s="443"/>
      <c r="J3379" s="443"/>
      <c r="K3379" s="443"/>
    </row>
    <row r="3380" spans="2:11" s="440" customFormat="1" x14ac:dyDescent="0.2">
      <c r="B3380" s="442"/>
      <c r="I3380" s="443"/>
      <c r="J3380" s="443"/>
      <c r="K3380" s="443"/>
    </row>
    <row r="3381" spans="2:11" s="440" customFormat="1" x14ac:dyDescent="0.2">
      <c r="B3381" s="442"/>
      <c r="I3381" s="443"/>
      <c r="J3381" s="443"/>
      <c r="K3381" s="443"/>
    </row>
    <row r="3382" spans="2:11" s="440" customFormat="1" x14ac:dyDescent="0.2">
      <c r="B3382" s="442"/>
      <c r="I3382" s="443"/>
      <c r="J3382" s="443"/>
      <c r="K3382" s="443"/>
    </row>
    <row r="3383" spans="2:11" s="440" customFormat="1" x14ac:dyDescent="0.2">
      <c r="B3383" s="442"/>
      <c r="I3383" s="443"/>
      <c r="J3383" s="443"/>
      <c r="K3383" s="443"/>
    </row>
    <row r="3384" spans="2:11" s="440" customFormat="1" x14ac:dyDescent="0.2">
      <c r="B3384" s="442"/>
      <c r="I3384" s="443"/>
      <c r="J3384" s="443"/>
      <c r="K3384" s="443"/>
    </row>
    <row r="3385" spans="2:11" s="440" customFormat="1" x14ac:dyDescent="0.2">
      <c r="B3385" s="442"/>
      <c r="I3385" s="443"/>
      <c r="J3385" s="443"/>
      <c r="K3385" s="443"/>
    </row>
    <row r="3386" spans="2:11" s="440" customFormat="1" x14ac:dyDescent="0.2">
      <c r="B3386" s="442"/>
      <c r="I3386" s="443"/>
      <c r="J3386" s="443"/>
      <c r="K3386" s="443"/>
    </row>
    <row r="3387" spans="2:11" s="440" customFormat="1" x14ac:dyDescent="0.2">
      <c r="B3387" s="442"/>
      <c r="I3387" s="443"/>
      <c r="J3387" s="443"/>
      <c r="K3387" s="443"/>
    </row>
    <row r="3388" spans="2:11" s="440" customFormat="1" x14ac:dyDescent="0.2">
      <c r="B3388" s="442"/>
      <c r="I3388" s="443"/>
      <c r="J3388" s="443"/>
      <c r="K3388" s="443"/>
    </row>
    <row r="3389" spans="2:11" s="440" customFormat="1" x14ac:dyDescent="0.2">
      <c r="B3389" s="442"/>
      <c r="I3389" s="443"/>
      <c r="J3389" s="443"/>
      <c r="K3389" s="443"/>
    </row>
    <row r="3390" spans="2:11" s="440" customFormat="1" x14ac:dyDescent="0.2">
      <c r="B3390" s="442"/>
      <c r="I3390" s="443"/>
      <c r="J3390" s="443"/>
      <c r="K3390" s="443"/>
    </row>
    <row r="3391" spans="2:11" s="440" customFormat="1" x14ac:dyDescent="0.2">
      <c r="B3391" s="442"/>
      <c r="I3391" s="443"/>
      <c r="J3391" s="443"/>
      <c r="K3391" s="443"/>
    </row>
    <row r="3392" spans="2:11" s="440" customFormat="1" x14ac:dyDescent="0.2">
      <c r="B3392" s="442"/>
      <c r="I3392" s="443"/>
      <c r="J3392" s="443"/>
      <c r="K3392" s="443"/>
    </row>
    <row r="3393" spans="2:11" s="440" customFormat="1" x14ac:dyDescent="0.2">
      <c r="B3393" s="442"/>
      <c r="I3393" s="443"/>
      <c r="J3393" s="443"/>
      <c r="K3393" s="443"/>
    </row>
    <row r="3394" spans="2:11" s="440" customFormat="1" x14ac:dyDescent="0.2">
      <c r="B3394" s="442"/>
      <c r="I3394" s="443"/>
      <c r="J3394" s="443"/>
      <c r="K3394" s="443"/>
    </row>
    <row r="3395" spans="2:11" s="440" customFormat="1" x14ac:dyDescent="0.2">
      <c r="B3395" s="442"/>
      <c r="I3395" s="443"/>
      <c r="J3395" s="443"/>
      <c r="K3395" s="443"/>
    </row>
    <row r="3396" spans="2:11" s="440" customFormat="1" x14ac:dyDescent="0.2">
      <c r="B3396" s="442"/>
      <c r="I3396" s="443"/>
      <c r="J3396" s="443"/>
      <c r="K3396" s="443"/>
    </row>
    <row r="3397" spans="2:11" s="440" customFormat="1" x14ac:dyDescent="0.2">
      <c r="B3397" s="442"/>
      <c r="I3397" s="443"/>
      <c r="J3397" s="443"/>
      <c r="K3397" s="443"/>
    </row>
    <row r="3398" spans="2:11" s="440" customFormat="1" x14ac:dyDescent="0.2">
      <c r="B3398" s="442"/>
      <c r="I3398" s="443"/>
      <c r="J3398" s="443"/>
      <c r="K3398" s="443"/>
    </row>
    <row r="3399" spans="2:11" s="440" customFormat="1" x14ac:dyDescent="0.2">
      <c r="B3399" s="442"/>
      <c r="I3399" s="443"/>
      <c r="J3399" s="443"/>
      <c r="K3399" s="443"/>
    </row>
    <row r="3400" spans="2:11" s="440" customFormat="1" x14ac:dyDescent="0.2">
      <c r="B3400" s="442"/>
      <c r="I3400" s="443"/>
      <c r="J3400" s="443"/>
      <c r="K3400" s="443"/>
    </row>
    <row r="3401" spans="2:11" s="440" customFormat="1" x14ac:dyDescent="0.2">
      <c r="B3401" s="442"/>
      <c r="I3401" s="443"/>
      <c r="J3401" s="443"/>
      <c r="K3401" s="443"/>
    </row>
    <row r="3402" spans="2:11" s="440" customFormat="1" x14ac:dyDescent="0.2">
      <c r="B3402" s="442"/>
      <c r="I3402" s="443"/>
      <c r="J3402" s="443"/>
      <c r="K3402" s="443"/>
    </row>
    <row r="3403" spans="2:11" s="440" customFormat="1" x14ac:dyDescent="0.2">
      <c r="B3403" s="442"/>
      <c r="I3403" s="443"/>
      <c r="J3403" s="443"/>
      <c r="K3403" s="443"/>
    </row>
    <row r="3404" spans="2:11" s="440" customFormat="1" x14ac:dyDescent="0.2">
      <c r="B3404" s="442"/>
      <c r="I3404" s="443"/>
      <c r="J3404" s="443"/>
      <c r="K3404" s="443"/>
    </row>
    <row r="3405" spans="2:11" s="440" customFormat="1" x14ac:dyDescent="0.2">
      <c r="B3405" s="442"/>
      <c r="I3405" s="443"/>
      <c r="J3405" s="443"/>
      <c r="K3405" s="443"/>
    </row>
    <row r="3406" spans="2:11" s="440" customFormat="1" x14ac:dyDescent="0.2">
      <c r="B3406" s="442"/>
      <c r="I3406" s="443"/>
      <c r="J3406" s="443"/>
      <c r="K3406" s="443"/>
    </row>
    <row r="3407" spans="2:11" s="440" customFormat="1" x14ac:dyDescent="0.2">
      <c r="B3407" s="442"/>
      <c r="I3407" s="443"/>
      <c r="J3407" s="443"/>
      <c r="K3407" s="443"/>
    </row>
    <row r="3408" spans="2:11" s="440" customFormat="1" x14ac:dyDescent="0.2">
      <c r="B3408" s="442"/>
      <c r="I3408" s="443"/>
      <c r="J3408" s="443"/>
      <c r="K3408" s="443"/>
    </row>
    <row r="3409" spans="2:11" s="440" customFormat="1" x14ac:dyDescent="0.2">
      <c r="B3409" s="442"/>
      <c r="I3409" s="443"/>
      <c r="J3409" s="443"/>
      <c r="K3409" s="443"/>
    </row>
    <row r="3410" spans="2:11" s="440" customFormat="1" x14ac:dyDescent="0.2">
      <c r="B3410" s="442"/>
      <c r="I3410" s="443"/>
      <c r="J3410" s="443"/>
      <c r="K3410" s="443"/>
    </row>
    <row r="3411" spans="2:11" s="440" customFormat="1" x14ac:dyDescent="0.2">
      <c r="B3411" s="442"/>
      <c r="I3411" s="443"/>
      <c r="J3411" s="443"/>
      <c r="K3411" s="443"/>
    </row>
    <row r="3412" spans="2:11" s="440" customFormat="1" x14ac:dyDescent="0.2">
      <c r="B3412" s="442"/>
      <c r="I3412" s="443"/>
      <c r="J3412" s="443"/>
      <c r="K3412" s="443"/>
    </row>
    <row r="3413" spans="2:11" s="440" customFormat="1" x14ac:dyDescent="0.2">
      <c r="B3413" s="442"/>
      <c r="I3413" s="443"/>
      <c r="J3413" s="443"/>
      <c r="K3413" s="443"/>
    </row>
    <row r="3414" spans="2:11" s="440" customFormat="1" x14ac:dyDescent="0.2">
      <c r="B3414" s="442"/>
      <c r="I3414" s="443"/>
      <c r="J3414" s="443"/>
      <c r="K3414" s="443"/>
    </row>
    <row r="3415" spans="2:11" s="440" customFormat="1" x14ac:dyDescent="0.2">
      <c r="B3415" s="442"/>
      <c r="I3415" s="443"/>
      <c r="J3415" s="443"/>
      <c r="K3415" s="443"/>
    </row>
    <row r="3416" spans="2:11" s="440" customFormat="1" x14ac:dyDescent="0.2">
      <c r="B3416" s="442"/>
      <c r="I3416" s="443"/>
      <c r="J3416" s="443"/>
      <c r="K3416" s="443"/>
    </row>
    <row r="3417" spans="2:11" s="440" customFormat="1" x14ac:dyDescent="0.2">
      <c r="B3417" s="442"/>
      <c r="I3417" s="443"/>
      <c r="J3417" s="443"/>
      <c r="K3417" s="443"/>
    </row>
    <row r="3418" spans="2:11" s="440" customFormat="1" x14ac:dyDescent="0.2">
      <c r="B3418" s="442"/>
      <c r="I3418" s="443"/>
      <c r="J3418" s="443"/>
      <c r="K3418" s="443"/>
    </row>
    <row r="3419" spans="2:11" s="440" customFormat="1" x14ac:dyDescent="0.2">
      <c r="B3419" s="442"/>
      <c r="I3419" s="443"/>
      <c r="J3419" s="443"/>
      <c r="K3419" s="443"/>
    </row>
    <row r="3420" spans="2:11" s="440" customFormat="1" x14ac:dyDescent="0.2">
      <c r="B3420" s="442"/>
      <c r="I3420" s="443"/>
      <c r="J3420" s="443"/>
      <c r="K3420" s="443"/>
    </row>
    <row r="3421" spans="2:11" s="440" customFormat="1" x14ac:dyDescent="0.2">
      <c r="B3421" s="442"/>
      <c r="I3421" s="443"/>
      <c r="J3421" s="443"/>
      <c r="K3421" s="443"/>
    </row>
    <row r="3422" spans="2:11" s="440" customFormat="1" x14ac:dyDescent="0.2">
      <c r="B3422" s="442"/>
      <c r="I3422" s="443"/>
      <c r="J3422" s="443"/>
      <c r="K3422" s="443"/>
    </row>
    <row r="3423" spans="2:11" s="440" customFormat="1" x14ac:dyDescent="0.2">
      <c r="B3423" s="442"/>
      <c r="I3423" s="443"/>
      <c r="J3423" s="443"/>
      <c r="K3423" s="443"/>
    </row>
    <row r="3424" spans="2:11" s="440" customFormat="1" x14ac:dyDescent="0.2">
      <c r="B3424" s="442"/>
      <c r="I3424" s="443"/>
      <c r="J3424" s="443"/>
      <c r="K3424" s="443"/>
    </row>
    <row r="3425" spans="2:11" s="440" customFormat="1" x14ac:dyDescent="0.2">
      <c r="B3425" s="442"/>
      <c r="I3425" s="443"/>
      <c r="J3425" s="443"/>
      <c r="K3425" s="443"/>
    </row>
    <row r="3426" spans="2:11" s="440" customFormat="1" x14ac:dyDescent="0.2">
      <c r="B3426" s="442"/>
      <c r="I3426" s="443"/>
      <c r="J3426" s="443"/>
      <c r="K3426" s="443"/>
    </row>
    <row r="3427" spans="2:11" s="440" customFormat="1" x14ac:dyDescent="0.2">
      <c r="B3427" s="442"/>
      <c r="I3427" s="443"/>
      <c r="J3427" s="443"/>
      <c r="K3427" s="443"/>
    </row>
    <row r="3428" spans="2:11" s="440" customFormat="1" x14ac:dyDescent="0.2">
      <c r="B3428" s="442"/>
      <c r="I3428" s="443"/>
      <c r="J3428" s="443"/>
      <c r="K3428" s="443"/>
    </row>
    <row r="3429" spans="2:11" s="440" customFormat="1" x14ac:dyDescent="0.2">
      <c r="B3429" s="442"/>
      <c r="I3429" s="443"/>
      <c r="J3429" s="443"/>
      <c r="K3429" s="443"/>
    </row>
    <row r="3430" spans="2:11" s="440" customFormat="1" x14ac:dyDescent="0.2">
      <c r="B3430" s="442"/>
      <c r="I3430" s="443"/>
      <c r="J3430" s="443"/>
      <c r="K3430" s="443"/>
    </row>
    <row r="3431" spans="2:11" s="440" customFormat="1" x14ac:dyDescent="0.2">
      <c r="B3431" s="442"/>
      <c r="I3431" s="443"/>
      <c r="J3431" s="443"/>
      <c r="K3431" s="443"/>
    </row>
    <row r="3432" spans="2:11" s="440" customFormat="1" x14ac:dyDescent="0.2">
      <c r="B3432" s="442"/>
      <c r="I3432" s="443"/>
      <c r="J3432" s="443"/>
      <c r="K3432" s="443"/>
    </row>
    <row r="3433" spans="2:11" s="440" customFormat="1" x14ac:dyDescent="0.2">
      <c r="B3433" s="442"/>
      <c r="I3433" s="443"/>
      <c r="J3433" s="443"/>
      <c r="K3433" s="443"/>
    </row>
    <row r="3434" spans="2:11" s="440" customFormat="1" x14ac:dyDescent="0.2">
      <c r="B3434" s="442"/>
      <c r="I3434" s="443"/>
      <c r="J3434" s="443"/>
      <c r="K3434" s="443"/>
    </row>
    <row r="3435" spans="2:11" s="440" customFormat="1" x14ac:dyDescent="0.2">
      <c r="B3435" s="442"/>
      <c r="I3435" s="443"/>
      <c r="J3435" s="443"/>
      <c r="K3435" s="443"/>
    </row>
    <row r="3436" spans="2:11" s="440" customFormat="1" x14ac:dyDescent="0.2">
      <c r="B3436" s="442"/>
      <c r="I3436" s="443"/>
      <c r="J3436" s="443"/>
      <c r="K3436" s="443"/>
    </row>
    <row r="3437" spans="2:11" s="440" customFormat="1" x14ac:dyDescent="0.2">
      <c r="B3437" s="442"/>
      <c r="I3437" s="443"/>
      <c r="J3437" s="443"/>
      <c r="K3437" s="443"/>
    </row>
    <row r="3438" spans="2:11" s="440" customFormat="1" x14ac:dyDescent="0.2">
      <c r="B3438" s="442"/>
      <c r="I3438" s="443"/>
      <c r="J3438" s="443"/>
      <c r="K3438" s="443"/>
    </row>
    <row r="3439" spans="2:11" s="440" customFormat="1" x14ac:dyDescent="0.2">
      <c r="B3439" s="442"/>
      <c r="I3439" s="443"/>
      <c r="J3439" s="443"/>
      <c r="K3439" s="443"/>
    </row>
    <row r="3440" spans="2:11" s="440" customFormat="1" x14ac:dyDescent="0.2">
      <c r="B3440" s="442"/>
      <c r="I3440" s="443"/>
      <c r="J3440" s="443"/>
      <c r="K3440" s="443"/>
    </row>
    <row r="3441" spans="2:11" s="440" customFormat="1" x14ac:dyDescent="0.2">
      <c r="B3441" s="442"/>
      <c r="I3441" s="443"/>
      <c r="J3441" s="443"/>
      <c r="K3441" s="443"/>
    </row>
    <row r="3442" spans="2:11" s="440" customFormat="1" x14ac:dyDescent="0.2">
      <c r="B3442" s="442"/>
      <c r="I3442" s="443"/>
      <c r="J3442" s="443"/>
      <c r="K3442" s="443"/>
    </row>
    <row r="3443" spans="2:11" s="440" customFormat="1" x14ac:dyDescent="0.2">
      <c r="B3443" s="442"/>
      <c r="I3443" s="443"/>
      <c r="J3443" s="443"/>
      <c r="K3443" s="443"/>
    </row>
    <row r="3444" spans="2:11" s="440" customFormat="1" x14ac:dyDescent="0.2">
      <c r="B3444" s="442"/>
      <c r="I3444" s="443"/>
      <c r="J3444" s="443"/>
      <c r="K3444" s="443"/>
    </row>
    <row r="3445" spans="2:11" s="440" customFormat="1" x14ac:dyDescent="0.2">
      <c r="B3445" s="442"/>
      <c r="I3445" s="443"/>
      <c r="J3445" s="443"/>
      <c r="K3445" s="443"/>
    </row>
    <row r="3446" spans="2:11" s="440" customFormat="1" x14ac:dyDescent="0.2">
      <c r="B3446" s="442"/>
      <c r="I3446" s="443"/>
      <c r="J3446" s="443"/>
      <c r="K3446" s="443"/>
    </row>
    <row r="3447" spans="2:11" s="440" customFormat="1" x14ac:dyDescent="0.2">
      <c r="B3447" s="442"/>
      <c r="I3447" s="443"/>
      <c r="J3447" s="443"/>
      <c r="K3447" s="443"/>
    </row>
    <row r="3448" spans="2:11" s="440" customFormat="1" x14ac:dyDescent="0.2">
      <c r="B3448" s="442"/>
      <c r="I3448" s="443"/>
      <c r="J3448" s="443"/>
      <c r="K3448" s="443"/>
    </row>
    <row r="3449" spans="2:11" s="440" customFormat="1" x14ac:dyDescent="0.2">
      <c r="B3449" s="442"/>
      <c r="I3449" s="443"/>
      <c r="J3449" s="443"/>
      <c r="K3449" s="443"/>
    </row>
    <row r="3450" spans="2:11" s="440" customFormat="1" x14ac:dyDescent="0.2">
      <c r="B3450" s="442"/>
      <c r="I3450" s="443"/>
      <c r="J3450" s="443"/>
      <c r="K3450" s="443"/>
    </row>
    <row r="3451" spans="2:11" s="440" customFormat="1" x14ac:dyDescent="0.2">
      <c r="B3451" s="442"/>
      <c r="I3451" s="443"/>
      <c r="J3451" s="443"/>
      <c r="K3451" s="443"/>
    </row>
    <row r="3452" spans="2:11" s="440" customFormat="1" x14ac:dyDescent="0.2">
      <c r="B3452" s="442"/>
      <c r="I3452" s="443"/>
      <c r="J3452" s="443"/>
      <c r="K3452" s="443"/>
    </row>
    <row r="3453" spans="2:11" s="440" customFormat="1" x14ac:dyDescent="0.2">
      <c r="B3453" s="442"/>
      <c r="I3453" s="443"/>
      <c r="J3453" s="443"/>
      <c r="K3453" s="443"/>
    </row>
    <row r="3454" spans="2:11" s="440" customFormat="1" x14ac:dyDescent="0.2">
      <c r="B3454" s="442"/>
      <c r="I3454" s="443"/>
      <c r="J3454" s="443"/>
      <c r="K3454" s="443"/>
    </row>
    <row r="3455" spans="2:11" s="440" customFormat="1" x14ac:dyDescent="0.2">
      <c r="B3455" s="442"/>
      <c r="I3455" s="443"/>
      <c r="J3455" s="443"/>
      <c r="K3455" s="443"/>
    </row>
    <row r="3456" spans="2:11" s="440" customFormat="1" x14ac:dyDescent="0.2">
      <c r="B3456" s="442"/>
      <c r="I3456" s="443"/>
      <c r="J3456" s="443"/>
      <c r="K3456" s="443"/>
    </row>
    <row r="3457" spans="2:11" s="440" customFormat="1" x14ac:dyDescent="0.2">
      <c r="B3457" s="442"/>
      <c r="I3457" s="443"/>
      <c r="J3457" s="443"/>
      <c r="K3457" s="443"/>
    </row>
    <row r="3458" spans="2:11" s="440" customFormat="1" x14ac:dyDescent="0.2">
      <c r="B3458" s="442"/>
      <c r="I3458" s="443"/>
      <c r="J3458" s="443"/>
      <c r="K3458" s="443"/>
    </row>
    <row r="3459" spans="2:11" s="440" customFormat="1" x14ac:dyDescent="0.2">
      <c r="B3459" s="442"/>
      <c r="I3459" s="443"/>
      <c r="J3459" s="443"/>
      <c r="K3459" s="443"/>
    </row>
    <row r="3460" spans="2:11" s="440" customFormat="1" x14ac:dyDescent="0.2">
      <c r="B3460" s="442"/>
      <c r="I3460" s="443"/>
      <c r="J3460" s="443"/>
      <c r="K3460" s="443"/>
    </row>
    <row r="3461" spans="2:11" s="440" customFormat="1" x14ac:dyDescent="0.2">
      <c r="B3461" s="442"/>
      <c r="I3461" s="443"/>
      <c r="J3461" s="443"/>
      <c r="K3461" s="443"/>
    </row>
    <row r="3462" spans="2:11" s="440" customFormat="1" x14ac:dyDescent="0.2">
      <c r="B3462" s="442"/>
      <c r="I3462" s="443"/>
      <c r="J3462" s="443"/>
      <c r="K3462" s="443"/>
    </row>
    <row r="3463" spans="2:11" s="440" customFormat="1" x14ac:dyDescent="0.2">
      <c r="B3463" s="442"/>
      <c r="I3463" s="443"/>
      <c r="J3463" s="443"/>
      <c r="K3463" s="443"/>
    </row>
    <row r="3464" spans="2:11" s="440" customFormat="1" x14ac:dyDescent="0.2">
      <c r="B3464" s="442"/>
      <c r="I3464" s="443"/>
      <c r="J3464" s="443"/>
      <c r="K3464" s="443"/>
    </row>
    <row r="3465" spans="2:11" s="440" customFormat="1" x14ac:dyDescent="0.2">
      <c r="B3465" s="442"/>
      <c r="I3465" s="443"/>
      <c r="J3465" s="443"/>
      <c r="K3465" s="443"/>
    </row>
    <row r="3466" spans="2:11" s="440" customFormat="1" x14ac:dyDescent="0.2">
      <c r="B3466" s="442"/>
      <c r="I3466" s="443"/>
      <c r="J3466" s="443"/>
      <c r="K3466" s="443"/>
    </row>
    <row r="3467" spans="2:11" s="440" customFormat="1" x14ac:dyDescent="0.2">
      <c r="B3467" s="442"/>
      <c r="I3467" s="443"/>
      <c r="J3467" s="443"/>
      <c r="K3467" s="443"/>
    </row>
    <row r="3468" spans="2:11" s="440" customFormat="1" x14ac:dyDescent="0.2">
      <c r="B3468" s="442"/>
      <c r="I3468" s="443"/>
      <c r="J3468" s="443"/>
      <c r="K3468" s="443"/>
    </row>
    <row r="3469" spans="2:11" s="440" customFormat="1" x14ac:dyDescent="0.2">
      <c r="B3469" s="442"/>
      <c r="I3469" s="443"/>
      <c r="J3469" s="443"/>
      <c r="K3469" s="443"/>
    </row>
    <row r="3470" spans="2:11" s="440" customFormat="1" x14ac:dyDescent="0.2">
      <c r="B3470" s="442"/>
      <c r="I3470" s="443"/>
      <c r="J3470" s="443"/>
      <c r="K3470" s="443"/>
    </row>
    <row r="3471" spans="2:11" s="440" customFormat="1" x14ac:dyDescent="0.2">
      <c r="B3471" s="442"/>
      <c r="I3471" s="443"/>
      <c r="J3471" s="443"/>
      <c r="K3471" s="443"/>
    </row>
    <row r="3472" spans="2:11" s="440" customFormat="1" x14ac:dyDescent="0.2">
      <c r="B3472" s="442"/>
      <c r="I3472" s="443"/>
      <c r="J3472" s="443"/>
      <c r="K3472" s="443"/>
    </row>
    <row r="3473" spans="2:11" s="440" customFormat="1" x14ac:dyDescent="0.2">
      <c r="B3473" s="442"/>
      <c r="I3473" s="443"/>
      <c r="J3473" s="443"/>
      <c r="K3473" s="443"/>
    </row>
    <row r="3474" spans="2:11" s="440" customFormat="1" x14ac:dyDescent="0.2">
      <c r="B3474" s="442"/>
      <c r="I3474" s="443"/>
      <c r="J3474" s="443"/>
      <c r="K3474" s="443"/>
    </row>
    <row r="3475" spans="2:11" s="440" customFormat="1" x14ac:dyDescent="0.2">
      <c r="B3475" s="442"/>
      <c r="I3475" s="443"/>
      <c r="J3475" s="443"/>
      <c r="K3475" s="443"/>
    </row>
    <row r="3476" spans="2:11" s="440" customFormat="1" x14ac:dyDescent="0.2">
      <c r="B3476" s="442"/>
      <c r="I3476" s="443"/>
      <c r="J3476" s="443"/>
      <c r="K3476" s="443"/>
    </row>
    <row r="3477" spans="2:11" s="440" customFormat="1" x14ac:dyDescent="0.2">
      <c r="B3477" s="442"/>
      <c r="I3477" s="443"/>
      <c r="J3477" s="443"/>
      <c r="K3477" s="443"/>
    </row>
    <row r="3478" spans="2:11" s="440" customFormat="1" x14ac:dyDescent="0.2">
      <c r="B3478" s="442"/>
      <c r="I3478" s="443"/>
      <c r="J3478" s="443"/>
      <c r="K3478" s="443"/>
    </row>
    <row r="3479" spans="2:11" s="440" customFormat="1" x14ac:dyDescent="0.2">
      <c r="B3479" s="442"/>
      <c r="I3479" s="443"/>
      <c r="J3479" s="443"/>
      <c r="K3479" s="443"/>
    </row>
    <row r="3480" spans="2:11" s="440" customFormat="1" x14ac:dyDescent="0.2">
      <c r="B3480" s="442"/>
      <c r="I3480" s="443"/>
      <c r="J3480" s="443"/>
      <c r="K3480" s="443"/>
    </row>
    <row r="3481" spans="2:11" s="440" customFormat="1" x14ac:dyDescent="0.2">
      <c r="B3481" s="442"/>
      <c r="I3481" s="443"/>
      <c r="J3481" s="443"/>
      <c r="K3481" s="443"/>
    </row>
    <row r="3482" spans="2:11" s="440" customFormat="1" x14ac:dyDescent="0.2">
      <c r="B3482" s="442"/>
      <c r="I3482" s="443"/>
      <c r="J3482" s="443"/>
      <c r="K3482" s="443"/>
    </row>
    <row r="3483" spans="2:11" s="440" customFormat="1" x14ac:dyDescent="0.2">
      <c r="B3483" s="442"/>
      <c r="I3483" s="443"/>
      <c r="J3483" s="443"/>
      <c r="K3483" s="443"/>
    </row>
    <row r="3484" spans="2:11" s="440" customFormat="1" x14ac:dyDescent="0.2">
      <c r="B3484" s="442"/>
      <c r="I3484" s="443"/>
      <c r="J3484" s="443"/>
      <c r="K3484" s="443"/>
    </row>
    <row r="3485" spans="2:11" s="440" customFormat="1" x14ac:dyDescent="0.2">
      <c r="B3485" s="442"/>
      <c r="I3485" s="443"/>
      <c r="J3485" s="443"/>
      <c r="K3485" s="443"/>
    </row>
    <row r="3486" spans="2:11" s="440" customFormat="1" x14ac:dyDescent="0.2">
      <c r="B3486" s="442"/>
      <c r="I3486" s="443"/>
      <c r="J3486" s="443"/>
      <c r="K3486" s="443"/>
    </row>
    <row r="3487" spans="2:11" s="440" customFormat="1" x14ac:dyDescent="0.2">
      <c r="B3487" s="442"/>
      <c r="I3487" s="443"/>
      <c r="J3487" s="443"/>
      <c r="K3487" s="443"/>
    </row>
    <row r="3488" spans="2:11" s="440" customFormat="1" x14ac:dyDescent="0.2">
      <c r="B3488" s="442"/>
      <c r="I3488" s="443"/>
      <c r="J3488" s="443"/>
      <c r="K3488" s="443"/>
    </row>
    <row r="3489" spans="2:11" s="440" customFormat="1" x14ac:dyDescent="0.2">
      <c r="B3489" s="442"/>
      <c r="I3489" s="443"/>
      <c r="J3489" s="443"/>
      <c r="K3489" s="443"/>
    </row>
    <row r="3490" spans="2:11" s="440" customFormat="1" x14ac:dyDescent="0.2">
      <c r="B3490" s="442"/>
      <c r="I3490" s="443"/>
      <c r="J3490" s="443"/>
      <c r="K3490" s="443"/>
    </row>
    <row r="3491" spans="2:11" s="440" customFormat="1" x14ac:dyDescent="0.2">
      <c r="B3491" s="442"/>
      <c r="I3491" s="443"/>
      <c r="J3491" s="443"/>
      <c r="K3491" s="443"/>
    </row>
    <row r="3492" spans="2:11" s="440" customFormat="1" x14ac:dyDescent="0.2">
      <c r="B3492" s="442"/>
      <c r="I3492" s="443"/>
      <c r="J3492" s="443"/>
      <c r="K3492" s="443"/>
    </row>
    <row r="3493" spans="2:11" s="440" customFormat="1" x14ac:dyDescent="0.2">
      <c r="B3493" s="442"/>
      <c r="I3493" s="443"/>
      <c r="J3493" s="443"/>
      <c r="K3493" s="443"/>
    </row>
    <row r="3494" spans="2:11" s="440" customFormat="1" x14ac:dyDescent="0.2">
      <c r="B3494" s="442"/>
      <c r="I3494" s="443"/>
      <c r="J3494" s="443"/>
      <c r="K3494" s="443"/>
    </row>
    <row r="3495" spans="2:11" s="440" customFormat="1" x14ac:dyDescent="0.2">
      <c r="B3495" s="442"/>
      <c r="I3495" s="443"/>
      <c r="J3495" s="443"/>
      <c r="K3495" s="443"/>
    </row>
    <row r="3496" spans="2:11" s="440" customFormat="1" x14ac:dyDescent="0.2">
      <c r="B3496" s="442"/>
      <c r="I3496" s="443"/>
      <c r="J3496" s="443"/>
      <c r="K3496" s="443"/>
    </row>
    <row r="3497" spans="2:11" s="440" customFormat="1" x14ac:dyDescent="0.2">
      <c r="B3497" s="442"/>
      <c r="I3497" s="443"/>
      <c r="J3497" s="443"/>
      <c r="K3497" s="443"/>
    </row>
    <row r="3498" spans="2:11" s="440" customFormat="1" x14ac:dyDescent="0.2">
      <c r="B3498" s="442"/>
      <c r="I3498" s="443"/>
      <c r="J3498" s="443"/>
      <c r="K3498" s="443"/>
    </row>
    <row r="3499" spans="2:11" s="440" customFormat="1" x14ac:dyDescent="0.2">
      <c r="B3499" s="442"/>
      <c r="I3499" s="443"/>
      <c r="J3499" s="443"/>
      <c r="K3499" s="443"/>
    </row>
    <row r="3500" spans="2:11" s="440" customFormat="1" x14ac:dyDescent="0.2">
      <c r="B3500" s="442"/>
      <c r="I3500" s="443"/>
      <c r="J3500" s="443"/>
      <c r="K3500" s="443"/>
    </row>
    <row r="3501" spans="2:11" s="440" customFormat="1" x14ac:dyDescent="0.2">
      <c r="B3501" s="442"/>
      <c r="I3501" s="443"/>
      <c r="J3501" s="443"/>
      <c r="K3501" s="443"/>
    </row>
    <row r="3502" spans="2:11" s="440" customFormat="1" x14ac:dyDescent="0.2">
      <c r="B3502" s="442"/>
      <c r="I3502" s="443"/>
      <c r="J3502" s="443"/>
      <c r="K3502" s="443"/>
    </row>
    <row r="3503" spans="2:11" s="440" customFormat="1" x14ac:dyDescent="0.2">
      <c r="B3503" s="442"/>
      <c r="I3503" s="443"/>
      <c r="J3503" s="443"/>
      <c r="K3503" s="443"/>
    </row>
    <row r="3504" spans="2:11" s="440" customFormat="1" x14ac:dyDescent="0.2">
      <c r="B3504" s="442"/>
      <c r="I3504" s="443"/>
      <c r="J3504" s="443"/>
      <c r="K3504" s="443"/>
    </row>
    <row r="3505" spans="2:11" s="440" customFormat="1" x14ac:dyDescent="0.2">
      <c r="B3505" s="442"/>
      <c r="I3505" s="443"/>
      <c r="J3505" s="443"/>
      <c r="K3505" s="443"/>
    </row>
    <row r="3506" spans="2:11" s="440" customFormat="1" x14ac:dyDescent="0.2">
      <c r="B3506" s="442"/>
      <c r="I3506" s="443"/>
      <c r="J3506" s="443"/>
      <c r="K3506" s="443"/>
    </row>
    <row r="3507" spans="2:11" s="440" customFormat="1" x14ac:dyDescent="0.2">
      <c r="B3507" s="442"/>
      <c r="I3507" s="443"/>
      <c r="J3507" s="443"/>
      <c r="K3507" s="443"/>
    </row>
    <row r="3508" spans="2:11" s="440" customFormat="1" x14ac:dyDescent="0.2">
      <c r="B3508" s="442"/>
      <c r="I3508" s="443"/>
      <c r="J3508" s="443"/>
      <c r="K3508" s="443"/>
    </row>
    <row r="3509" spans="2:11" s="440" customFormat="1" x14ac:dyDescent="0.2">
      <c r="B3509" s="442"/>
      <c r="I3509" s="443"/>
      <c r="J3509" s="443"/>
      <c r="K3509" s="443"/>
    </row>
    <row r="3510" spans="2:11" s="440" customFormat="1" x14ac:dyDescent="0.2">
      <c r="B3510" s="442"/>
      <c r="I3510" s="443"/>
      <c r="J3510" s="443"/>
      <c r="K3510" s="443"/>
    </row>
    <row r="3511" spans="2:11" s="440" customFormat="1" x14ac:dyDescent="0.2">
      <c r="B3511" s="442"/>
      <c r="I3511" s="443"/>
      <c r="J3511" s="443"/>
      <c r="K3511" s="443"/>
    </row>
    <row r="3512" spans="2:11" s="440" customFormat="1" x14ac:dyDescent="0.2">
      <c r="B3512" s="442"/>
      <c r="I3512" s="443"/>
      <c r="J3512" s="443"/>
      <c r="K3512" s="443"/>
    </row>
    <row r="3513" spans="2:11" s="440" customFormat="1" x14ac:dyDescent="0.2">
      <c r="B3513" s="442"/>
      <c r="I3513" s="443"/>
      <c r="J3513" s="443"/>
      <c r="K3513" s="443"/>
    </row>
    <row r="3514" spans="2:11" s="440" customFormat="1" x14ac:dyDescent="0.2">
      <c r="B3514" s="442"/>
      <c r="I3514" s="443"/>
      <c r="J3514" s="443"/>
      <c r="K3514" s="443"/>
    </row>
    <row r="3515" spans="2:11" s="440" customFormat="1" x14ac:dyDescent="0.2">
      <c r="B3515" s="442"/>
      <c r="I3515" s="443"/>
      <c r="J3515" s="443"/>
      <c r="K3515" s="443"/>
    </row>
    <row r="3516" spans="2:11" s="440" customFormat="1" x14ac:dyDescent="0.2">
      <c r="B3516" s="442"/>
      <c r="I3516" s="443"/>
      <c r="J3516" s="443"/>
      <c r="K3516" s="443"/>
    </row>
    <row r="3517" spans="2:11" s="440" customFormat="1" x14ac:dyDescent="0.2">
      <c r="B3517" s="442"/>
      <c r="I3517" s="443"/>
      <c r="J3517" s="443"/>
      <c r="K3517" s="443"/>
    </row>
    <row r="3518" spans="2:11" s="440" customFormat="1" x14ac:dyDescent="0.2">
      <c r="B3518" s="442"/>
      <c r="I3518" s="443"/>
      <c r="J3518" s="443"/>
      <c r="K3518" s="443"/>
    </row>
    <row r="3519" spans="2:11" s="440" customFormat="1" x14ac:dyDescent="0.2">
      <c r="B3519" s="442"/>
      <c r="I3519" s="443"/>
      <c r="J3519" s="443"/>
      <c r="K3519" s="443"/>
    </row>
    <row r="3520" spans="2:11" s="440" customFormat="1" x14ac:dyDescent="0.2">
      <c r="B3520" s="442"/>
      <c r="I3520" s="443"/>
      <c r="J3520" s="443"/>
      <c r="K3520" s="443"/>
    </row>
    <row r="3521" spans="2:11" s="440" customFormat="1" x14ac:dyDescent="0.2">
      <c r="B3521" s="442"/>
      <c r="I3521" s="443"/>
      <c r="J3521" s="443"/>
      <c r="K3521" s="443"/>
    </row>
    <row r="3522" spans="2:11" s="440" customFormat="1" x14ac:dyDescent="0.2">
      <c r="B3522" s="442"/>
      <c r="I3522" s="443"/>
      <c r="J3522" s="443"/>
      <c r="K3522" s="443"/>
    </row>
    <row r="3523" spans="2:11" s="440" customFormat="1" x14ac:dyDescent="0.2">
      <c r="B3523" s="442"/>
      <c r="I3523" s="443"/>
      <c r="J3523" s="443"/>
      <c r="K3523" s="443"/>
    </row>
    <row r="3524" spans="2:11" s="440" customFormat="1" x14ac:dyDescent="0.2">
      <c r="B3524" s="442"/>
      <c r="I3524" s="443"/>
      <c r="J3524" s="443"/>
      <c r="K3524" s="443"/>
    </row>
    <row r="3525" spans="2:11" s="440" customFormat="1" x14ac:dyDescent="0.2">
      <c r="B3525" s="442"/>
      <c r="I3525" s="443"/>
      <c r="J3525" s="443"/>
      <c r="K3525" s="443"/>
    </row>
    <row r="3526" spans="2:11" s="440" customFormat="1" x14ac:dyDescent="0.2">
      <c r="B3526" s="442"/>
      <c r="I3526" s="443"/>
      <c r="J3526" s="443"/>
      <c r="K3526" s="443"/>
    </row>
    <row r="3527" spans="2:11" s="440" customFormat="1" x14ac:dyDescent="0.2">
      <c r="B3527" s="442"/>
      <c r="I3527" s="443"/>
      <c r="J3527" s="443"/>
      <c r="K3527" s="443"/>
    </row>
    <row r="3528" spans="2:11" s="440" customFormat="1" x14ac:dyDescent="0.2">
      <c r="B3528" s="442"/>
      <c r="I3528" s="443"/>
      <c r="J3528" s="443"/>
      <c r="K3528" s="443"/>
    </row>
    <row r="3529" spans="2:11" s="440" customFormat="1" x14ac:dyDescent="0.2">
      <c r="B3529" s="442"/>
      <c r="I3529" s="443"/>
      <c r="J3529" s="443"/>
      <c r="K3529" s="443"/>
    </row>
    <row r="3530" spans="2:11" s="440" customFormat="1" x14ac:dyDescent="0.2">
      <c r="B3530" s="442"/>
      <c r="I3530" s="443"/>
      <c r="J3530" s="443"/>
      <c r="K3530" s="443"/>
    </row>
    <row r="3531" spans="2:11" s="440" customFormat="1" x14ac:dyDescent="0.2">
      <c r="B3531" s="442"/>
      <c r="I3531" s="443"/>
      <c r="J3531" s="443"/>
      <c r="K3531" s="443"/>
    </row>
    <row r="3532" spans="2:11" s="440" customFormat="1" x14ac:dyDescent="0.2">
      <c r="B3532" s="442"/>
      <c r="I3532" s="443"/>
      <c r="J3532" s="443"/>
      <c r="K3532" s="443"/>
    </row>
    <row r="3533" spans="2:11" s="440" customFormat="1" x14ac:dyDescent="0.2">
      <c r="B3533" s="442"/>
      <c r="I3533" s="443"/>
      <c r="J3533" s="443"/>
      <c r="K3533" s="443"/>
    </row>
    <row r="3534" spans="2:11" s="440" customFormat="1" x14ac:dyDescent="0.2">
      <c r="B3534" s="442"/>
      <c r="I3534" s="443"/>
      <c r="J3534" s="443"/>
      <c r="K3534" s="443"/>
    </row>
    <row r="3535" spans="2:11" s="440" customFormat="1" x14ac:dyDescent="0.2">
      <c r="B3535" s="442"/>
      <c r="I3535" s="443"/>
      <c r="J3535" s="443"/>
      <c r="K3535" s="443"/>
    </row>
    <row r="3536" spans="2:11" s="440" customFormat="1" x14ac:dyDescent="0.2">
      <c r="B3536" s="442"/>
      <c r="I3536" s="443"/>
      <c r="J3536" s="443"/>
      <c r="K3536" s="443"/>
    </row>
    <row r="3537" spans="2:11" s="440" customFormat="1" x14ac:dyDescent="0.2">
      <c r="B3537" s="442"/>
      <c r="I3537" s="443"/>
      <c r="J3537" s="443"/>
      <c r="K3537" s="443"/>
    </row>
    <row r="3538" spans="2:11" s="440" customFormat="1" x14ac:dyDescent="0.2">
      <c r="B3538" s="442"/>
      <c r="I3538" s="443"/>
      <c r="J3538" s="443"/>
      <c r="K3538" s="443"/>
    </row>
    <row r="3539" spans="2:11" s="440" customFormat="1" x14ac:dyDescent="0.2">
      <c r="B3539" s="442"/>
      <c r="I3539" s="443"/>
      <c r="J3539" s="443"/>
      <c r="K3539" s="443"/>
    </row>
    <row r="3540" spans="2:11" s="440" customFormat="1" x14ac:dyDescent="0.2">
      <c r="B3540" s="442"/>
      <c r="I3540" s="443"/>
      <c r="J3540" s="443"/>
      <c r="K3540" s="443"/>
    </row>
    <row r="3541" spans="2:11" s="440" customFormat="1" x14ac:dyDescent="0.2">
      <c r="B3541" s="442"/>
      <c r="I3541" s="443"/>
      <c r="J3541" s="443"/>
      <c r="K3541" s="443"/>
    </row>
    <row r="3542" spans="2:11" s="440" customFormat="1" x14ac:dyDescent="0.2">
      <c r="B3542" s="442"/>
      <c r="I3542" s="443"/>
      <c r="J3542" s="443"/>
      <c r="K3542" s="443"/>
    </row>
    <row r="3543" spans="2:11" s="440" customFormat="1" x14ac:dyDescent="0.2">
      <c r="B3543" s="442"/>
      <c r="I3543" s="443"/>
      <c r="J3543" s="443"/>
      <c r="K3543" s="443"/>
    </row>
    <row r="3544" spans="2:11" s="440" customFormat="1" x14ac:dyDescent="0.2">
      <c r="B3544" s="442"/>
      <c r="I3544" s="443"/>
      <c r="J3544" s="443"/>
      <c r="K3544" s="443"/>
    </row>
    <row r="3545" spans="2:11" s="440" customFormat="1" x14ac:dyDescent="0.2">
      <c r="B3545" s="442"/>
      <c r="I3545" s="443"/>
      <c r="J3545" s="443"/>
      <c r="K3545" s="443"/>
    </row>
    <row r="3546" spans="2:11" s="440" customFormat="1" x14ac:dyDescent="0.2">
      <c r="B3546" s="442"/>
      <c r="I3546" s="443"/>
      <c r="J3546" s="443"/>
      <c r="K3546" s="443"/>
    </row>
    <row r="3547" spans="2:11" s="440" customFormat="1" x14ac:dyDescent="0.2">
      <c r="B3547" s="442"/>
      <c r="I3547" s="443"/>
      <c r="J3547" s="443"/>
      <c r="K3547" s="443"/>
    </row>
    <row r="3548" spans="2:11" s="440" customFormat="1" x14ac:dyDescent="0.2">
      <c r="B3548" s="442"/>
      <c r="I3548" s="443"/>
      <c r="J3548" s="443"/>
      <c r="K3548" s="443"/>
    </row>
    <row r="3549" spans="2:11" s="440" customFormat="1" x14ac:dyDescent="0.2">
      <c r="B3549" s="442"/>
      <c r="I3549" s="443"/>
      <c r="J3549" s="443"/>
      <c r="K3549" s="443"/>
    </row>
    <row r="3550" spans="2:11" s="440" customFormat="1" x14ac:dyDescent="0.2">
      <c r="B3550" s="442"/>
      <c r="I3550" s="443"/>
      <c r="J3550" s="443"/>
      <c r="K3550" s="443"/>
    </row>
    <row r="3551" spans="2:11" s="440" customFormat="1" x14ac:dyDescent="0.2">
      <c r="B3551" s="442"/>
      <c r="I3551" s="443"/>
      <c r="J3551" s="443"/>
      <c r="K3551" s="443"/>
    </row>
    <row r="3552" spans="2:11" s="440" customFormat="1" x14ac:dyDescent="0.2">
      <c r="B3552" s="442"/>
      <c r="I3552" s="443"/>
      <c r="J3552" s="443"/>
      <c r="K3552" s="443"/>
    </row>
    <row r="3553" spans="2:11" s="440" customFormat="1" x14ac:dyDescent="0.2">
      <c r="B3553" s="442"/>
      <c r="I3553" s="443"/>
      <c r="J3553" s="443"/>
      <c r="K3553" s="443"/>
    </row>
    <row r="3554" spans="2:11" s="440" customFormat="1" x14ac:dyDescent="0.2">
      <c r="B3554" s="442"/>
      <c r="I3554" s="443"/>
      <c r="J3554" s="443"/>
      <c r="K3554" s="443"/>
    </row>
    <row r="3555" spans="2:11" s="440" customFormat="1" x14ac:dyDescent="0.2">
      <c r="B3555" s="442"/>
      <c r="I3555" s="443"/>
      <c r="J3555" s="443"/>
      <c r="K3555" s="443"/>
    </row>
    <row r="3556" spans="2:11" s="440" customFormat="1" x14ac:dyDescent="0.2">
      <c r="B3556" s="442"/>
      <c r="I3556" s="443"/>
      <c r="J3556" s="443"/>
      <c r="K3556" s="443"/>
    </row>
    <row r="3557" spans="2:11" s="440" customFormat="1" x14ac:dyDescent="0.2">
      <c r="B3557" s="442"/>
      <c r="I3557" s="443"/>
      <c r="J3557" s="443"/>
      <c r="K3557" s="443"/>
    </row>
    <row r="3558" spans="2:11" s="440" customFormat="1" x14ac:dyDescent="0.2">
      <c r="B3558" s="442"/>
      <c r="I3558" s="443"/>
      <c r="J3558" s="443"/>
      <c r="K3558" s="443"/>
    </row>
    <row r="3559" spans="2:11" s="440" customFormat="1" x14ac:dyDescent="0.2">
      <c r="B3559" s="442"/>
      <c r="I3559" s="443"/>
      <c r="J3559" s="443"/>
      <c r="K3559" s="443"/>
    </row>
    <row r="3560" spans="2:11" s="440" customFormat="1" x14ac:dyDescent="0.2">
      <c r="B3560" s="442"/>
      <c r="I3560" s="443"/>
      <c r="J3560" s="443"/>
      <c r="K3560" s="443"/>
    </row>
    <row r="3561" spans="2:11" s="440" customFormat="1" x14ac:dyDescent="0.2">
      <c r="B3561" s="442"/>
      <c r="I3561" s="443"/>
      <c r="J3561" s="443"/>
      <c r="K3561" s="443"/>
    </row>
    <row r="3562" spans="2:11" s="440" customFormat="1" x14ac:dyDescent="0.2">
      <c r="B3562" s="442"/>
      <c r="I3562" s="443"/>
      <c r="J3562" s="443"/>
      <c r="K3562" s="443"/>
    </row>
    <row r="3563" spans="2:11" s="440" customFormat="1" x14ac:dyDescent="0.2">
      <c r="B3563" s="442"/>
      <c r="I3563" s="443"/>
      <c r="J3563" s="443"/>
      <c r="K3563" s="443"/>
    </row>
    <row r="3564" spans="2:11" s="440" customFormat="1" x14ac:dyDescent="0.2">
      <c r="B3564" s="442"/>
      <c r="I3564" s="443"/>
      <c r="J3564" s="443"/>
      <c r="K3564" s="443"/>
    </row>
    <row r="3565" spans="2:11" s="440" customFormat="1" x14ac:dyDescent="0.2">
      <c r="B3565" s="442"/>
      <c r="I3565" s="443"/>
      <c r="J3565" s="443"/>
      <c r="K3565" s="443"/>
    </row>
    <row r="3566" spans="2:11" s="440" customFormat="1" x14ac:dyDescent="0.2">
      <c r="B3566" s="442"/>
      <c r="I3566" s="443"/>
      <c r="J3566" s="443"/>
      <c r="K3566" s="443"/>
    </row>
    <row r="3567" spans="2:11" s="440" customFormat="1" x14ac:dyDescent="0.2">
      <c r="B3567" s="442"/>
      <c r="I3567" s="443"/>
      <c r="J3567" s="443"/>
      <c r="K3567" s="443"/>
    </row>
    <row r="3568" spans="2:11" s="440" customFormat="1" x14ac:dyDescent="0.2">
      <c r="B3568" s="442"/>
      <c r="I3568" s="443"/>
      <c r="J3568" s="443"/>
      <c r="K3568" s="443"/>
    </row>
    <row r="3569" spans="2:11" s="440" customFormat="1" x14ac:dyDescent="0.2">
      <c r="B3569" s="442"/>
      <c r="I3569" s="443"/>
      <c r="J3569" s="443"/>
      <c r="K3569" s="443"/>
    </row>
    <row r="3570" spans="2:11" s="440" customFormat="1" x14ac:dyDescent="0.2">
      <c r="B3570" s="442"/>
      <c r="I3570" s="443"/>
      <c r="J3570" s="443"/>
      <c r="K3570" s="443"/>
    </row>
    <row r="3571" spans="2:11" s="440" customFormat="1" x14ac:dyDescent="0.2">
      <c r="B3571" s="442"/>
      <c r="I3571" s="443"/>
      <c r="J3571" s="443"/>
      <c r="K3571" s="443"/>
    </row>
    <row r="3572" spans="2:11" s="440" customFormat="1" x14ac:dyDescent="0.2">
      <c r="B3572" s="442"/>
      <c r="I3572" s="443"/>
      <c r="J3572" s="443"/>
      <c r="K3572" s="443"/>
    </row>
    <row r="3573" spans="2:11" s="440" customFormat="1" x14ac:dyDescent="0.2">
      <c r="B3573" s="442"/>
      <c r="I3573" s="443"/>
      <c r="J3573" s="443"/>
      <c r="K3573" s="443"/>
    </row>
    <row r="3574" spans="2:11" s="440" customFormat="1" x14ac:dyDescent="0.2">
      <c r="B3574" s="442"/>
      <c r="I3574" s="443"/>
      <c r="J3574" s="443"/>
      <c r="K3574" s="443"/>
    </row>
    <row r="3575" spans="2:11" s="440" customFormat="1" x14ac:dyDescent="0.2">
      <c r="B3575" s="442"/>
      <c r="I3575" s="443"/>
      <c r="J3575" s="443"/>
      <c r="K3575" s="443"/>
    </row>
    <row r="3576" spans="2:11" s="440" customFormat="1" x14ac:dyDescent="0.2">
      <c r="B3576" s="442"/>
      <c r="I3576" s="443"/>
      <c r="J3576" s="443"/>
      <c r="K3576" s="443"/>
    </row>
    <row r="3577" spans="2:11" s="440" customFormat="1" x14ac:dyDescent="0.2">
      <c r="B3577" s="442"/>
      <c r="I3577" s="443"/>
      <c r="J3577" s="443"/>
      <c r="K3577" s="443"/>
    </row>
    <row r="3578" spans="2:11" s="440" customFormat="1" x14ac:dyDescent="0.2">
      <c r="B3578" s="442"/>
      <c r="I3578" s="443"/>
      <c r="J3578" s="443"/>
      <c r="K3578" s="443"/>
    </row>
    <row r="3579" spans="2:11" s="440" customFormat="1" x14ac:dyDescent="0.2">
      <c r="B3579" s="442"/>
      <c r="I3579" s="443"/>
      <c r="J3579" s="443"/>
      <c r="K3579" s="443"/>
    </row>
    <row r="3580" spans="2:11" s="440" customFormat="1" x14ac:dyDescent="0.2">
      <c r="B3580" s="442"/>
      <c r="I3580" s="443"/>
      <c r="J3580" s="443"/>
      <c r="K3580" s="443"/>
    </row>
    <row r="3581" spans="2:11" s="440" customFormat="1" x14ac:dyDescent="0.2">
      <c r="B3581" s="442"/>
      <c r="I3581" s="443"/>
      <c r="J3581" s="443"/>
      <c r="K3581" s="443"/>
    </row>
    <row r="3582" spans="2:11" s="440" customFormat="1" x14ac:dyDescent="0.2">
      <c r="B3582" s="442"/>
      <c r="I3582" s="443"/>
      <c r="J3582" s="443"/>
      <c r="K3582" s="443"/>
    </row>
    <row r="3583" spans="2:11" s="440" customFormat="1" x14ac:dyDescent="0.2">
      <c r="B3583" s="442"/>
      <c r="I3583" s="443"/>
      <c r="J3583" s="443"/>
      <c r="K3583" s="443"/>
    </row>
    <row r="3584" spans="2:11" s="440" customFormat="1" x14ac:dyDescent="0.2">
      <c r="B3584" s="442"/>
      <c r="I3584" s="443"/>
      <c r="J3584" s="443"/>
      <c r="K3584" s="443"/>
    </row>
    <row r="3585" spans="2:11" s="440" customFormat="1" x14ac:dyDescent="0.2">
      <c r="B3585" s="442"/>
      <c r="I3585" s="443"/>
      <c r="J3585" s="443"/>
      <c r="K3585" s="443"/>
    </row>
    <row r="3586" spans="2:11" s="440" customFormat="1" x14ac:dyDescent="0.2">
      <c r="B3586" s="442"/>
      <c r="I3586" s="443"/>
      <c r="J3586" s="443"/>
      <c r="K3586" s="443"/>
    </row>
    <row r="3587" spans="2:11" s="440" customFormat="1" x14ac:dyDescent="0.2">
      <c r="B3587" s="442"/>
      <c r="I3587" s="443"/>
      <c r="J3587" s="443"/>
      <c r="K3587" s="443"/>
    </row>
    <row r="3588" spans="2:11" s="440" customFormat="1" x14ac:dyDescent="0.2">
      <c r="B3588" s="442"/>
      <c r="I3588" s="443"/>
      <c r="J3588" s="443"/>
      <c r="K3588" s="443"/>
    </row>
    <row r="3589" spans="2:11" s="440" customFormat="1" x14ac:dyDescent="0.2">
      <c r="B3589" s="442"/>
      <c r="I3589" s="443"/>
      <c r="J3589" s="443"/>
      <c r="K3589" s="443"/>
    </row>
    <row r="3590" spans="2:11" s="440" customFormat="1" x14ac:dyDescent="0.2">
      <c r="B3590" s="442"/>
      <c r="I3590" s="443"/>
      <c r="J3590" s="443"/>
      <c r="K3590" s="443"/>
    </row>
    <row r="3591" spans="2:11" s="440" customFormat="1" x14ac:dyDescent="0.2">
      <c r="B3591" s="442"/>
      <c r="I3591" s="443"/>
      <c r="J3591" s="443"/>
      <c r="K3591" s="443"/>
    </row>
    <row r="3592" spans="2:11" s="440" customFormat="1" x14ac:dyDescent="0.2">
      <c r="B3592" s="442"/>
      <c r="I3592" s="443"/>
      <c r="J3592" s="443"/>
      <c r="K3592" s="443"/>
    </row>
    <row r="3593" spans="2:11" s="440" customFormat="1" x14ac:dyDescent="0.2">
      <c r="B3593" s="442"/>
      <c r="I3593" s="443"/>
      <c r="J3593" s="443"/>
      <c r="K3593" s="443"/>
    </row>
    <row r="3594" spans="2:11" s="440" customFormat="1" x14ac:dyDescent="0.2">
      <c r="B3594" s="442"/>
      <c r="I3594" s="443"/>
      <c r="J3594" s="443"/>
      <c r="K3594" s="443"/>
    </row>
    <row r="3595" spans="2:11" s="440" customFormat="1" x14ac:dyDescent="0.2">
      <c r="B3595" s="442"/>
      <c r="I3595" s="443"/>
      <c r="J3595" s="443"/>
      <c r="K3595" s="443"/>
    </row>
    <row r="3596" spans="2:11" s="440" customFormat="1" x14ac:dyDescent="0.2">
      <c r="B3596" s="442"/>
      <c r="I3596" s="443"/>
      <c r="J3596" s="443"/>
      <c r="K3596" s="443"/>
    </row>
    <row r="3597" spans="2:11" s="440" customFormat="1" x14ac:dyDescent="0.2">
      <c r="B3597" s="442"/>
      <c r="I3597" s="443"/>
      <c r="J3597" s="443"/>
      <c r="K3597" s="443"/>
    </row>
    <row r="3598" spans="2:11" s="440" customFormat="1" x14ac:dyDescent="0.2">
      <c r="B3598" s="442"/>
      <c r="I3598" s="443"/>
      <c r="J3598" s="443"/>
      <c r="K3598" s="443"/>
    </row>
    <row r="3599" spans="2:11" s="440" customFormat="1" x14ac:dyDescent="0.2">
      <c r="B3599" s="442"/>
      <c r="I3599" s="443"/>
      <c r="J3599" s="443"/>
      <c r="K3599" s="443"/>
    </row>
    <row r="3600" spans="2:11" s="440" customFormat="1" x14ac:dyDescent="0.2">
      <c r="B3600" s="442"/>
      <c r="I3600" s="443"/>
      <c r="J3600" s="443"/>
      <c r="K3600" s="443"/>
    </row>
    <row r="3601" spans="2:11" s="440" customFormat="1" x14ac:dyDescent="0.2">
      <c r="B3601" s="442"/>
      <c r="I3601" s="443"/>
      <c r="J3601" s="443"/>
      <c r="K3601" s="443"/>
    </row>
    <row r="3602" spans="2:11" s="440" customFormat="1" x14ac:dyDescent="0.2">
      <c r="B3602" s="442"/>
      <c r="I3602" s="443"/>
      <c r="J3602" s="443"/>
      <c r="K3602" s="443"/>
    </row>
    <row r="3603" spans="2:11" s="440" customFormat="1" x14ac:dyDescent="0.2">
      <c r="B3603" s="442"/>
      <c r="I3603" s="443"/>
      <c r="J3603" s="443"/>
      <c r="K3603" s="443"/>
    </row>
    <row r="3604" spans="2:11" s="440" customFormat="1" x14ac:dyDescent="0.2">
      <c r="B3604" s="442"/>
      <c r="I3604" s="443"/>
      <c r="J3604" s="443"/>
      <c r="K3604" s="443"/>
    </row>
    <row r="3605" spans="2:11" s="440" customFormat="1" x14ac:dyDescent="0.2">
      <c r="B3605" s="442"/>
      <c r="I3605" s="443"/>
      <c r="J3605" s="443"/>
      <c r="K3605" s="443"/>
    </row>
    <row r="3606" spans="2:11" s="440" customFormat="1" x14ac:dyDescent="0.2">
      <c r="B3606" s="442"/>
      <c r="I3606" s="443"/>
      <c r="J3606" s="443"/>
      <c r="K3606" s="443"/>
    </row>
    <row r="3607" spans="2:11" s="440" customFormat="1" x14ac:dyDescent="0.2">
      <c r="B3607" s="442"/>
      <c r="I3607" s="443"/>
      <c r="J3607" s="443"/>
      <c r="K3607" s="443"/>
    </row>
    <row r="3608" spans="2:11" s="440" customFormat="1" x14ac:dyDescent="0.2">
      <c r="B3608" s="442"/>
      <c r="I3608" s="443"/>
      <c r="J3608" s="443"/>
      <c r="K3608" s="443"/>
    </row>
    <row r="3609" spans="2:11" s="440" customFormat="1" x14ac:dyDescent="0.2">
      <c r="B3609" s="442"/>
      <c r="I3609" s="443"/>
      <c r="J3609" s="443"/>
      <c r="K3609" s="443"/>
    </row>
    <row r="3610" spans="2:11" s="440" customFormat="1" x14ac:dyDescent="0.2">
      <c r="B3610" s="442"/>
      <c r="I3610" s="443"/>
      <c r="J3610" s="443"/>
      <c r="K3610" s="443"/>
    </row>
    <row r="3611" spans="2:11" s="440" customFormat="1" x14ac:dyDescent="0.2">
      <c r="B3611" s="442"/>
      <c r="I3611" s="443"/>
      <c r="J3611" s="443"/>
      <c r="K3611" s="443"/>
    </row>
    <row r="3612" spans="2:11" s="440" customFormat="1" x14ac:dyDescent="0.2">
      <c r="B3612" s="442"/>
      <c r="I3612" s="443"/>
      <c r="J3612" s="443"/>
      <c r="K3612" s="443"/>
    </row>
    <row r="3613" spans="2:11" s="440" customFormat="1" x14ac:dyDescent="0.2">
      <c r="B3613" s="442"/>
      <c r="I3613" s="443"/>
      <c r="J3613" s="443"/>
      <c r="K3613" s="443"/>
    </row>
    <row r="3614" spans="2:11" s="440" customFormat="1" x14ac:dyDescent="0.2">
      <c r="B3614" s="442"/>
      <c r="I3614" s="443"/>
      <c r="J3614" s="443"/>
      <c r="K3614" s="443"/>
    </row>
    <row r="3615" spans="2:11" s="440" customFormat="1" x14ac:dyDescent="0.2">
      <c r="B3615" s="442"/>
      <c r="I3615" s="443"/>
      <c r="J3615" s="443"/>
      <c r="K3615" s="443"/>
    </row>
    <row r="3616" spans="2:11" s="440" customFormat="1" x14ac:dyDescent="0.2">
      <c r="B3616" s="442"/>
      <c r="I3616" s="443"/>
      <c r="J3616" s="443"/>
      <c r="K3616" s="443"/>
    </row>
    <row r="3617" spans="2:11" s="440" customFormat="1" x14ac:dyDescent="0.2">
      <c r="B3617" s="442"/>
      <c r="I3617" s="443"/>
      <c r="J3617" s="443"/>
      <c r="K3617" s="443"/>
    </row>
    <row r="3618" spans="2:11" s="440" customFormat="1" x14ac:dyDescent="0.2">
      <c r="B3618" s="442"/>
      <c r="I3618" s="443"/>
      <c r="J3618" s="443"/>
      <c r="K3618" s="443"/>
    </row>
    <row r="3619" spans="2:11" s="440" customFormat="1" x14ac:dyDescent="0.2">
      <c r="B3619" s="442"/>
      <c r="I3619" s="443"/>
      <c r="J3619" s="443"/>
      <c r="K3619" s="443"/>
    </row>
    <row r="3620" spans="2:11" s="440" customFormat="1" x14ac:dyDescent="0.2">
      <c r="B3620" s="442"/>
      <c r="I3620" s="443"/>
      <c r="J3620" s="443"/>
      <c r="K3620" s="443"/>
    </row>
    <row r="3621" spans="2:11" s="440" customFormat="1" x14ac:dyDescent="0.2">
      <c r="B3621" s="442"/>
      <c r="I3621" s="443"/>
      <c r="J3621" s="443"/>
      <c r="K3621" s="443"/>
    </row>
    <row r="3622" spans="2:11" s="440" customFormat="1" x14ac:dyDescent="0.2">
      <c r="B3622" s="442"/>
      <c r="I3622" s="443"/>
      <c r="J3622" s="443"/>
      <c r="K3622" s="443"/>
    </row>
    <row r="3623" spans="2:11" s="440" customFormat="1" x14ac:dyDescent="0.2">
      <c r="B3623" s="442"/>
      <c r="I3623" s="443"/>
      <c r="J3623" s="443"/>
      <c r="K3623" s="443"/>
    </row>
    <row r="3624" spans="2:11" s="440" customFormat="1" x14ac:dyDescent="0.2">
      <c r="B3624" s="442"/>
      <c r="I3624" s="443"/>
      <c r="J3624" s="443"/>
      <c r="K3624" s="443"/>
    </row>
    <row r="3625" spans="2:11" s="440" customFormat="1" x14ac:dyDescent="0.2">
      <c r="B3625" s="442"/>
      <c r="I3625" s="443"/>
      <c r="J3625" s="443"/>
      <c r="K3625" s="443"/>
    </row>
    <row r="3626" spans="2:11" s="440" customFormat="1" x14ac:dyDescent="0.2">
      <c r="B3626" s="442"/>
      <c r="I3626" s="443"/>
      <c r="J3626" s="443"/>
      <c r="K3626" s="443"/>
    </row>
    <row r="3627" spans="2:11" s="440" customFormat="1" x14ac:dyDescent="0.2">
      <c r="B3627" s="442"/>
      <c r="I3627" s="443"/>
      <c r="J3627" s="443"/>
      <c r="K3627" s="443"/>
    </row>
    <row r="3628" spans="2:11" s="440" customFormat="1" x14ac:dyDescent="0.2">
      <c r="B3628" s="442"/>
      <c r="I3628" s="443"/>
      <c r="J3628" s="443"/>
      <c r="K3628" s="443"/>
    </row>
    <row r="3629" spans="2:11" s="440" customFormat="1" x14ac:dyDescent="0.2">
      <c r="B3629" s="442"/>
      <c r="I3629" s="443"/>
      <c r="J3629" s="443"/>
      <c r="K3629" s="443"/>
    </row>
    <row r="3630" spans="2:11" s="440" customFormat="1" x14ac:dyDescent="0.2">
      <c r="B3630" s="442"/>
      <c r="I3630" s="443"/>
      <c r="J3630" s="443"/>
      <c r="K3630" s="443"/>
    </row>
    <row r="3631" spans="2:11" s="440" customFormat="1" x14ac:dyDescent="0.2">
      <c r="B3631" s="442"/>
      <c r="I3631" s="443"/>
      <c r="J3631" s="443"/>
      <c r="K3631" s="443"/>
    </row>
    <row r="3632" spans="2:11" s="440" customFormat="1" x14ac:dyDescent="0.2">
      <c r="B3632" s="442"/>
      <c r="I3632" s="443"/>
      <c r="J3632" s="443"/>
      <c r="K3632" s="443"/>
    </row>
    <row r="3633" spans="2:11" s="440" customFormat="1" x14ac:dyDescent="0.2">
      <c r="B3633" s="442"/>
      <c r="I3633" s="443"/>
      <c r="J3633" s="443"/>
      <c r="K3633" s="443"/>
    </row>
    <row r="3634" spans="2:11" s="440" customFormat="1" x14ac:dyDescent="0.2">
      <c r="B3634" s="442"/>
      <c r="I3634" s="443"/>
      <c r="J3634" s="443"/>
      <c r="K3634" s="443"/>
    </row>
    <row r="3635" spans="2:11" s="440" customFormat="1" x14ac:dyDescent="0.2">
      <c r="B3635" s="442"/>
      <c r="I3635" s="443"/>
      <c r="J3635" s="443"/>
      <c r="K3635" s="443"/>
    </row>
    <row r="3636" spans="2:11" s="440" customFormat="1" x14ac:dyDescent="0.2">
      <c r="B3636" s="442"/>
      <c r="I3636" s="443"/>
      <c r="J3636" s="443"/>
      <c r="K3636" s="443"/>
    </row>
    <row r="3637" spans="2:11" s="440" customFormat="1" x14ac:dyDescent="0.2">
      <c r="B3637" s="442"/>
      <c r="I3637" s="443"/>
      <c r="J3637" s="443"/>
      <c r="K3637" s="443"/>
    </row>
    <row r="3638" spans="2:11" s="440" customFormat="1" x14ac:dyDescent="0.2">
      <c r="B3638" s="442"/>
      <c r="I3638" s="443"/>
      <c r="J3638" s="443"/>
      <c r="K3638" s="443"/>
    </row>
    <row r="3639" spans="2:11" s="440" customFormat="1" x14ac:dyDescent="0.2">
      <c r="B3639" s="442"/>
      <c r="I3639" s="443"/>
      <c r="J3639" s="443"/>
      <c r="K3639" s="443"/>
    </row>
    <row r="3640" spans="2:11" s="440" customFormat="1" x14ac:dyDescent="0.2">
      <c r="B3640" s="442"/>
      <c r="I3640" s="443"/>
      <c r="J3640" s="443"/>
      <c r="K3640" s="443"/>
    </row>
    <row r="3641" spans="2:11" s="440" customFormat="1" x14ac:dyDescent="0.2">
      <c r="B3641" s="442"/>
      <c r="I3641" s="443"/>
      <c r="J3641" s="443"/>
      <c r="K3641" s="443"/>
    </row>
    <row r="3642" spans="2:11" s="440" customFormat="1" x14ac:dyDescent="0.2">
      <c r="B3642" s="442"/>
      <c r="I3642" s="443"/>
      <c r="J3642" s="443"/>
      <c r="K3642" s="443"/>
    </row>
    <row r="3643" spans="2:11" s="440" customFormat="1" x14ac:dyDescent="0.2">
      <c r="B3643" s="442"/>
      <c r="I3643" s="443"/>
      <c r="J3643" s="443"/>
      <c r="K3643" s="443"/>
    </row>
    <row r="3644" spans="2:11" s="440" customFormat="1" x14ac:dyDescent="0.2">
      <c r="B3644" s="442"/>
      <c r="I3644" s="443"/>
      <c r="J3644" s="443"/>
      <c r="K3644" s="443"/>
    </row>
    <row r="3645" spans="2:11" s="440" customFormat="1" x14ac:dyDescent="0.2">
      <c r="B3645" s="442"/>
      <c r="I3645" s="443"/>
      <c r="J3645" s="443"/>
      <c r="K3645" s="443"/>
    </row>
    <row r="3646" spans="2:11" s="440" customFormat="1" x14ac:dyDescent="0.2">
      <c r="B3646" s="442"/>
      <c r="I3646" s="443"/>
      <c r="J3646" s="443"/>
      <c r="K3646" s="443"/>
    </row>
    <row r="3647" spans="2:11" s="440" customFormat="1" x14ac:dyDescent="0.2">
      <c r="B3647" s="442"/>
      <c r="I3647" s="443"/>
      <c r="J3647" s="443"/>
      <c r="K3647" s="443"/>
    </row>
    <row r="3648" spans="2:11" s="440" customFormat="1" x14ac:dyDescent="0.2">
      <c r="B3648" s="442"/>
      <c r="I3648" s="443"/>
      <c r="J3648" s="443"/>
      <c r="K3648" s="443"/>
    </row>
    <row r="3649" spans="2:11" s="440" customFormat="1" x14ac:dyDescent="0.2">
      <c r="B3649" s="442"/>
      <c r="I3649" s="443"/>
      <c r="J3649" s="443"/>
      <c r="K3649" s="443"/>
    </row>
    <row r="3650" spans="2:11" s="440" customFormat="1" x14ac:dyDescent="0.2">
      <c r="B3650" s="442"/>
      <c r="I3650" s="443"/>
      <c r="J3650" s="443"/>
      <c r="K3650" s="443"/>
    </row>
    <row r="3651" spans="2:11" s="440" customFormat="1" x14ac:dyDescent="0.2">
      <c r="B3651" s="442"/>
      <c r="I3651" s="443"/>
      <c r="J3651" s="443"/>
      <c r="K3651" s="443"/>
    </row>
    <row r="3652" spans="2:11" s="440" customFormat="1" x14ac:dyDescent="0.2">
      <c r="B3652" s="442"/>
      <c r="I3652" s="443"/>
      <c r="J3652" s="443"/>
      <c r="K3652" s="443"/>
    </row>
    <row r="3653" spans="2:11" s="440" customFormat="1" x14ac:dyDescent="0.2">
      <c r="B3653" s="442"/>
      <c r="I3653" s="443"/>
      <c r="J3653" s="443"/>
      <c r="K3653" s="443"/>
    </row>
    <row r="3654" spans="2:11" s="440" customFormat="1" x14ac:dyDescent="0.2">
      <c r="B3654" s="442"/>
      <c r="I3654" s="443"/>
      <c r="J3654" s="443"/>
      <c r="K3654" s="443"/>
    </row>
    <row r="3655" spans="2:11" s="440" customFormat="1" x14ac:dyDescent="0.2">
      <c r="B3655" s="442"/>
      <c r="I3655" s="443"/>
      <c r="J3655" s="443"/>
      <c r="K3655" s="443"/>
    </row>
    <row r="3656" spans="2:11" s="440" customFormat="1" x14ac:dyDescent="0.2">
      <c r="B3656" s="442"/>
      <c r="I3656" s="443"/>
      <c r="J3656" s="443"/>
      <c r="K3656" s="443"/>
    </row>
    <row r="3657" spans="2:11" s="440" customFormat="1" x14ac:dyDescent="0.2">
      <c r="B3657" s="442"/>
      <c r="I3657" s="443"/>
      <c r="J3657" s="443"/>
      <c r="K3657" s="443"/>
    </row>
    <row r="3658" spans="2:11" s="440" customFormat="1" x14ac:dyDescent="0.2">
      <c r="B3658" s="442"/>
      <c r="I3658" s="443"/>
      <c r="J3658" s="443"/>
      <c r="K3658" s="443"/>
    </row>
    <row r="3659" spans="2:11" s="440" customFormat="1" x14ac:dyDescent="0.2">
      <c r="B3659" s="442"/>
      <c r="I3659" s="443"/>
      <c r="J3659" s="443"/>
      <c r="K3659" s="443"/>
    </row>
    <row r="3660" spans="2:11" s="440" customFormat="1" x14ac:dyDescent="0.2">
      <c r="B3660" s="442"/>
      <c r="I3660" s="443"/>
      <c r="J3660" s="443"/>
      <c r="K3660" s="443"/>
    </row>
    <row r="3661" spans="2:11" s="440" customFormat="1" x14ac:dyDescent="0.2">
      <c r="B3661" s="442"/>
      <c r="I3661" s="443"/>
      <c r="J3661" s="443"/>
      <c r="K3661" s="443"/>
    </row>
    <row r="3662" spans="2:11" s="440" customFormat="1" x14ac:dyDescent="0.2">
      <c r="B3662" s="442"/>
      <c r="I3662" s="443"/>
      <c r="J3662" s="443"/>
      <c r="K3662" s="443"/>
    </row>
    <row r="3663" spans="2:11" s="440" customFormat="1" x14ac:dyDescent="0.2">
      <c r="B3663" s="442"/>
      <c r="I3663" s="443"/>
      <c r="J3663" s="443"/>
      <c r="K3663" s="443"/>
    </row>
    <row r="3664" spans="2:11" s="440" customFormat="1" x14ac:dyDescent="0.2">
      <c r="B3664" s="442"/>
      <c r="I3664" s="443"/>
      <c r="J3664" s="443"/>
      <c r="K3664" s="443"/>
    </row>
    <row r="3665" spans="2:11" s="440" customFormat="1" x14ac:dyDescent="0.2">
      <c r="B3665" s="442"/>
      <c r="I3665" s="443"/>
      <c r="J3665" s="443"/>
      <c r="K3665" s="443"/>
    </row>
    <row r="3666" spans="2:11" s="440" customFormat="1" x14ac:dyDescent="0.2">
      <c r="B3666" s="442"/>
      <c r="I3666" s="443"/>
      <c r="J3666" s="443"/>
      <c r="K3666" s="443"/>
    </row>
    <row r="3667" spans="2:11" s="440" customFormat="1" x14ac:dyDescent="0.2">
      <c r="B3667" s="442"/>
      <c r="I3667" s="443"/>
      <c r="J3667" s="443"/>
      <c r="K3667" s="443"/>
    </row>
    <row r="3668" spans="2:11" s="440" customFormat="1" x14ac:dyDescent="0.2">
      <c r="B3668" s="442"/>
      <c r="I3668" s="443"/>
      <c r="J3668" s="443"/>
      <c r="K3668" s="443"/>
    </row>
    <row r="3669" spans="2:11" s="440" customFormat="1" x14ac:dyDescent="0.2">
      <c r="B3669" s="442"/>
      <c r="I3669" s="443"/>
      <c r="J3669" s="443"/>
      <c r="K3669" s="443"/>
    </row>
    <row r="3670" spans="2:11" s="440" customFormat="1" x14ac:dyDescent="0.2">
      <c r="B3670" s="442"/>
      <c r="I3670" s="443"/>
      <c r="J3670" s="443"/>
      <c r="K3670" s="443"/>
    </row>
    <row r="3671" spans="2:11" s="440" customFormat="1" x14ac:dyDescent="0.2">
      <c r="B3671" s="442"/>
      <c r="I3671" s="443"/>
      <c r="J3671" s="443"/>
      <c r="K3671" s="443"/>
    </row>
    <row r="3672" spans="2:11" s="440" customFormat="1" x14ac:dyDescent="0.2">
      <c r="B3672" s="442"/>
      <c r="I3672" s="443"/>
      <c r="J3672" s="443"/>
      <c r="K3672" s="443"/>
    </row>
    <row r="3673" spans="2:11" s="440" customFormat="1" x14ac:dyDescent="0.2">
      <c r="B3673" s="442"/>
      <c r="I3673" s="443"/>
      <c r="J3673" s="443"/>
      <c r="K3673" s="443"/>
    </row>
    <row r="3674" spans="2:11" s="440" customFormat="1" x14ac:dyDescent="0.2">
      <c r="B3674" s="442"/>
      <c r="I3674" s="443"/>
      <c r="J3674" s="443"/>
      <c r="K3674" s="443"/>
    </row>
    <row r="3675" spans="2:11" s="440" customFormat="1" x14ac:dyDescent="0.2">
      <c r="B3675" s="442"/>
      <c r="I3675" s="443"/>
      <c r="J3675" s="443"/>
      <c r="K3675" s="443"/>
    </row>
    <row r="3676" spans="2:11" s="440" customFormat="1" x14ac:dyDescent="0.2">
      <c r="B3676" s="442"/>
      <c r="I3676" s="443"/>
      <c r="J3676" s="443"/>
      <c r="K3676" s="443"/>
    </row>
    <row r="3677" spans="2:11" s="440" customFormat="1" x14ac:dyDescent="0.2">
      <c r="B3677" s="442"/>
      <c r="I3677" s="443"/>
      <c r="J3677" s="443"/>
      <c r="K3677" s="443"/>
    </row>
    <row r="3678" spans="2:11" s="440" customFormat="1" x14ac:dyDescent="0.2">
      <c r="B3678" s="442"/>
      <c r="I3678" s="443"/>
      <c r="J3678" s="443"/>
      <c r="K3678" s="443"/>
    </row>
    <row r="3679" spans="2:11" s="440" customFormat="1" x14ac:dyDescent="0.2">
      <c r="B3679" s="442"/>
      <c r="I3679" s="443"/>
      <c r="J3679" s="443"/>
      <c r="K3679" s="443"/>
    </row>
    <row r="3680" spans="2:11" s="440" customFormat="1" x14ac:dyDescent="0.2">
      <c r="B3680" s="442"/>
      <c r="I3680" s="443"/>
      <c r="J3680" s="443"/>
      <c r="K3680" s="443"/>
    </row>
    <row r="3681" spans="2:11" s="440" customFormat="1" x14ac:dyDescent="0.2">
      <c r="B3681" s="442"/>
      <c r="I3681" s="443"/>
      <c r="J3681" s="443"/>
      <c r="K3681" s="443"/>
    </row>
    <row r="3682" spans="2:11" s="440" customFormat="1" x14ac:dyDescent="0.2">
      <c r="B3682" s="442"/>
      <c r="I3682" s="443"/>
      <c r="J3682" s="443"/>
      <c r="K3682" s="443"/>
    </row>
    <row r="3683" spans="2:11" s="440" customFormat="1" x14ac:dyDescent="0.2">
      <c r="B3683" s="442"/>
      <c r="I3683" s="443"/>
      <c r="J3683" s="443"/>
      <c r="K3683" s="443"/>
    </row>
    <row r="3684" spans="2:11" s="440" customFormat="1" x14ac:dyDescent="0.2">
      <c r="B3684" s="442"/>
      <c r="I3684" s="443"/>
      <c r="J3684" s="443"/>
      <c r="K3684" s="443"/>
    </row>
    <row r="3685" spans="2:11" s="440" customFormat="1" x14ac:dyDescent="0.2">
      <c r="B3685" s="442"/>
      <c r="I3685" s="443"/>
      <c r="J3685" s="443"/>
      <c r="K3685" s="443"/>
    </row>
    <row r="3686" spans="2:11" s="440" customFormat="1" x14ac:dyDescent="0.2">
      <c r="B3686" s="442"/>
      <c r="I3686" s="443"/>
      <c r="J3686" s="443"/>
      <c r="K3686" s="443"/>
    </row>
    <row r="3687" spans="2:11" s="440" customFormat="1" x14ac:dyDescent="0.2">
      <c r="B3687" s="442"/>
      <c r="I3687" s="443"/>
      <c r="J3687" s="443"/>
      <c r="K3687" s="443"/>
    </row>
    <row r="3688" spans="2:11" s="440" customFormat="1" x14ac:dyDescent="0.2">
      <c r="B3688" s="442"/>
      <c r="I3688" s="443"/>
      <c r="J3688" s="443"/>
      <c r="K3688" s="443"/>
    </row>
    <row r="3689" spans="2:11" s="440" customFormat="1" x14ac:dyDescent="0.2">
      <c r="B3689" s="442"/>
      <c r="I3689" s="443"/>
      <c r="J3689" s="443"/>
      <c r="K3689" s="443"/>
    </row>
    <row r="3690" spans="2:11" s="440" customFormat="1" x14ac:dyDescent="0.2">
      <c r="B3690" s="442"/>
      <c r="I3690" s="443"/>
      <c r="J3690" s="443"/>
      <c r="K3690" s="443"/>
    </row>
    <row r="3691" spans="2:11" s="440" customFormat="1" x14ac:dyDescent="0.2">
      <c r="B3691" s="442"/>
      <c r="I3691" s="443"/>
      <c r="J3691" s="443"/>
      <c r="K3691" s="443"/>
    </row>
    <row r="3692" spans="2:11" s="440" customFormat="1" x14ac:dyDescent="0.2">
      <c r="B3692" s="442"/>
      <c r="I3692" s="443"/>
      <c r="J3692" s="443"/>
      <c r="K3692" s="443"/>
    </row>
    <row r="3693" spans="2:11" s="440" customFormat="1" x14ac:dyDescent="0.2">
      <c r="B3693" s="442"/>
      <c r="I3693" s="443"/>
      <c r="J3693" s="443"/>
      <c r="K3693" s="443"/>
    </row>
    <row r="3694" spans="2:11" s="440" customFormat="1" x14ac:dyDescent="0.2">
      <c r="B3694" s="442"/>
      <c r="I3694" s="443"/>
      <c r="J3694" s="443"/>
      <c r="K3694" s="443"/>
    </row>
    <row r="3695" spans="2:11" s="440" customFormat="1" x14ac:dyDescent="0.2">
      <c r="B3695" s="442"/>
      <c r="I3695" s="443"/>
      <c r="J3695" s="443"/>
      <c r="K3695" s="443"/>
    </row>
    <row r="3696" spans="2:11" s="440" customFormat="1" x14ac:dyDescent="0.2">
      <c r="B3696" s="442"/>
      <c r="I3696" s="443"/>
      <c r="J3696" s="443"/>
      <c r="K3696" s="443"/>
    </row>
    <row r="3697" spans="2:11" s="440" customFormat="1" x14ac:dyDescent="0.2">
      <c r="B3697" s="442"/>
      <c r="I3697" s="443"/>
      <c r="J3697" s="443"/>
      <c r="K3697" s="443"/>
    </row>
    <row r="3698" spans="2:11" s="440" customFormat="1" x14ac:dyDescent="0.2">
      <c r="B3698" s="442"/>
      <c r="I3698" s="443"/>
      <c r="J3698" s="443"/>
      <c r="K3698" s="443"/>
    </row>
    <row r="3699" spans="2:11" s="440" customFormat="1" x14ac:dyDescent="0.2">
      <c r="B3699" s="442"/>
      <c r="I3699" s="443"/>
      <c r="J3699" s="443"/>
      <c r="K3699" s="443"/>
    </row>
    <row r="3700" spans="2:11" s="440" customFormat="1" x14ac:dyDescent="0.2">
      <c r="B3700" s="442"/>
      <c r="I3700" s="443"/>
      <c r="J3700" s="443"/>
      <c r="K3700" s="443"/>
    </row>
    <row r="3701" spans="2:11" s="440" customFormat="1" x14ac:dyDescent="0.2">
      <c r="B3701" s="442"/>
      <c r="I3701" s="443"/>
      <c r="J3701" s="443"/>
      <c r="K3701" s="443"/>
    </row>
    <row r="3702" spans="2:11" s="440" customFormat="1" x14ac:dyDescent="0.2">
      <c r="B3702" s="442"/>
      <c r="I3702" s="443"/>
      <c r="J3702" s="443"/>
      <c r="K3702" s="443"/>
    </row>
    <row r="3703" spans="2:11" s="440" customFormat="1" x14ac:dyDescent="0.2">
      <c r="B3703" s="442"/>
      <c r="I3703" s="443"/>
      <c r="J3703" s="443"/>
      <c r="K3703" s="443"/>
    </row>
    <row r="3704" spans="2:11" s="440" customFormat="1" x14ac:dyDescent="0.2">
      <c r="B3704" s="442"/>
      <c r="I3704" s="443"/>
      <c r="J3704" s="443"/>
      <c r="K3704" s="443"/>
    </row>
    <row r="3705" spans="2:11" s="440" customFormat="1" x14ac:dyDescent="0.2">
      <c r="B3705" s="442"/>
      <c r="I3705" s="443"/>
      <c r="J3705" s="443"/>
      <c r="K3705" s="443"/>
    </row>
    <row r="3706" spans="2:11" s="440" customFormat="1" x14ac:dyDescent="0.2">
      <c r="B3706" s="442"/>
      <c r="I3706" s="443"/>
      <c r="J3706" s="443"/>
      <c r="K3706" s="443"/>
    </row>
    <row r="3707" spans="2:11" s="440" customFormat="1" x14ac:dyDescent="0.2">
      <c r="B3707" s="442"/>
      <c r="I3707" s="443"/>
      <c r="J3707" s="443"/>
      <c r="K3707" s="443"/>
    </row>
    <row r="3708" spans="2:11" s="440" customFormat="1" x14ac:dyDescent="0.2">
      <c r="B3708" s="442"/>
      <c r="I3708" s="443"/>
      <c r="J3708" s="443"/>
      <c r="K3708" s="443"/>
    </row>
    <row r="3709" spans="2:11" s="440" customFormat="1" x14ac:dyDescent="0.2">
      <c r="B3709" s="442"/>
      <c r="I3709" s="443"/>
      <c r="J3709" s="443"/>
      <c r="K3709" s="443"/>
    </row>
    <row r="3710" spans="2:11" s="440" customFormat="1" x14ac:dyDescent="0.2">
      <c r="B3710" s="442"/>
      <c r="I3710" s="443"/>
      <c r="J3710" s="443"/>
      <c r="K3710" s="443"/>
    </row>
    <row r="3711" spans="2:11" s="440" customFormat="1" x14ac:dyDescent="0.2">
      <c r="B3711" s="442"/>
      <c r="I3711" s="443"/>
      <c r="J3711" s="443"/>
      <c r="K3711" s="443"/>
    </row>
    <row r="3712" spans="2:11" s="440" customFormat="1" x14ac:dyDescent="0.2">
      <c r="B3712" s="442"/>
      <c r="I3712" s="443"/>
      <c r="J3712" s="443"/>
      <c r="K3712" s="443"/>
    </row>
    <row r="3713" spans="2:11" s="440" customFormat="1" x14ac:dyDescent="0.2">
      <c r="B3713" s="442"/>
      <c r="I3713" s="443"/>
      <c r="J3713" s="443"/>
      <c r="K3713" s="443"/>
    </row>
    <row r="3714" spans="2:11" s="440" customFormat="1" x14ac:dyDescent="0.2">
      <c r="B3714" s="442"/>
      <c r="I3714" s="443"/>
      <c r="J3714" s="443"/>
      <c r="K3714" s="443"/>
    </row>
    <row r="3715" spans="2:11" s="440" customFormat="1" x14ac:dyDescent="0.2">
      <c r="B3715" s="442"/>
      <c r="I3715" s="443"/>
      <c r="J3715" s="443"/>
      <c r="K3715" s="443"/>
    </row>
    <row r="3716" spans="2:11" s="440" customFormat="1" x14ac:dyDescent="0.2">
      <c r="B3716" s="442"/>
      <c r="I3716" s="443"/>
      <c r="J3716" s="443"/>
      <c r="K3716" s="443"/>
    </row>
    <row r="3717" spans="2:11" s="440" customFormat="1" x14ac:dyDescent="0.2">
      <c r="B3717" s="442"/>
      <c r="I3717" s="443"/>
      <c r="J3717" s="443"/>
      <c r="K3717" s="443"/>
    </row>
    <row r="3718" spans="2:11" s="440" customFormat="1" x14ac:dyDescent="0.2">
      <c r="B3718" s="442"/>
      <c r="I3718" s="443"/>
      <c r="J3718" s="443"/>
      <c r="K3718" s="443"/>
    </row>
    <row r="3719" spans="2:11" s="440" customFormat="1" x14ac:dyDescent="0.2">
      <c r="B3719" s="442"/>
      <c r="I3719" s="443"/>
      <c r="J3719" s="443"/>
      <c r="K3719" s="443"/>
    </row>
    <row r="3720" spans="2:11" s="440" customFormat="1" x14ac:dyDescent="0.2">
      <c r="B3720" s="442"/>
      <c r="I3720" s="443"/>
      <c r="J3720" s="443"/>
      <c r="K3720" s="443"/>
    </row>
    <row r="3721" spans="2:11" s="440" customFormat="1" x14ac:dyDescent="0.2">
      <c r="B3721" s="442"/>
      <c r="I3721" s="443"/>
      <c r="J3721" s="443"/>
      <c r="K3721" s="443"/>
    </row>
    <row r="3722" spans="2:11" s="440" customFormat="1" x14ac:dyDescent="0.2">
      <c r="B3722" s="442"/>
      <c r="I3722" s="443"/>
      <c r="J3722" s="443"/>
      <c r="K3722" s="443"/>
    </row>
    <row r="3723" spans="2:11" s="440" customFormat="1" x14ac:dyDescent="0.2">
      <c r="B3723" s="442"/>
      <c r="I3723" s="443"/>
      <c r="J3723" s="443"/>
      <c r="K3723" s="443"/>
    </row>
    <row r="3724" spans="2:11" s="440" customFormat="1" x14ac:dyDescent="0.2">
      <c r="B3724" s="442"/>
      <c r="I3724" s="443"/>
      <c r="J3724" s="443"/>
      <c r="K3724" s="443"/>
    </row>
    <row r="3725" spans="2:11" s="440" customFormat="1" x14ac:dyDescent="0.2">
      <c r="B3725" s="442"/>
      <c r="I3725" s="443"/>
      <c r="J3725" s="443"/>
      <c r="K3725" s="443"/>
    </row>
    <row r="3726" spans="2:11" s="440" customFormat="1" x14ac:dyDescent="0.2">
      <c r="B3726" s="442"/>
      <c r="I3726" s="443"/>
      <c r="J3726" s="443"/>
      <c r="K3726" s="443"/>
    </row>
    <row r="3727" spans="2:11" s="440" customFormat="1" x14ac:dyDescent="0.2">
      <c r="B3727" s="442"/>
      <c r="I3727" s="443"/>
      <c r="J3727" s="443"/>
      <c r="K3727" s="443"/>
    </row>
    <row r="3728" spans="2:11" s="440" customFormat="1" x14ac:dyDescent="0.2">
      <c r="B3728" s="442"/>
      <c r="I3728" s="443"/>
      <c r="J3728" s="443"/>
      <c r="K3728" s="443"/>
    </row>
    <row r="3729" spans="2:11" s="440" customFormat="1" x14ac:dyDescent="0.2">
      <c r="B3729" s="442"/>
      <c r="I3729" s="443"/>
      <c r="J3729" s="443"/>
      <c r="K3729" s="443"/>
    </row>
    <row r="3730" spans="2:11" s="440" customFormat="1" x14ac:dyDescent="0.2">
      <c r="B3730" s="442"/>
      <c r="I3730" s="443"/>
      <c r="J3730" s="443"/>
      <c r="K3730" s="443"/>
    </row>
    <row r="3731" spans="2:11" s="440" customFormat="1" x14ac:dyDescent="0.2">
      <c r="B3731" s="442"/>
      <c r="I3731" s="443"/>
      <c r="J3731" s="443"/>
      <c r="K3731" s="443"/>
    </row>
    <row r="3732" spans="2:11" s="440" customFormat="1" x14ac:dyDescent="0.2">
      <c r="B3732" s="442"/>
      <c r="I3732" s="443"/>
      <c r="J3732" s="443"/>
      <c r="K3732" s="443"/>
    </row>
    <row r="3733" spans="2:11" s="440" customFormat="1" x14ac:dyDescent="0.2">
      <c r="B3733" s="442"/>
      <c r="I3733" s="443"/>
      <c r="J3733" s="443"/>
      <c r="K3733" s="443"/>
    </row>
    <row r="3734" spans="2:11" s="440" customFormat="1" x14ac:dyDescent="0.2">
      <c r="B3734" s="442"/>
      <c r="I3734" s="443"/>
      <c r="J3734" s="443"/>
      <c r="K3734" s="443"/>
    </row>
    <row r="3735" spans="2:11" s="440" customFormat="1" x14ac:dyDescent="0.2">
      <c r="B3735" s="442"/>
      <c r="I3735" s="443"/>
      <c r="J3735" s="443"/>
      <c r="K3735" s="443"/>
    </row>
    <row r="3736" spans="2:11" s="440" customFormat="1" x14ac:dyDescent="0.2">
      <c r="B3736" s="442"/>
      <c r="I3736" s="443"/>
      <c r="J3736" s="443"/>
      <c r="K3736" s="443"/>
    </row>
    <row r="3737" spans="2:11" s="440" customFormat="1" x14ac:dyDescent="0.2">
      <c r="B3737" s="442"/>
      <c r="I3737" s="443"/>
      <c r="J3737" s="443"/>
      <c r="K3737" s="443"/>
    </row>
    <row r="3738" spans="2:11" s="440" customFormat="1" x14ac:dyDescent="0.2">
      <c r="B3738" s="442"/>
      <c r="I3738" s="443"/>
      <c r="J3738" s="443"/>
      <c r="K3738" s="443"/>
    </row>
    <row r="3739" spans="2:11" s="440" customFormat="1" x14ac:dyDescent="0.2">
      <c r="B3739" s="442"/>
      <c r="I3739" s="443"/>
      <c r="J3739" s="443"/>
      <c r="K3739" s="443"/>
    </row>
    <row r="3740" spans="2:11" s="440" customFormat="1" x14ac:dyDescent="0.2">
      <c r="B3740" s="442"/>
      <c r="I3740" s="443"/>
      <c r="J3740" s="443"/>
      <c r="K3740" s="443"/>
    </row>
    <row r="3741" spans="2:11" s="440" customFormat="1" x14ac:dyDescent="0.2">
      <c r="B3741" s="442"/>
      <c r="I3741" s="443"/>
      <c r="J3741" s="443"/>
      <c r="K3741" s="443"/>
    </row>
    <row r="3742" spans="2:11" s="440" customFormat="1" x14ac:dyDescent="0.2">
      <c r="B3742" s="442"/>
      <c r="I3742" s="443"/>
      <c r="J3742" s="443"/>
      <c r="K3742" s="443"/>
    </row>
    <row r="3743" spans="2:11" s="440" customFormat="1" x14ac:dyDescent="0.2">
      <c r="B3743" s="442"/>
      <c r="I3743" s="443"/>
      <c r="J3743" s="443"/>
      <c r="K3743" s="443"/>
    </row>
    <row r="3744" spans="2:11" s="440" customFormat="1" x14ac:dyDescent="0.2">
      <c r="B3744" s="442"/>
      <c r="I3744" s="443"/>
      <c r="J3744" s="443"/>
      <c r="K3744" s="443"/>
    </row>
    <row r="3745" spans="2:11" s="440" customFormat="1" x14ac:dyDescent="0.2">
      <c r="B3745" s="442"/>
      <c r="I3745" s="443"/>
      <c r="J3745" s="443"/>
      <c r="K3745" s="443"/>
    </row>
    <row r="3746" spans="2:11" s="440" customFormat="1" x14ac:dyDescent="0.2">
      <c r="B3746" s="442"/>
      <c r="I3746" s="443"/>
      <c r="J3746" s="443"/>
      <c r="K3746" s="443"/>
    </row>
    <row r="3747" spans="2:11" s="440" customFormat="1" x14ac:dyDescent="0.2">
      <c r="B3747" s="442"/>
      <c r="I3747" s="443"/>
      <c r="J3747" s="443"/>
      <c r="K3747" s="443"/>
    </row>
    <row r="3748" spans="2:11" s="440" customFormat="1" x14ac:dyDescent="0.2">
      <c r="B3748" s="442"/>
      <c r="I3748" s="443"/>
      <c r="J3748" s="443"/>
      <c r="K3748" s="443"/>
    </row>
    <row r="3749" spans="2:11" s="440" customFormat="1" x14ac:dyDescent="0.2">
      <c r="B3749" s="442"/>
      <c r="I3749" s="443"/>
      <c r="J3749" s="443"/>
      <c r="K3749" s="443"/>
    </row>
    <row r="3750" spans="2:11" s="440" customFormat="1" x14ac:dyDescent="0.2">
      <c r="B3750" s="442"/>
      <c r="I3750" s="443"/>
      <c r="J3750" s="443"/>
      <c r="K3750" s="443"/>
    </row>
    <row r="3751" spans="2:11" s="440" customFormat="1" x14ac:dyDescent="0.2">
      <c r="B3751" s="442"/>
      <c r="I3751" s="443"/>
      <c r="J3751" s="443"/>
      <c r="K3751" s="443"/>
    </row>
    <row r="3752" spans="2:11" s="440" customFormat="1" x14ac:dyDescent="0.2">
      <c r="B3752" s="442"/>
      <c r="I3752" s="443"/>
      <c r="J3752" s="443"/>
      <c r="K3752" s="443"/>
    </row>
    <row r="3753" spans="2:11" s="440" customFormat="1" x14ac:dyDescent="0.2">
      <c r="B3753" s="442"/>
      <c r="I3753" s="443"/>
      <c r="J3753" s="443"/>
      <c r="K3753" s="443"/>
    </row>
    <row r="3754" spans="2:11" s="440" customFormat="1" x14ac:dyDescent="0.2">
      <c r="B3754" s="442"/>
      <c r="I3754" s="443"/>
      <c r="J3754" s="443"/>
      <c r="K3754" s="443"/>
    </row>
    <row r="3755" spans="2:11" s="440" customFormat="1" x14ac:dyDescent="0.2">
      <c r="B3755" s="442"/>
      <c r="I3755" s="443"/>
      <c r="J3755" s="443"/>
      <c r="K3755" s="443"/>
    </row>
    <row r="3756" spans="2:11" s="440" customFormat="1" x14ac:dyDescent="0.2">
      <c r="B3756" s="442"/>
      <c r="I3756" s="443"/>
      <c r="J3756" s="443"/>
      <c r="K3756" s="443"/>
    </row>
    <row r="3757" spans="2:11" s="440" customFormat="1" x14ac:dyDescent="0.2">
      <c r="B3757" s="442"/>
      <c r="I3757" s="443"/>
      <c r="J3757" s="443"/>
      <c r="K3757" s="443"/>
    </row>
    <row r="3758" spans="2:11" s="440" customFormat="1" x14ac:dyDescent="0.2">
      <c r="B3758" s="442"/>
      <c r="I3758" s="443"/>
      <c r="J3758" s="443"/>
      <c r="K3758" s="443"/>
    </row>
    <row r="3759" spans="2:11" s="440" customFormat="1" x14ac:dyDescent="0.2">
      <c r="B3759" s="442"/>
      <c r="I3759" s="443"/>
      <c r="J3759" s="443"/>
      <c r="K3759" s="443"/>
    </row>
    <row r="3760" spans="2:11" s="440" customFormat="1" x14ac:dyDescent="0.2">
      <c r="B3760" s="442"/>
      <c r="I3760" s="443"/>
      <c r="J3760" s="443"/>
      <c r="K3760" s="443"/>
    </row>
    <row r="3761" spans="2:11" s="440" customFormat="1" x14ac:dyDescent="0.2">
      <c r="B3761" s="442"/>
      <c r="I3761" s="443"/>
      <c r="J3761" s="443"/>
      <c r="K3761" s="443"/>
    </row>
    <row r="3762" spans="2:11" s="440" customFormat="1" x14ac:dyDescent="0.2">
      <c r="B3762" s="442"/>
      <c r="I3762" s="443"/>
      <c r="J3762" s="443"/>
      <c r="K3762" s="443"/>
    </row>
    <row r="3763" spans="2:11" s="440" customFormat="1" x14ac:dyDescent="0.2">
      <c r="B3763" s="442"/>
      <c r="I3763" s="443"/>
      <c r="J3763" s="443"/>
      <c r="K3763" s="443"/>
    </row>
    <row r="3764" spans="2:11" s="440" customFormat="1" x14ac:dyDescent="0.2">
      <c r="B3764" s="442"/>
      <c r="I3764" s="443"/>
      <c r="J3764" s="443"/>
      <c r="K3764" s="443"/>
    </row>
    <row r="3765" spans="2:11" s="440" customFormat="1" x14ac:dyDescent="0.2">
      <c r="B3765" s="442"/>
      <c r="I3765" s="443"/>
      <c r="J3765" s="443"/>
      <c r="K3765" s="443"/>
    </row>
    <row r="3766" spans="2:11" s="440" customFormat="1" x14ac:dyDescent="0.2">
      <c r="B3766" s="442"/>
      <c r="I3766" s="443"/>
      <c r="J3766" s="443"/>
      <c r="K3766" s="443"/>
    </row>
    <row r="3767" spans="2:11" s="440" customFormat="1" x14ac:dyDescent="0.2">
      <c r="B3767" s="442"/>
      <c r="I3767" s="443"/>
      <c r="J3767" s="443"/>
      <c r="K3767" s="443"/>
    </row>
    <row r="3768" spans="2:11" s="440" customFormat="1" x14ac:dyDescent="0.2">
      <c r="B3768" s="442"/>
      <c r="I3768" s="443"/>
      <c r="J3768" s="443"/>
      <c r="K3768" s="443"/>
    </row>
    <row r="3769" spans="2:11" s="440" customFormat="1" x14ac:dyDescent="0.2">
      <c r="B3769" s="442"/>
      <c r="I3769" s="443"/>
      <c r="J3769" s="443"/>
      <c r="K3769" s="443"/>
    </row>
    <row r="3770" spans="2:11" s="440" customFormat="1" x14ac:dyDescent="0.2">
      <c r="B3770" s="442"/>
      <c r="I3770" s="443"/>
      <c r="J3770" s="443"/>
      <c r="K3770" s="443"/>
    </row>
    <row r="3771" spans="2:11" s="440" customFormat="1" x14ac:dyDescent="0.2">
      <c r="B3771" s="442"/>
      <c r="I3771" s="443"/>
      <c r="J3771" s="443"/>
      <c r="K3771" s="443"/>
    </row>
    <row r="3772" spans="2:11" s="440" customFormat="1" x14ac:dyDescent="0.2">
      <c r="B3772" s="442"/>
      <c r="I3772" s="443"/>
      <c r="J3772" s="443"/>
      <c r="K3772" s="443"/>
    </row>
    <row r="3773" spans="2:11" s="440" customFormat="1" x14ac:dyDescent="0.2">
      <c r="B3773" s="442"/>
      <c r="I3773" s="443"/>
      <c r="J3773" s="443"/>
      <c r="K3773" s="443"/>
    </row>
    <row r="3774" spans="2:11" s="440" customFormat="1" x14ac:dyDescent="0.2">
      <c r="B3774" s="442"/>
      <c r="I3774" s="443"/>
      <c r="J3774" s="443"/>
      <c r="K3774" s="443"/>
    </row>
    <row r="3775" spans="2:11" s="440" customFormat="1" x14ac:dyDescent="0.2">
      <c r="B3775" s="442"/>
      <c r="I3775" s="443"/>
      <c r="J3775" s="443"/>
      <c r="K3775" s="443"/>
    </row>
    <row r="3776" spans="2:11" s="440" customFormat="1" x14ac:dyDescent="0.2">
      <c r="B3776" s="442"/>
      <c r="I3776" s="443"/>
      <c r="J3776" s="443"/>
      <c r="K3776" s="443"/>
    </row>
    <row r="3777" spans="2:11" s="440" customFormat="1" x14ac:dyDescent="0.2">
      <c r="B3777" s="442"/>
      <c r="I3777" s="443"/>
      <c r="J3777" s="443"/>
      <c r="K3777" s="443"/>
    </row>
    <row r="3778" spans="2:11" s="440" customFormat="1" x14ac:dyDescent="0.2">
      <c r="B3778" s="442"/>
      <c r="I3778" s="443"/>
      <c r="J3778" s="443"/>
      <c r="K3778" s="443"/>
    </row>
    <row r="3779" spans="2:11" s="440" customFormat="1" x14ac:dyDescent="0.2">
      <c r="B3779" s="442"/>
      <c r="I3779" s="443"/>
      <c r="J3779" s="443"/>
      <c r="K3779" s="443"/>
    </row>
    <row r="3780" spans="2:11" s="440" customFormat="1" x14ac:dyDescent="0.2">
      <c r="B3780" s="442"/>
      <c r="I3780" s="443"/>
      <c r="J3780" s="443"/>
      <c r="K3780" s="443"/>
    </row>
    <row r="3781" spans="2:11" s="440" customFormat="1" x14ac:dyDescent="0.2">
      <c r="B3781" s="442"/>
      <c r="I3781" s="443"/>
      <c r="J3781" s="443"/>
      <c r="K3781" s="443"/>
    </row>
    <row r="3782" spans="2:11" s="440" customFormat="1" x14ac:dyDescent="0.2">
      <c r="B3782" s="442"/>
      <c r="I3782" s="443"/>
      <c r="J3782" s="443"/>
      <c r="K3782" s="443"/>
    </row>
    <row r="3783" spans="2:11" s="440" customFormat="1" x14ac:dyDescent="0.2">
      <c r="B3783" s="442"/>
      <c r="I3783" s="443"/>
      <c r="J3783" s="443"/>
      <c r="K3783" s="443"/>
    </row>
    <row r="3784" spans="2:11" s="440" customFormat="1" x14ac:dyDescent="0.2">
      <c r="B3784" s="442"/>
      <c r="I3784" s="443"/>
      <c r="J3784" s="443"/>
      <c r="K3784" s="443"/>
    </row>
    <row r="3785" spans="2:11" s="440" customFormat="1" x14ac:dyDescent="0.2">
      <c r="B3785" s="442"/>
      <c r="I3785" s="443"/>
      <c r="J3785" s="443"/>
      <c r="K3785" s="443"/>
    </row>
    <row r="3786" spans="2:11" s="440" customFormat="1" x14ac:dyDescent="0.2">
      <c r="B3786" s="442"/>
      <c r="I3786" s="443"/>
      <c r="J3786" s="443"/>
      <c r="K3786" s="443"/>
    </row>
    <row r="3787" spans="2:11" s="440" customFormat="1" x14ac:dyDescent="0.2">
      <c r="B3787" s="442"/>
      <c r="I3787" s="443"/>
      <c r="J3787" s="443"/>
      <c r="K3787" s="443"/>
    </row>
    <row r="3788" spans="2:11" s="440" customFormat="1" x14ac:dyDescent="0.2">
      <c r="B3788" s="442"/>
      <c r="I3788" s="443"/>
      <c r="J3788" s="443"/>
      <c r="K3788" s="443"/>
    </row>
    <row r="3789" spans="2:11" s="440" customFormat="1" x14ac:dyDescent="0.2">
      <c r="B3789" s="442"/>
      <c r="I3789" s="443"/>
      <c r="J3789" s="443"/>
      <c r="K3789" s="443"/>
    </row>
    <row r="3790" spans="2:11" s="440" customFormat="1" x14ac:dyDescent="0.2">
      <c r="B3790" s="442"/>
      <c r="I3790" s="443"/>
      <c r="J3790" s="443"/>
      <c r="K3790" s="443"/>
    </row>
    <row r="3791" spans="2:11" s="440" customFormat="1" x14ac:dyDescent="0.2">
      <c r="B3791" s="442"/>
      <c r="I3791" s="443"/>
      <c r="J3791" s="443"/>
      <c r="K3791" s="443"/>
    </row>
    <row r="3792" spans="2:11" s="440" customFormat="1" x14ac:dyDescent="0.2">
      <c r="B3792" s="442"/>
      <c r="I3792" s="443"/>
      <c r="J3792" s="443"/>
      <c r="K3792" s="443"/>
    </row>
    <row r="3793" spans="2:11" s="440" customFormat="1" x14ac:dyDescent="0.2">
      <c r="B3793" s="442"/>
      <c r="I3793" s="443"/>
      <c r="J3793" s="443"/>
      <c r="K3793" s="443"/>
    </row>
    <row r="3794" spans="2:11" s="440" customFormat="1" x14ac:dyDescent="0.2">
      <c r="B3794" s="442"/>
      <c r="I3794" s="443"/>
      <c r="J3794" s="443"/>
      <c r="K3794" s="443"/>
    </row>
    <row r="3795" spans="2:11" s="440" customFormat="1" x14ac:dyDescent="0.2">
      <c r="B3795" s="442"/>
      <c r="I3795" s="443"/>
      <c r="J3795" s="443"/>
      <c r="K3795" s="443"/>
    </row>
    <row r="3796" spans="2:11" s="440" customFormat="1" x14ac:dyDescent="0.2">
      <c r="B3796" s="442"/>
      <c r="I3796" s="443"/>
      <c r="J3796" s="443"/>
      <c r="K3796" s="443"/>
    </row>
    <row r="3797" spans="2:11" s="440" customFormat="1" x14ac:dyDescent="0.2">
      <c r="B3797" s="442"/>
      <c r="I3797" s="443"/>
      <c r="J3797" s="443"/>
      <c r="K3797" s="443"/>
    </row>
    <row r="3798" spans="2:11" s="440" customFormat="1" x14ac:dyDescent="0.2">
      <c r="B3798" s="442"/>
      <c r="I3798" s="443"/>
      <c r="J3798" s="443"/>
      <c r="K3798" s="443"/>
    </row>
    <row r="3799" spans="2:11" s="440" customFormat="1" x14ac:dyDescent="0.2">
      <c r="B3799" s="442"/>
      <c r="I3799" s="443"/>
      <c r="J3799" s="443"/>
      <c r="K3799" s="443"/>
    </row>
    <row r="3800" spans="2:11" s="440" customFormat="1" x14ac:dyDescent="0.2">
      <c r="B3800" s="442"/>
      <c r="I3800" s="443"/>
      <c r="J3800" s="443"/>
      <c r="K3800" s="443"/>
    </row>
    <row r="3801" spans="2:11" s="440" customFormat="1" x14ac:dyDescent="0.2">
      <c r="B3801" s="442"/>
      <c r="I3801" s="443"/>
      <c r="J3801" s="443"/>
      <c r="K3801" s="443"/>
    </row>
    <row r="3802" spans="2:11" s="440" customFormat="1" x14ac:dyDescent="0.2">
      <c r="B3802" s="442"/>
      <c r="I3802" s="443"/>
      <c r="J3802" s="443"/>
      <c r="K3802" s="443"/>
    </row>
    <row r="3803" spans="2:11" s="440" customFormat="1" x14ac:dyDescent="0.2">
      <c r="B3803" s="442"/>
      <c r="I3803" s="443"/>
      <c r="J3803" s="443"/>
      <c r="K3803" s="443"/>
    </row>
    <row r="3804" spans="2:11" s="440" customFormat="1" x14ac:dyDescent="0.2">
      <c r="B3804" s="442"/>
      <c r="I3804" s="443"/>
      <c r="J3804" s="443"/>
      <c r="K3804" s="443"/>
    </row>
    <row r="3805" spans="2:11" s="440" customFormat="1" x14ac:dyDescent="0.2">
      <c r="B3805" s="442"/>
      <c r="I3805" s="443"/>
      <c r="J3805" s="443"/>
      <c r="K3805" s="443"/>
    </row>
    <row r="3806" spans="2:11" s="440" customFormat="1" x14ac:dyDescent="0.2">
      <c r="B3806" s="442"/>
      <c r="I3806" s="443"/>
      <c r="J3806" s="443"/>
      <c r="K3806" s="443"/>
    </row>
    <row r="3807" spans="2:11" s="440" customFormat="1" x14ac:dyDescent="0.2">
      <c r="B3807" s="442"/>
      <c r="I3807" s="443"/>
      <c r="J3807" s="443"/>
      <c r="K3807" s="443"/>
    </row>
    <row r="3808" spans="2:11" s="440" customFormat="1" x14ac:dyDescent="0.2">
      <c r="B3808" s="442"/>
      <c r="I3808" s="443"/>
      <c r="J3808" s="443"/>
      <c r="K3808" s="443"/>
    </row>
    <row r="3809" spans="2:11" s="440" customFormat="1" x14ac:dyDescent="0.2">
      <c r="B3809" s="442"/>
      <c r="I3809" s="443"/>
      <c r="J3809" s="443"/>
      <c r="K3809" s="443"/>
    </row>
    <row r="3810" spans="2:11" s="440" customFormat="1" x14ac:dyDescent="0.2">
      <c r="B3810" s="442"/>
      <c r="I3810" s="443"/>
      <c r="J3810" s="443"/>
      <c r="K3810" s="443"/>
    </row>
    <row r="3811" spans="2:11" s="440" customFormat="1" x14ac:dyDescent="0.2">
      <c r="B3811" s="442"/>
      <c r="I3811" s="443"/>
      <c r="J3811" s="443"/>
      <c r="K3811" s="443"/>
    </row>
    <row r="3812" spans="2:11" s="440" customFormat="1" x14ac:dyDescent="0.2">
      <c r="B3812" s="442"/>
      <c r="I3812" s="443"/>
      <c r="J3812" s="443"/>
      <c r="K3812" s="443"/>
    </row>
    <row r="3813" spans="2:11" s="440" customFormat="1" x14ac:dyDescent="0.2">
      <c r="B3813" s="442"/>
      <c r="I3813" s="443"/>
      <c r="J3813" s="443"/>
      <c r="K3813" s="443"/>
    </row>
    <row r="3814" spans="2:11" s="440" customFormat="1" x14ac:dyDescent="0.2">
      <c r="B3814" s="442"/>
      <c r="I3814" s="443"/>
      <c r="J3814" s="443"/>
      <c r="K3814" s="443"/>
    </row>
    <row r="3815" spans="2:11" s="440" customFormat="1" x14ac:dyDescent="0.2">
      <c r="B3815" s="442"/>
      <c r="I3815" s="443"/>
      <c r="J3815" s="443"/>
      <c r="K3815" s="443"/>
    </row>
    <row r="3816" spans="2:11" s="440" customFormat="1" x14ac:dyDescent="0.2">
      <c r="B3816" s="442"/>
      <c r="I3816" s="443"/>
      <c r="J3816" s="443"/>
      <c r="K3816" s="443"/>
    </row>
    <row r="3817" spans="2:11" s="440" customFormat="1" x14ac:dyDescent="0.2">
      <c r="B3817" s="442"/>
      <c r="I3817" s="443"/>
      <c r="J3817" s="443"/>
      <c r="K3817" s="443"/>
    </row>
    <row r="3818" spans="2:11" s="440" customFormat="1" x14ac:dyDescent="0.2">
      <c r="B3818" s="442"/>
      <c r="I3818" s="443"/>
      <c r="J3818" s="443"/>
      <c r="K3818" s="443"/>
    </row>
    <row r="3819" spans="2:11" s="440" customFormat="1" x14ac:dyDescent="0.2">
      <c r="B3819" s="442"/>
      <c r="I3819" s="443"/>
      <c r="J3819" s="443"/>
      <c r="K3819" s="443"/>
    </row>
    <row r="3820" spans="2:11" s="440" customFormat="1" x14ac:dyDescent="0.2">
      <c r="B3820" s="442"/>
      <c r="I3820" s="443"/>
      <c r="J3820" s="443"/>
      <c r="K3820" s="443"/>
    </row>
    <row r="3821" spans="2:11" s="440" customFormat="1" x14ac:dyDescent="0.2">
      <c r="B3821" s="442"/>
      <c r="I3821" s="443"/>
      <c r="J3821" s="443"/>
      <c r="K3821" s="443"/>
    </row>
    <row r="3822" spans="2:11" s="440" customFormat="1" x14ac:dyDescent="0.2">
      <c r="B3822" s="442"/>
      <c r="I3822" s="443"/>
      <c r="J3822" s="443"/>
      <c r="K3822" s="443"/>
    </row>
    <row r="3823" spans="2:11" s="440" customFormat="1" x14ac:dyDescent="0.2">
      <c r="B3823" s="442"/>
      <c r="I3823" s="443"/>
      <c r="J3823" s="443"/>
      <c r="K3823" s="443"/>
    </row>
    <row r="3824" spans="2:11" s="440" customFormat="1" x14ac:dyDescent="0.2">
      <c r="B3824" s="442"/>
      <c r="I3824" s="443"/>
      <c r="J3824" s="443"/>
      <c r="K3824" s="443"/>
    </row>
    <row r="3825" spans="2:11" s="440" customFormat="1" x14ac:dyDescent="0.2">
      <c r="B3825" s="442"/>
      <c r="I3825" s="443"/>
      <c r="J3825" s="443"/>
      <c r="K3825" s="443"/>
    </row>
    <row r="3826" spans="2:11" s="440" customFormat="1" x14ac:dyDescent="0.2">
      <c r="B3826" s="442"/>
      <c r="I3826" s="443"/>
      <c r="J3826" s="443"/>
      <c r="K3826" s="443"/>
    </row>
    <row r="3827" spans="2:11" s="440" customFormat="1" x14ac:dyDescent="0.2">
      <c r="B3827" s="442"/>
      <c r="I3827" s="443"/>
      <c r="J3827" s="443"/>
      <c r="K3827" s="443"/>
    </row>
    <row r="3828" spans="2:11" s="440" customFormat="1" x14ac:dyDescent="0.2">
      <c r="B3828" s="442"/>
      <c r="I3828" s="443"/>
      <c r="J3828" s="443"/>
      <c r="K3828" s="443"/>
    </row>
    <row r="3829" spans="2:11" s="440" customFormat="1" x14ac:dyDescent="0.2">
      <c r="B3829" s="442"/>
      <c r="I3829" s="443"/>
      <c r="J3829" s="443"/>
      <c r="K3829" s="443"/>
    </row>
    <row r="3830" spans="2:11" s="440" customFormat="1" x14ac:dyDescent="0.2">
      <c r="B3830" s="442"/>
      <c r="I3830" s="443"/>
      <c r="J3830" s="443"/>
      <c r="K3830" s="443"/>
    </row>
    <row r="3831" spans="2:11" s="440" customFormat="1" x14ac:dyDescent="0.2">
      <c r="B3831" s="442"/>
      <c r="I3831" s="443"/>
      <c r="J3831" s="443"/>
      <c r="K3831" s="443"/>
    </row>
    <row r="3832" spans="2:11" s="440" customFormat="1" x14ac:dyDescent="0.2">
      <c r="B3832" s="442"/>
      <c r="I3832" s="443"/>
      <c r="J3832" s="443"/>
      <c r="K3832" s="443"/>
    </row>
    <row r="3833" spans="2:11" s="440" customFormat="1" x14ac:dyDescent="0.2">
      <c r="B3833" s="442"/>
      <c r="I3833" s="443"/>
      <c r="J3833" s="443"/>
      <c r="K3833" s="443"/>
    </row>
    <row r="3834" spans="2:11" s="440" customFormat="1" x14ac:dyDescent="0.2">
      <c r="B3834" s="442"/>
      <c r="I3834" s="443"/>
      <c r="J3834" s="443"/>
      <c r="K3834" s="443"/>
    </row>
    <row r="3835" spans="2:11" s="440" customFormat="1" x14ac:dyDescent="0.2">
      <c r="B3835" s="442"/>
      <c r="I3835" s="443"/>
      <c r="J3835" s="443"/>
      <c r="K3835" s="443"/>
    </row>
    <row r="3836" spans="2:11" s="440" customFormat="1" x14ac:dyDescent="0.2">
      <c r="B3836" s="442"/>
      <c r="I3836" s="443"/>
      <c r="J3836" s="443"/>
      <c r="K3836" s="443"/>
    </row>
    <row r="3837" spans="2:11" s="440" customFormat="1" x14ac:dyDescent="0.2">
      <c r="B3837" s="442"/>
      <c r="I3837" s="443"/>
      <c r="J3837" s="443"/>
      <c r="K3837" s="443"/>
    </row>
    <row r="3838" spans="2:11" s="440" customFormat="1" x14ac:dyDescent="0.2">
      <c r="B3838" s="442"/>
      <c r="I3838" s="443"/>
      <c r="J3838" s="443"/>
      <c r="K3838" s="443"/>
    </row>
    <row r="3839" spans="2:11" s="440" customFormat="1" x14ac:dyDescent="0.2">
      <c r="B3839" s="442"/>
      <c r="I3839" s="443"/>
      <c r="J3839" s="443"/>
      <c r="K3839" s="443"/>
    </row>
    <row r="3840" spans="2:11" s="440" customFormat="1" x14ac:dyDescent="0.2">
      <c r="B3840" s="442"/>
      <c r="I3840" s="443"/>
      <c r="J3840" s="443"/>
      <c r="K3840" s="443"/>
    </row>
    <row r="3841" spans="2:11" s="440" customFormat="1" x14ac:dyDescent="0.2">
      <c r="B3841" s="442"/>
      <c r="I3841" s="443"/>
      <c r="J3841" s="443"/>
      <c r="K3841" s="443"/>
    </row>
    <row r="3842" spans="2:11" s="440" customFormat="1" x14ac:dyDescent="0.2">
      <c r="B3842" s="442"/>
      <c r="I3842" s="443"/>
      <c r="J3842" s="443"/>
      <c r="K3842" s="443"/>
    </row>
    <row r="3843" spans="2:11" s="440" customFormat="1" x14ac:dyDescent="0.2">
      <c r="B3843" s="442"/>
      <c r="I3843" s="443"/>
      <c r="J3843" s="443"/>
      <c r="K3843" s="443"/>
    </row>
    <row r="3844" spans="2:11" s="440" customFormat="1" x14ac:dyDescent="0.2">
      <c r="B3844" s="442"/>
      <c r="I3844" s="443"/>
      <c r="J3844" s="443"/>
      <c r="K3844" s="443"/>
    </row>
    <row r="3845" spans="2:11" s="440" customFormat="1" x14ac:dyDescent="0.2">
      <c r="B3845" s="442"/>
      <c r="I3845" s="443"/>
      <c r="J3845" s="443"/>
      <c r="K3845" s="443"/>
    </row>
    <row r="3846" spans="2:11" s="440" customFormat="1" x14ac:dyDescent="0.2">
      <c r="B3846" s="442"/>
      <c r="I3846" s="443"/>
      <c r="J3846" s="443"/>
      <c r="K3846" s="443"/>
    </row>
    <row r="3847" spans="2:11" s="440" customFormat="1" x14ac:dyDescent="0.2">
      <c r="B3847" s="442"/>
      <c r="I3847" s="443"/>
      <c r="J3847" s="443"/>
      <c r="K3847" s="443"/>
    </row>
    <row r="3848" spans="2:11" s="440" customFormat="1" x14ac:dyDescent="0.2">
      <c r="B3848" s="442"/>
      <c r="I3848" s="443"/>
      <c r="J3848" s="443"/>
      <c r="K3848" s="443"/>
    </row>
    <row r="3849" spans="2:11" s="440" customFormat="1" x14ac:dyDescent="0.2">
      <c r="B3849" s="442"/>
      <c r="I3849" s="443"/>
      <c r="J3849" s="443"/>
      <c r="K3849" s="443"/>
    </row>
    <row r="3850" spans="2:11" s="440" customFormat="1" x14ac:dyDescent="0.2">
      <c r="B3850" s="442"/>
      <c r="I3850" s="443"/>
      <c r="J3850" s="443"/>
      <c r="K3850" s="443"/>
    </row>
    <row r="3851" spans="2:11" s="440" customFormat="1" x14ac:dyDescent="0.2">
      <c r="B3851" s="442"/>
      <c r="I3851" s="443"/>
      <c r="J3851" s="443"/>
      <c r="K3851" s="443"/>
    </row>
    <row r="3852" spans="2:11" s="440" customFormat="1" x14ac:dyDescent="0.2">
      <c r="B3852" s="442"/>
      <c r="I3852" s="443"/>
      <c r="J3852" s="443"/>
      <c r="K3852" s="443"/>
    </row>
    <row r="3853" spans="2:11" s="440" customFormat="1" x14ac:dyDescent="0.2">
      <c r="B3853" s="442"/>
      <c r="I3853" s="443"/>
      <c r="J3853" s="443"/>
      <c r="K3853" s="443"/>
    </row>
    <row r="3854" spans="2:11" s="440" customFormat="1" x14ac:dyDescent="0.2">
      <c r="B3854" s="442"/>
      <c r="I3854" s="443"/>
      <c r="J3854" s="443"/>
      <c r="K3854" s="443"/>
    </row>
    <row r="3855" spans="2:11" s="440" customFormat="1" x14ac:dyDescent="0.2">
      <c r="B3855" s="442"/>
      <c r="I3855" s="443"/>
      <c r="J3855" s="443"/>
      <c r="K3855" s="443"/>
    </row>
    <row r="3856" spans="2:11" s="440" customFormat="1" x14ac:dyDescent="0.2">
      <c r="B3856" s="442"/>
      <c r="I3856" s="443"/>
      <c r="J3856" s="443"/>
      <c r="K3856" s="443"/>
    </row>
    <row r="3857" spans="2:11" s="440" customFormat="1" x14ac:dyDescent="0.2">
      <c r="B3857" s="442"/>
      <c r="I3857" s="443"/>
      <c r="J3857" s="443"/>
      <c r="K3857" s="443"/>
    </row>
    <row r="3858" spans="2:11" s="440" customFormat="1" x14ac:dyDescent="0.2">
      <c r="B3858" s="442"/>
      <c r="I3858" s="443"/>
      <c r="J3858" s="443"/>
      <c r="K3858" s="443"/>
    </row>
    <row r="3859" spans="2:11" s="440" customFormat="1" x14ac:dyDescent="0.2">
      <c r="B3859" s="442"/>
      <c r="I3859" s="443"/>
      <c r="J3859" s="443"/>
      <c r="K3859" s="443"/>
    </row>
    <row r="3860" spans="2:11" s="440" customFormat="1" x14ac:dyDescent="0.2">
      <c r="B3860" s="442"/>
      <c r="I3860" s="443"/>
      <c r="J3860" s="443"/>
      <c r="K3860" s="443"/>
    </row>
    <row r="3861" spans="2:11" s="440" customFormat="1" x14ac:dyDescent="0.2">
      <c r="B3861" s="442"/>
      <c r="I3861" s="443"/>
      <c r="J3861" s="443"/>
      <c r="K3861" s="443"/>
    </row>
    <row r="3862" spans="2:11" s="440" customFormat="1" x14ac:dyDescent="0.2">
      <c r="B3862" s="442"/>
      <c r="I3862" s="443"/>
      <c r="J3862" s="443"/>
      <c r="K3862" s="443"/>
    </row>
    <row r="3863" spans="2:11" s="440" customFormat="1" x14ac:dyDescent="0.2">
      <c r="B3863" s="442"/>
      <c r="I3863" s="443"/>
      <c r="J3863" s="443"/>
      <c r="K3863" s="443"/>
    </row>
    <row r="3864" spans="2:11" s="440" customFormat="1" x14ac:dyDescent="0.2">
      <c r="B3864" s="442"/>
      <c r="I3864" s="443"/>
      <c r="J3864" s="443"/>
      <c r="K3864" s="443"/>
    </row>
    <row r="3865" spans="2:11" s="440" customFormat="1" x14ac:dyDescent="0.2">
      <c r="B3865" s="442"/>
      <c r="I3865" s="443"/>
      <c r="J3865" s="443"/>
      <c r="K3865" s="443"/>
    </row>
    <row r="3866" spans="2:11" s="440" customFormat="1" x14ac:dyDescent="0.2">
      <c r="B3866" s="442"/>
      <c r="I3866" s="443"/>
      <c r="J3866" s="443"/>
      <c r="K3866" s="443"/>
    </row>
    <row r="3867" spans="2:11" s="440" customFormat="1" x14ac:dyDescent="0.2">
      <c r="B3867" s="442"/>
      <c r="I3867" s="443"/>
      <c r="J3867" s="443"/>
      <c r="K3867" s="443"/>
    </row>
    <row r="3868" spans="2:11" s="440" customFormat="1" x14ac:dyDescent="0.2">
      <c r="B3868" s="442"/>
      <c r="I3868" s="443"/>
      <c r="J3868" s="443"/>
      <c r="K3868" s="443"/>
    </row>
    <row r="3869" spans="2:11" s="440" customFormat="1" x14ac:dyDescent="0.2">
      <c r="B3869" s="442"/>
      <c r="I3869" s="443"/>
      <c r="J3869" s="443"/>
      <c r="K3869" s="443"/>
    </row>
    <row r="3870" spans="2:11" s="440" customFormat="1" x14ac:dyDescent="0.2">
      <c r="B3870" s="442"/>
      <c r="I3870" s="443"/>
      <c r="J3870" s="443"/>
      <c r="K3870" s="443"/>
    </row>
    <row r="3871" spans="2:11" s="440" customFormat="1" x14ac:dyDescent="0.2">
      <c r="B3871" s="442"/>
      <c r="I3871" s="443"/>
      <c r="J3871" s="443"/>
      <c r="K3871" s="443"/>
    </row>
    <row r="3872" spans="2:11" s="440" customFormat="1" x14ac:dyDescent="0.2">
      <c r="B3872" s="442"/>
      <c r="I3872" s="443"/>
      <c r="J3872" s="443"/>
      <c r="K3872" s="443"/>
    </row>
    <row r="3873" spans="2:11" s="440" customFormat="1" x14ac:dyDescent="0.2">
      <c r="B3873" s="442"/>
      <c r="I3873" s="443"/>
      <c r="J3873" s="443"/>
      <c r="K3873" s="443"/>
    </row>
    <row r="3874" spans="2:11" s="440" customFormat="1" x14ac:dyDescent="0.2">
      <c r="B3874" s="442"/>
      <c r="I3874" s="443"/>
      <c r="J3874" s="443"/>
      <c r="K3874" s="443"/>
    </row>
    <row r="3875" spans="2:11" s="440" customFormat="1" x14ac:dyDescent="0.2">
      <c r="B3875" s="442"/>
      <c r="I3875" s="443"/>
      <c r="J3875" s="443"/>
      <c r="K3875" s="443"/>
    </row>
    <row r="3876" spans="2:11" s="440" customFormat="1" x14ac:dyDescent="0.2">
      <c r="B3876" s="442"/>
      <c r="I3876" s="443"/>
      <c r="J3876" s="443"/>
      <c r="K3876" s="443"/>
    </row>
    <row r="3877" spans="2:11" s="440" customFormat="1" x14ac:dyDescent="0.2">
      <c r="B3877" s="442"/>
      <c r="I3877" s="443"/>
      <c r="J3877" s="443"/>
      <c r="K3877" s="443"/>
    </row>
    <row r="3878" spans="2:11" s="440" customFormat="1" x14ac:dyDescent="0.2">
      <c r="B3878" s="442"/>
      <c r="I3878" s="443"/>
      <c r="J3878" s="443"/>
      <c r="K3878" s="443"/>
    </row>
    <row r="3879" spans="2:11" s="440" customFormat="1" x14ac:dyDescent="0.2">
      <c r="B3879" s="442"/>
      <c r="I3879" s="443"/>
      <c r="J3879" s="443"/>
      <c r="K3879" s="443"/>
    </row>
    <row r="3880" spans="2:11" s="440" customFormat="1" x14ac:dyDescent="0.2">
      <c r="B3880" s="442"/>
      <c r="I3880" s="443"/>
      <c r="J3880" s="443"/>
      <c r="K3880" s="443"/>
    </row>
    <row r="3881" spans="2:11" s="440" customFormat="1" x14ac:dyDescent="0.2">
      <c r="B3881" s="442"/>
      <c r="I3881" s="443"/>
      <c r="J3881" s="443"/>
      <c r="K3881" s="443"/>
    </row>
    <row r="3882" spans="2:11" s="440" customFormat="1" x14ac:dyDescent="0.2">
      <c r="B3882" s="442"/>
      <c r="I3882" s="443"/>
      <c r="J3882" s="443"/>
      <c r="K3882" s="443"/>
    </row>
    <row r="3883" spans="2:11" s="440" customFormat="1" x14ac:dyDescent="0.2">
      <c r="B3883" s="442"/>
      <c r="I3883" s="443"/>
      <c r="J3883" s="443"/>
      <c r="K3883" s="443"/>
    </row>
    <row r="3884" spans="2:11" s="440" customFormat="1" x14ac:dyDescent="0.2">
      <c r="B3884" s="442"/>
      <c r="I3884" s="443"/>
      <c r="J3884" s="443"/>
      <c r="K3884" s="443"/>
    </row>
    <row r="3885" spans="2:11" s="440" customFormat="1" x14ac:dyDescent="0.2">
      <c r="B3885" s="442"/>
      <c r="I3885" s="443"/>
      <c r="J3885" s="443"/>
      <c r="K3885" s="443"/>
    </row>
    <row r="3886" spans="2:11" s="440" customFormat="1" x14ac:dyDescent="0.2">
      <c r="B3886" s="442"/>
      <c r="I3886" s="443"/>
      <c r="J3886" s="443"/>
      <c r="K3886" s="443"/>
    </row>
    <row r="3887" spans="2:11" s="440" customFormat="1" x14ac:dyDescent="0.2">
      <c r="B3887" s="442"/>
      <c r="I3887" s="443"/>
      <c r="J3887" s="443"/>
      <c r="K3887" s="443"/>
    </row>
    <row r="3888" spans="2:11" s="440" customFormat="1" x14ac:dyDescent="0.2">
      <c r="B3888" s="442"/>
      <c r="I3888" s="443"/>
      <c r="J3888" s="443"/>
      <c r="K3888" s="443"/>
    </row>
    <row r="3889" spans="2:11" s="440" customFormat="1" x14ac:dyDescent="0.2">
      <c r="B3889" s="442"/>
      <c r="I3889" s="443"/>
      <c r="J3889" s="443"/>
      <c r="K3889" s="443"/>
    </row>
    <row r="3890" spans="2:11" s="440" customFormat="1" x14ac:dyDescent="0.2">
      <c r="B3890" s="442"/>
      <c r="I3890" s="443"/>
      <c r="J3890" s="443"/>
      <c r="K3890" s="443"/>
    </row>
    <row r="3891" spans="2:11" s="440" customFormat="1" x14ac:dyDescent="0.2">
      <c r="B3891" s="442"/>
      <c r="I3891" s="443"/>
      <c r="J3891" s="443"/>
      <c r="K3891" s="443"/>
    </row>
    <row r="3892" spans="2:11" s="440" customFormat="1" x14ac:dyDescent="0.2">
      <c r="B3892" s="442"/>
      <c r="I3892" s="443"/>
      <c r="J3892" s="443"/>
      <c r="K3892" s="443"/>
    </row>
    <row r="3893" spans="2:11" s="440" customFormat="1" x14ac:dyDescent="0.2">
      <c r="B3893" s="442"/>
      <c r="I3893" s="443"/>
      <c r="J3893" s="443"/>
      <c r="K3893" s="443"/>
    </row>
    <row r="3894" spans="2:11" s="440" customFormat="1" x14ac:dyDescent="0.2">
      <c r="B3894" s="442"/>
      <c r="I3894" s="443"/>
      <c r="J3894" s="443"/>
      <c r="K3894" s="443"/>
    </row>
    <row r="3895" spans="2:11" s="440" customFormat="1" x14ac:dyDescent="0.2">
      <c r="B3895" s="442"/>
      <c r="I3895" s="443"/>
      <c r="J3895" s="443"/>
      <c r="K3895" s="443"/>
    </row>
    <row r="3896" spans="2:11" s="440" customFormat="1" x14ac:dyDescent="0.2">
      <c r="B3896" s="442"/>
      <c r="I3896" s="443"/>
      <c r="J3896" s="443"/>
      <c r="K3896" s="443"/>
    </row>
    <row r="3897" spans="2:11" s="440" customFormat="1" x14ac:dyDescent="0.2">
      <c r="B3897" s="442"/>
      <c r="I3897" s="443"/>
      <c r="J3897" s="443"/>
      <c r="K3897" s="443"/>
    </row>
    <row r="3898" spans="2:11" s="440" customFormat="1" x14ac:dyDescent="0.2">
      <c r="B3898" s="442"/>
      <c r="I3898" s="443"/>
      <c r="J3898" s="443"/>
      <c r="K3898" s="443"/>
    </row>
    <row r="3899" spans="2:11" s="440" customFormat="1" x14ac:dyDescent="0.2">
      <c r="B3899" s="442"/>
      <c r="I3899" s="443"/>
      <c r="J3899" s="443"/>
      <c r="K3899" s="443"/>
    </row>
    <row r="3900" spans="2:11" s="440" customFormat="1" x14ac:dyDescent="0.2">
      <c r="B3900" s="442"/>
      <c r="I3900" s="443"/>
      <c r="J3900" s="443"/>
      <c r="K3900" s="443"/>
    </row>
    <row r="3901" spans="2:11" s="440" customFormat="1" x14ac:dyDescent="0.2">
      <c r="B3901" s="442"/>
      <c r="I3901" s="443"/>
      <c r="J3901" s="443"/>
      <c r="K3901" s="443"/>
    </row>
    <row r="3902" spans="2:11" s="440" customFormat="1" x14ac:dyDescent="0.2">
      <c r="B3902" s="442"/>
      <c r="I3902" s="443"/>
      <c r="J3902" s="443"/>
      <c r="K3902" s="443"/>
    </row>
    <row r="3903" spans="2:11" s="440" customFormat="1" x14ac:dyDescent="0.2">
      <c r="B3903" s="442"/>
      <c r="I3903" s="443"/>
      <c r="J3903" s="443"/>
      <c r="K3903" s="443"/>
    </row>
    <row r="3904" spans="2:11" s="440" customFormat="1" x14ac:dyDescent="0.2">
      <c r="B3904" s="442"/>
      <c r="I3904" s="443"/>
      <c r="J3904" s="443"/>
      <c r="K3904" s="443"/>
    </row>
    <row r="3905" spans="2:11" s="440" customFormat="1" x14ac:dyDescent="0.2">
      <c r="B3905" s="442"/>
      <c r="I3905" s="443"/>
      <c r="J3905" s="443"/>
      <c r="K3905" s="443"/>
    </row>
    <row r="3906" spans="2:11" s="440" customFormat="1" x14ac:dyDescent="0.2">
      <c r="B3906" s="442"/>
      <c r="I3906" s="443"/>
      <c r="J3906" s="443"/>
      <c r="K3906" s="443"/>
    </row>
    <row r="3907" spans="2:11" s="440" customFormat="1" x14ac:dyDescent="0.2">
      <c r="B3907" s="442"/>
      <c r="I3907" s="443"/>
      <c r="J3907" s="443"/>
      <c r="K3907" s="443"/>
    </row>
    <row r="3908" spans="2:11" s="440" customFormat="1" x14ac:dyDescent="0.2">
      <c r="B3908" s="442"/>
      <c r="I3908" s="443"/>
      <c r="J3908" s="443"/>
      <c r="K3908" s="443"/>
    </row>
    <row r="3909" spans="2:11" s="440" customFormat="1" x14ac:dyDescent="0.2">
      <c r="B3909" s="442"/>
      <c r="I3909" s="443"/>
      <c r="J3909" s="443"/>
      <c r="K3909" s="443"/>
    </row>
    <row r="3910" spans="2:11" s="440" customFormat="1" x14ac:dyDescent="0.2">
      <c r="B3910" s="442"/>
      <c r="I3910" s="443"/>
      <c r="J3910" s="443"/>
      <c r="K3910" s="443"/>
    </row>
    <row r="3911" spans="2:11" s="440" customFormat="1" x14ac:dyDescent="0.2">
      <c r="B3911" s="442"/>
      <c r="I3911" s="443"/>
      <c r="J3911" s="443"/>
      <c r="K3911" s="443"/>
    </row>
    <row r="3912" spans="2:11" s="440" customFormat="1" x14ac:dyDescent="0.2">
      <c r="B3912" s="442"/>
      <c r="I3912" s="443"/>
      <c r="J3912" s="443"/>
      <c r="K3912" s="443"/>
    </row>
    <row r="3913" spans="2:11" s="440" customFormat="1" x14ac:dyDescent="0.2">
      <c r="B3913" s="442"/>
      <c r="I3913" s="443"/>
      <c r="J3913" s="443"/>
      <c r="K3913" s="443"/>
    </row>
    <row r="3914" spans="2:11" s="440" customFormat="1" x14ac:dyDescent="0.2">
      <c r="B3914" s="442"/>
      <c r="I3914" s="443"/>
      <c r="J3914" s="443"/>
      <c r="K3914" s="443"/>
    </row>
    <row r="3915" spans="2:11" s="440" customFormat="1" x14ac:dyDescent="0.2">
      <c r="B3915" s="442"/>
      <c r="I3915" s="443"/>
      <c r="J3915" s="443"/>
      <c r="K3915" s="443"/>
    </row>
    <row r="3916" spans="2:11" s="440" customFormat="1" x14ac:dyDescent="0.2">
      <c r="B3916" s="442"/>
      <c r="I3916" s="443"/>
      <c r="J3916" s="443"/>
      <c r="K3916" s="443"/>
    </row>
    <row r="3917" spans="2:11" s="440" customFormat="1" x14ac:dyDescent="0.2">
      <c r="B3917" s="442"/>
      <c r="I3917" s="443"/>
      <c r="J3917" s="443"/>
      <c r="K3917" s="443"/>
    </row>
    <row r="3918" spans="2:11" s="440" customFormat="1" x14ac:dyDescent="0.2">
      <c r="B3918" s="442"/>
      <c r="I3918" s="443"/>
      <c r="J3918" s="443"/>
      <c r="K3918" s="443"/>
    </row>
    <row r="3919" spans="2:11" s="440" customFormat="1" x14ac:dyDescent="0.2">
      <c r="B3919" s="442"/>
      <c r="I3919" s="443"/>
      <c r="J3919" s="443"/>
      <c r="K3919" s="443"/>
    </row>
    <row r="3920" spans="2:11" s="440" customFormat="1" x14ac:dyDescent="0.2">
      <c r="B3920" s="442"/>
      <c r="I3920" s="443"/>
      <c r="J3920" s="443"/>
      <c r="K3920" s="443"/>
    </row>
    <row r="3921" spans="2:11" s="440" customFormat="1" x14ac:dyDescent="0.2">
      <c r="B3921" s="442"/>
      <c r="I3921" s="443"/>
      <c r="J3921" s="443"/>
      <c r="K3921" s="443"/>
    </row>
    <row r="3922" spans="2:11" s="440" customFormat="1" x14ac:dyDescent="0.2">
      <c r="B3922" s="442"/>
      <c r="I3922" s="443"/>
      <c r="J3922" s="443"/>
      <c r="K3922" s="443"/>
    </row>
    <row r="3923" spans="2:11" s="440" customFormat="1" x14ac:dyDescent="0.2">
      <c r="B3923" s="442"/>
      <c r="I3923" s="443"/>
      <c r="J3923" s="443"/>
      <c r="K3923" s="443"/>
    </row>
    <row r="3924" spans="2:11" s="440" customFormat="1" x14ac:dyDescent="0.2">
      <c r="B3924" s="442"/>
      <c r="I3924" s="443"/>
      <c r="J3924" s="443"/>
      <c r="K3924" s="443"/>
    </row>
    <row r="3925" spans="2:11" s="440" customFormat="1" x14ac:dyDescent="0.2">
      <c r="B3925" s="442"/>
      <c r="I3925" s="443"/>
      <c r="J3925" s="443"/>
      <c r="K3925" s="443"/>
    </row>
    <row r="3926" spans="2:11" s="440" customFormat="1" x14ac:dyDescent="0.2">
      <c r="B3926" s="442"/>
      <c r="I3926" s="443"/>
      <c r="J3926" s="443"/>
      <c r="K3926" s="443"/>
    </row>
    <row r="3927" spans="2:11" s="440" customFormat="1" x14ac:dyDescent="0.2">
      <c r="B3927" s="442"/>
      <c r="I3927" s="443"/>
      <c r="J3927" s="443"/>
      <c r="K3927" s="443"/>
    </row>
    <row r="3928" spans="2:11" s="440" customFormat="1" x14ac:dyDescent="0.2">
      <c r="B3928" s="442"/>
      <c r="I3928" s="443"/>
      <c r="J3928" s="443"/>
      <c r="K3928" s="443"/>
    </row>
    <row r="3929" spans="2:11" s="440" customFormat="1" x14ac:dyDescent="0.2">
      <c r="B3929" s="442"/>
      <c r="I3929" s="443"/>
      <c r="J3929" s="443"/>
      <c r="K3929" s="443"/>
    </row>
    <row r="3930" spans="2:11" s="440" customFormat="1" x14ac:dyDescent="0.2">
      <c r="B3930" s="442"/>
      <c r="I3930" s="443"/>
      <c r="J3930" s="443"/>
      <c r="K3930" s="443"/>
    </row>
    <row r="3931" spans="2:11" s="440" customFormat="1" x14ac:dyDescent="0.2">
      <c r="B3931" s="442"/>
      <c r="I3931" s="443"/>
      <c r="J3931" s="443"/>
      <c r="K3931" s="443"/>
    </row>
    <row r="3932" spans="2:11" s="440" customFormat="1" x14ac:dyDescent="0.2">
      <c r="B3932" s="442"/>
      <c r="I3932" s="443"/>
      <c r="J3932" s="443"/>
      <c r="K3932" s="443"/>
    </row>
    <row r="3933" spans="2:11" s="440" customFormat="1" x14ac:dyDescent="0.2">
      <c r="B3933" s="442"/>
      <c r="I3933" s="443"/>
      <c r="J3933" s="443"/>
      <c r="K3933" s="443"/>
    </row>
    <row r="3934" spans="2:11" s="440" customFormat="1" x14ac:dyDescent="0.2">
      <c r="B3934" s="442"/>
      <c r="I3934" s="443"/>
      <c r="J3934" s="443"/>
      <c r="K3934" s="443"/>
    </row>
    <row r="3935" spans="2:11" s="440" customFormat="1" x14ac:dyDescent="0.2">
      <c r="B3935" s="442"/>
      <c r="I3935" s="443"/>
      <c r="J3935" s="443"/>
      <c r="K3935" s="443"/>
    </row>
    <row r="3936" spans="2:11" s="440" customFormat="1" x14ac:dyDescent="0.2">
      <c r="B3936" s="442"/>
      <c r="I3936" s="443"/>
      <c r="J3936" s="443"/>
      <c r="K3936" s="443"/>
    </row>
    <row r="3937" spans="2:11" s="440" customFormat="1" x14ac:dyDescent="0.2">
      <c r="B3937" s="442"/>
      <c r="I3937" s="443"/>
      <c r="J3937" s="443"/>
      <c r="K3937" s="443"/>
    </row>
    <row r="3938" spans="2:11" s="440" customFormat="1" x14ac:dyDescent="0.2">
      <c r="B3938" s="442"/>
      <c r="I3938" s="443"/>
      <c r="J3938" s="443"/>
      <c r="K3938" s="443"/>
    </row>
    <row r="3939" spans="2:11" s="440" customFormat="1" x14ac:dyDescent="0.2">
      <c r="B3939" s="442"/>
      <c r="I3939" s="443"/>
      <c r="J3939" s="443"/>
      <c r="K3939" s="443"/>
    </row>
    <row r="3940" spans="2:11" s="440" customFormat="1" x14ac:dyDescent="0.2">
      <c r="B3940" s="442"/>
      <c r="I3940" s="443"/>
      <c r="J3940" s="443"/>
      <c r="K3940" s="443"/>
    </row>
    <row r="3941" spans="2:11" s="440" customFormat="1" x14ac:dyDescent="0.2">
      <c r="B3941" s="442"/>
      <c r="I3941" s="443"/>
      <c r="J3941" s="443"/>
      <c r="K3941" s="443"/>
    </row>
    <row r="3942" spans="2:11" s="440" customFormat="1" x14ac:dyDescent="0.2">
      <c r="B3942" s="442"/>
      <c r="I3942" s="443"/>
      <c r="J3942" s="443"/>
      <c r="K3942" s="443"/>
    </row>
    <row r="3943" spans="2:11" s="440" customFormat="1" x14ac:dyDescent="0.2">
      <c r="B3943" s="442"/>
      <c r="I3943" s="443"/>
      <c r="J3943" s="443"/>
      <c r="K3943" s="443"/>
    </row>
    <row r="3944" spans="2:11" s="440" customFormat="1" x14ac:dyDescent="0.2">
      <c r="B3944" s="442"/>
      <c r="I3944" s="443"/>
      <c r="J3944" s="443"/>
      <c r="K3944" s="443"/>
    </row>
    <row r="3945" spans="2:11" s="440" customFormat="1" x14ac:dyDescent="0.2">
      <c r="B3945" s="442"/>
      <c r="I3945" s="443"/>
      <c r="J3945" s="443"/>
      <c r="K3945" s="443"/>
    </row>
    <row r="3946" spans="2:11" s="440" customFormat="1" x14ac:dyDescent="0.2">
      <c r="B3946" s="442"/>
      <c r="I3946" s="443"/>
      <c r="J3946" s="443"/>
      <c r="K3946" s="443"/>
    </row>
    <row r="3947" spans="2:11" s="440" customFormat="1" x14ac:dyDescent="0.2">
      <c r="B3947" s="442"/>
      <c r="I3947" s="443"/>
      <c r="J3947" s="443"/>
      <c r="K3947" s="443"/>
    </row>
    <row r="3948" spans="2:11" s="440" customFormat="1" x14ac:dyDescent="0.2">
      <c r="B3948" s="442"/>
      <c r="I3948" s="443"/>
      <c r="J3948" s="443"/>
      <c r="K3948" s="443"/>
    </row>
    <row r="3949" spans="2:11" s="440" customFormat="1" x14ac:dyDescent="0.2">
      <c r="B3949" s="442"/>
      <c r="I3949" s="443"/>
      <c r="J3949" s="443"/>
      <c r="K3949" s="443"/>
    </row>
    <row r="3950" spans="2:11" s="440" customFormat="1" x14ac:dyDescent="0.2">
      <c r="B3950" s="442"/>
      <c r="I3950" s="443"/>
      <c r="J3950" s="443"/>
      <c r="K3950" s="443"/>
    </row>
    <row r="3951" spans="2:11" s="440" customFormat="1" x14ac:dyDescent="0.2">
      <c r="B3951" s="442"/>
      <c r="I3951" s="443"/>
      <c r="J3951" s="443"/>
      <c r="K3951" s="443"/>
    </row>
    <row r="3952" spans="2:11" s="440" customFormat="1" x14ac:dyDescent="0.2">
      <c r="B3952" s="442"/>
      <c r="I3952" s="443"/>
      <c r="J3952" s="443"/>
      <c r="K3952" s="443"/>
    </row>
    <row r="3953" spans="2:11" s="440" customFormat="1" x14ac:dyDescent="0.2">
      <c r="B3953" s="442"/>
      <c r="I3953" s="443"/>
      <c r="J3953" s="443"/>
      <c r="K3953" s="443"/>
    </row>
    <row r="3954" spans="2:11" s="440" customFormat="1" x14ac:dyDescent="0.2">
      <c r="B3954" s="442"/>
      <c r="I3954" s="443"/>
      <c r="J3954" s="443"/>
      <c r="K3954" s="443"/>
    </row>
    <row r="3955" spans="2:11" s="440" customFormat="1" x14ac:dyDescent="0.2">
      <c r="B3955" s="442"/>
      <c r="I3955" s="443"/>
      <c r="J3955" s="443"/>
      <c r="K3955" s="443"/>
    </row>
    <row r="3956" spans="2:11" s="440" customFormat="1" x14ac:dyDescent="0.2">
      <c r="B3956" s="442"/>
      <c r="I3956" s="443"/>
      <c r="J3956" s="443"/>
      <c r="K3956" s="443"/>
    </row>
    <row r="3957" spans="2:11" s="440" customFormat="1" x14ac:dyDescent="0.2">
      <c r="B3957" s="442"/>
      <c r="I3957" s="443"/>
      <c r="J3957" s="443"/>
      <c r="K3957" s="443"/>
    </row>
    <row r="3958" spans="2:11" s="440" customFormat="1" x14ac:dyDescent="0.2">
      <c r="B3958" s="442"/>
      <c r="I3958" s="443"/>
      <c r="J3958" s="443"/>
      <c r="K3958" s="443"/>
    </row>
    <row r="3959" spans="2:11" s="440" customFormat="1" x14ac:dyDescent="0.2">
      <c r="B3959" s="442"/>
      <c r="I3959" s="443"/>
      <c r="J3959" s="443"/>
      <c r="K3959" s="443"/>
    </row>
    <row r="3960" spans="2:11" s="440" customFormat="1" x14ac:dyDescent="0.2">
      <c r="B3960" s="442"/>
      <c r="I3960" s="443"/>
      <c r="J3960" s="443"/>
      <c r="K3960" s="443"/>
    </row>
    <row r="3961" spans="2:11" s="440" customFormat="1" x14ac:dyDescent="0.2">
      <c r="B3961" s="442"/>
      <c r="I3961" s="443"/>
      <c r="J3961" s="443"/>
      <c r="K3961" s="443"/>
    </row>
    <row r="3962" spans="2:11" s="440" customFormat="1" x14ac:dyDescent="0.2">
      <c r="B3962" s="442"/>
      <c r="I3962" s="443"/>
      <c r="J3962" s="443"/>
      <c r="K3962" s="443"/>
    </row>
    <row r="3963" spans="2:11" s="440" customFormat="1" x14ac:dyDescent="0.2">
      <c r="B3963" s="442"/>
      <c r="I3963" s="443"/>
      <c r="J3963" s="443"/>
      <c r="K3963" s="443"/>
    </row>
    <row r="3964" spans="2:11" s="440" customFormat="1" x14ac:dyDescent="0.2">
      <c r="B3964" s="442"/>
      <c r="I3964" s="443"/>
      <c r="J3964" s="443"/>
      <c r="K3964" s="443"/>
    </row>
    <row r="3965" spans="2:11" s="440" customFormat="1" x14ac:dyDescent="0.2">
      <c r="B3965" s="442"/>
      <c r="I3965" s="443"/>
      <c r="J3965" s="443"/>
      <c r="K3965" s="443"/>
    </row>
    <row r="3966" spans="2:11" s="440" customFormat="1" x14ac:dyDescent="0.2">
      <c r="B3966" s="442"/>
      <c r="I3966" s="443"/>
      <c r="J3966" s="443"/>
      <c r="K3966" s="443"/>
    </row>
    <row r="3967" spans="2:11" s="440" customFormat="1" x14ac:dyDescent="0.2">
      <c r="B3967" s="442"/>
      <c r="I3967" s="443"/>
      <c r="J3967" s="443"/>
      <c r="K3967" s="443"/>
    </row>
    <row r="3968" spans="2:11" s="440" customFormat="1" x14ac:dyDescent="0.2">
      <c r="B3968" s="442"/>
      <c r="I3968" s="443"/>
      <c r="J3968" s="443"/>
      <c r="K3968" s="443"/>
    </row>
    <row r="3969" spans="2:11" s="440" customFormat="1" x14ac:dyDescent="0.2">
      <c r="B3969" s="442"/>
      <c r="I3969" s="443"/>
      <c r="J3969" s="443"/>
      <c r="K3969" s="443"/>
    </row>
    <row r="3970" spans="2:11" s="440" customFormat="1" x14ac:dyDescent="0.2">
      <c r="B3970" s="442"/>
      <c r="I3970" s="443"/>
      <c r="J3970" s="443"/>
      <c r="K3970" s="443"/>
    </row>
    <row r="3971" spans="2:11" s="440" customFormat="1" x14ac:dyDescent="0.2">
      <c r="B3971" s="442"/>
      <c r="I3971" s="443"/>
      <c r="J3971" s="443"/>
      <c r="K3971" s="443"/>
    </row>
    <row r="3972" spans="2:11" s="440" customFormat="1" x14ac:dyDescent="0.2">
      <c r="B3972" s="442"/>
      <c r="I3972" s="443"/>
      <c r="J3972" s="443"/>
      <c r="K3972" s="443"/>
    </row>
    <row r="3973" spans="2:11" s="440" customFormat="1" x14ac:dyDescent="0.2">
      <c r="B3973" s="442"/>
      <c r="I3973" s="443"/>
      <c r="J3973" s="443"/>
      <c r="K3973" s="443"/>
    </row>
    <row r="3974" spans="2:11" s="440" customFormat="1" x14ac:dyDescent="0.2">
      <c r="B3974" s="442"/>
      <c r="I3974" s="443"/>
      <c r="J3974" s="443"/>
      <c r="K3974" s="443"/>
    </row>
    <row r="3975" spans="2:11" s="440" customFormat="1" x14ac:dyDescent="0.2">
      <c r="B3975" s="442"/>
      <c r="I3975" s="443"/>
      <c r="J3975" s="443"/>
      <c r="K3975" s="443"/>
    </row>
    <row r="3976" spans="2:11" s="440" customFormat="1" x14ac:dyDescent="0.2">
      <c r="B3976" s="442"/>
      <c r="I3976" s="443"/>
      <c r="J3976" s="443"/>
      <c r="K3976" s="443"/>
    </row>
    <row r="3977" spans="2:11" s="440" customFormat="1" x14ac:dyDescent="0.2">
      <c r="B3977" s="442"/>
      <c r="I3977" s="443"/>
      <c r="J3977" s="443"/>
      <c r="K3977" s="443"/>
    </row>
    <row r="3978" spans="2:11" s="440" customFormat="1" x14ac:dyDescent="0.2">
      <c r="B3978" s="442"/>
      <c r="I3978" s="443"/>
      <c r="J3978" s="443"/>
      <c r="K3978" s="443"/>
    </row>
    <row r="3979" spans="2:11" s="440" customFormat="1" x14ac:dyDescent="0.2">
      <c r="B3979" s="442"/>
      <c r="I3979" s="443"/>
      <c r="J3979" s="443"/>
      <c r="K3979" s="443"/>
    </row>
    <row r="3980" spans="2:11" s="440" customFormat="1" x14ac:dyDescent="0.2">
      <c r="B3980" s="442"/>
      <c r="I3980" s="443"/>
      <c r="J3980" s="443"/>
      <c r="K3980" s="443"/>
    </row>
    <row r="3981" spans="2:11" s="440" customFormat="1" x14ac:dyDescent="0.2">
      <c r="B3981" s="442"/>
      <c r="I3981" s="443"/>
      <c r="J3981" s="443"/>
      <c r="K3981" s="443"/>
    </row>
    <row r="3982" spans="2:11" s="440" customFormat="1" x14ac:dyDescent="0.2">
      <c r="B3982" s="442"/>
      <c r="I3982" s="443"/>
      <c r="J3982" s="443"/>
      <c r="K3982" s="443"/>
    </row>
    <row r="3983" spans="2:11" s="440" customFormat="1" x14ac:dyDescent="0.2">
      <c r="B3983" s="442"/>
      <c r="I3983" s="443"/>
      <c r="J3983" s="443"/>
      <c r="K3983" s="443"/>
    </row>
    <row r="3984" spans="2:11" s="440" customFormat="1" x14ac:dyDescent="0.2">
      <c r="B3984" s="442"/>
      <c r="I3984" s="443"/>
      <c r="J3984" s="443"/>
      <c r="K3984" s="443"/>
    </row>
    <row r="3985" spans="2:11" s="440" customFormat="1" x14ac:dyDescent="0.2">
      <c r="B3985" s="442"/>
      <c r="I3985" s="443"/>
      <c r="J3985" s="443"/>
      <c r="K3985" s="443"/>
    </row>
    <row r="3986" spans="2:11" s="440" customFormat="1" x14ac:dyDescent="0.2">
      <c r="B3986" s="442"/>
      <c r="I3986" s="443"/>
      <c r="J3986" s="443"/>
      <c r="K3986" s="443"/>
    </row>
    <row r="3987" spans="2:11" s="440" customFormat="1" x14ac:dyDescent="0.2">
      <c r="B3987" s="442"/>
      <c r="I3987" s="443"/>
      <c r="J3987" s="443"/>
      <c r="K3987" s="443"/>
    </row>
    <row r="3988" spans="2:11" s="440" customFormat="1" x14ac:dyDescent="0.2">
      <c r="B3988" s="442"/>
      <c r="I3988" s="443"/>
      <c r="J3988" s="443"/>
      <c r="K3988" s="443"/>
    </row>
    <row r="3989" spans="2:11" s="440" customFormat="1" x14ac:dyDescent="0.2">
      <c r="B3989" s="442"/>
      <c r="I3989" s="443"/>
      <c r="J3989" s="443"/>
      <c r="K3989" s="443"/>
    </row>
    <row r="3990" spans="2:11" s="440" customFormat="1" x14ac:dyDescent="0.2">
      <c r="B3990" s="442"/>
      <c r="I3990" s="443"/>
      <c r="J3990" s="443"/>
      <c r="K3990" s="443"/>
    </row>
    <row r="3991" spans="2:11" s="440" customFormat="1" x14ac:dyDescent="0.2">
      <c r="B3991" s="442"/>
      <c r="I3991" s="443"/>
      <c r="J3991" s="443"/>
      <c r="K3991" s="443"/>
    </row>
    <row r="3992" spans="2:11" s="440" customFormat="1" x14ac:dyDescent="0.2">
      <c r="B3992" s="442"/>
      <c r="I3992" s="443"/>
      <c r="J3992" s="443"/>
      <c r="K3992" s="443"/>
    </row>
    <row r="3993" spans="2:11" s="440" customFormat="1" x14ac:dyDescent="0.2">
      <c r="B3993" s="442"/>
      <c r="I3993" s="443"/>
      <c r="J3993" s="443"/>
      <c r="K3993" s="443"/>
    </row>
    <row r="3994" spans="2:11" s="440" customFormat="1" x14ac:dyDescent="0.2">
      <c r="B3994" s="442"/>
      <c r="I3994" s="443"/>
      <c r="J3994" s="443"/>
      <c r="K3994" s="443"/>
    </row>
    <row r="3995" spans="2:11" s="440" customFormat="1" x14ac:dyDescent="0.2">
      <c r="B3995" s="442"/>
      <c r="I3995" s="443"/>
      <c r="J3995" s="443"/>
      <c r="K3995" s="443"/>
    </row>
    <row r="3996" spans="2:11" s="440" customFormat="1" x14ac:dyDescent="0.2">
      <c r="B3996" s="442"/>
      <c r="I3996" s="443"/>
      <c r="J3996" s="443"/>
      <c r="K3996" s="443"/>
    </row>
    <row r="3997" spans="2:11" s="440" customFormat="1" x14ac:dyDescent="0.2">
      <c r="B3997" s="442"/>
      <c r="I3997" s="443"/>
      <c r="J3997" s="443"/>
      <c r="K3997" s="443"/>
    </row>
    <row r="3998" spans="2:11" s="440" customFormat="1" x14ac:dyDescent="0.2">
      <c r="B3998" s="442"/>
      <c r="I3998" s="443"/>
      <c r="J3998" s="443"/>
      <c r="K3998" s="443"/>
    </row>
    <row r="3999" spans="2:11" s="440" customFormat="1" x14ac:dyDescent="0.2">
      <c r="B3999" s="442"/>
      <c r="I3999" s="443"/>
      <c r="J3999" s="443"/>
      <c r="K3999" s="443"/>
    </row>
    <row r="4000" spans="2:11" s="440" customFormat="1" x14ac:dyDescent="0.2">
      <c r="B4000" s="442"/>
      <c r="I4000" s="443"/>
      <c r="J4000" s="443"/>
      <c r="K4000" s="443"/>
    </row>
    <row r="4001" spans="2:11" s="440" customFormat="1" x14ac:dyDescent="0.2">
      <c r="B4001" s="442"/>
      <c r="I4001" s="443"/>
      <c r="J4001" s="443"/>
      <c r="K4001" s="443"/>
    </row>
    <row r="4002" spans="2:11" s="440" customFormat="1" x14ac:dyDescent="0.2">
      <c r="B4002" s="442"/>
      <c r="I4002" s="443"/>
      <c r="J4002" s="443"/>
      <c r="K4002" s="443"/>
    </row>
    <row r="4003" spans="2:11" s="440" customFormat="1" x14ac:dyDescent="0.2">
      <c r="B4003" s="442"/>
      <c r="I4003" s="443"/>
      <c r="J4003" s="443"/>
      <c r="K4003" s="443"/>
    </row>
    <row r="4004" spans="2:11" s="440" customFormat="1" x14ac:dyDescent="0.2">
      <c r="B4004" s="442"/>
      <c r="I4004" s="443"/>
      <c r="J4004" s="443"/>
      <c r="K4004" s="443"/>
    </row>
    <row r="4005" spans="2:11" s="440" customFormat="1" x14ac:dyDescent="0.2">
      <c r="B4005" s="442"/>
      <c r="I4005" s="443"/>
      <c r="J4005" s="443"/>
      <c r="K4005" s="443"/>
    </row>
    <row r="4006" spans="2:11" s="440" customFormat="1" x14ac:dyDescent="0.2">
      <c r="B4006" s="442"/>
      <c r="I4006" s="443"/>
      <c r="J4006" s="443"/>
      <c r="K4006" s="443"/>
    </row>
    <row r="4007" spans="2:11" s="440" customFormat="1" x14ac:dyDescent="0.2">
      <c r="B4007" s="442"/>
      <c r="I4007" s="443"/>
      <c r="J4007" s="443"/>
      <c r="K4007" s="443"/>
    </row>
    <row r="4008" spans="2:11" s="440" customFormat="1" x14ac:dyDescent="0.2">
      <c r="B4008" s="442"/>
      <c r="I4008" s="443"/>
      <c r="J4008" s="443"/>
      <c r="K4008" s="443"/>
    </row>
    <row r="4009" spans="2:11" s="440" customFormat="1" x14ac:dyDescent="0.2">
      <c r="B4009" s="442"/>
      <c r="I4009" s="443"/>
      <c r="J4009" s="443"/>
      <c r="K4009" s="443"/>
    </row>
    <row r="4010" spans="2:11" s="440" customFormat="1" x14ac:dyDescent="0.2">
      <c r="B4010" s="442"/>
      <c r="I4010" s="443"/>
      <c r="J4010" s="443"/>
      <c r="K4010" s="443"/>
    </row>
    <row r="4011" spans="2:11" s="440" customFormat="1" x14ac:dyDescent="0.2">
      <c r="B4011" s="442"/>
      <c r="I4011" s="443"/>
      <c r="J4011" s="443"/>
      <c r="K4011" s="443"/>
    </row>
    <row r="4012" spans="2:11" s="440" customFormat="1" x14ac:dyDescent="0.2">
      <c r="B4012" s="442"/>
      <c r="I4012" s="443"/>
      <c r="J4012" s="443"/>
      <c r="K4012" s="443"/>
    </row>
    <row r="4013" spans="2:11" s="440" customFormat="1" x14ac:dyDescent="0.2">
      <c r="B4013" s="442"/>
      <c r="I4013" s="443"/>
      <c r="J4013" s="443"/>
      <c r="K4013" s="443"/>
    </row>
    <row r="4014" spans="2:11" s="440" customFormat="1" x14ac:dyDescent="0.2">
      <c r="B4014" s="442"/>
      <c r="I4014" s="443"/>
      <c r="J4014" s="443"/>
      <c r="K4014" s="443"/>
    </row>
    <row r="4015" spans="2:11" s="440" customFormat="1" x14ac:dyDescent="0.2">
      <c r="B4015" s="442"/>
      <c r="I4015" s="443"/>
      <c r="J4015" s="443"/>
      <c r="K4015" s="443"/>
    </row>
    <row r="4016" spans="2:11" s="440" customFormat="1" x14ac:dyDescent="0.2">
      <c r="B4016" s="442"/>
      <c r="I4016" s="443"/>
      <c r="J4016" s="443"/>
      <c r="K4016" s="443"/>
    </row>
    <row r="4017" spans="2:11" s="440" customFormat="1" x14ac:dyDescent="0.2">
      <c r="B4017" s="442"/>
      <c r="I4017" s="443"/>
      <c r="J4017" s="443"/>
      <c r="K4017" s="443"/>
    </row>
    <row r="4018" spans="2:11" s="440" customFormat="1" x14ac:dyDescent="0.2">
      <c r="B4018" s="442"/>
      <c r="I4018" s="443"/>
      <c r="J4018" s="443"/>
      <c r="K4018" s="443"/>
    </row>
    <row r="4019" spans="2:11" s="440" customFormat="1" x14ac:dyDescent="0.2">
      <c r="B4019" s="442"/>
      <c r="I4019" s="443"/>
      <c r="J4019" s="443"/>
      <c r="K4019" s="443"/>
    </row>
    <row r="4020" spans="2:11" s="440" customFormat="1" x14ac:dyDescent="0.2">
      <c r="B4020" s="442"/>
      <c r="I4020" s="443"/>
      <c r="J4020" s="443"/>
      <c r="K4020" s="443"/>
    </row>
    <row r="4021" spans="2:11" s="440" customFormat="1" x14ac:dyDescent="0.2">
      <c r="B4021" s="442"/>
      <c r="I4021" s="443"/>
      <c r="J4021" s="443"/>
      <c r="K4021" s="443"/>
    </row>
    <row r="4022" spans="2:11" s="440" customFormat="1" x14ac:dyDescent="0.2">
      <c r="B4022" s="442"/>
      <c r="I4022" s="443"/>
      <c r="J4022" s="443"/>
      <c r="K4022" s="443"/>
    </row>
    <row r="4023" spans="2:11" s="440" customFormat="1" x14ac:dyDescent="0.2">
      <c r="B4023" s="442"/>
      <c r="I4023" s="443"/>
      <c r="J4023" s="443"/>
      <c r="K4023" s="443"/>
    </row>
    <row r="4024" spans="2:11" s="440" customFormat="1" x14ac:dyDescent="0.2">
      <c r="B4024" s="442"/>
      <c r="I4024" s="443"/>
      <c r="J4024" s="443"/>
      <c r="K4024" s="443"/>
    </row>
    <row r="4025" spans="2:11" s="440" customFormat="1" x14ac:dyDescent="0.2">
      <c r="B4025" s="442"/>
      <c r="I4025" s="443"/>
      <c r="J4025" s="443"/>
      <c r="K4025" s="443"/>
    </row>
    <row r="4026" spans="2:11" s="440" customFormat="1" x14ac:dyDescent="0.2">
      <c r="B4026" s="442"/>
      <c r="I4026" s="443"/>
      <c r="J4026" s="443"/>
      <c r="K4026" s="443"/>
    </row>
    <row r="4027" spans="2:11" s="440" customFormat="1" x14ac:dyDescent="0.2">
      <c r="B4027" s="442"/>
      <c r="I4027" s="443"/>
      <c r="J4027" s="443"/>
      <c r="K4027" s="443"/>
    </row>
    <row r="4028" spans="2:11" s="440" customFormat="1" x14ac:dyDescent="0.2">
      <c r="B4028" s="442"/>
      <c r="I4028" s="443"/>
      <c r="J4028" s="443"/>
      <c r="K4028" s="443"/>
    </row>
    <row r="4029" spans="2:11" s="440" customFormat="1" x14ac:dyDescent="0.2">
      <c r="B4029" s="442"/>
      <c r="I4029" s="443"/>
      <c r="J4029" s="443"/>
      <c r="K4029" s="443"/>
    </row>
    <row r="4030" spans="2:11" s="440" customFormat="1" x14ac:dyDescent="0.2">
      <c r="B4030" s="442"/>
      <c r="I4030" s="443"/>
      <c r="J4030" s="443"/>
      <c r="K4030" s="443"/>
    </row>
    <row r="4031" spans="2:11" s="440" customFormat="1" x14ac:dyDescent="0.2">
      <c r="B4031" s="442"/>
      <c r="I4031" s="443"/>
      <c r="J4031" s="443"/>
      <c r="K4031" s="443"/>
    </row>
    <row r="4032" spans="2:11" s="440" customFormat="1" x14ac:dyDescent="0.2">
      <c r="B4032" s="442"/>
      <c r="I4032" s="443"/>
      <c r="J4032" s="443"/>
      <c r="K4032" s="443"/>
    </row>
    <row r="4033" spans="2:11" s="440" customFormat="1" x14ac:dyDescent="0.2">
      <c r="B4033" s="442"/>
      <c r="I4033" s="443"/>
      <c r="J4033" s="443"/>
      <c r="K4033" s="443"/>
    </row>
    <row r="4034" spans="2:11" s="440" customFormat="1" x14ac:dyDescent="0.2">
      <c r="B4034" s="442"/>
      <c r="I4034" s="443"/>
      <c r="J4034" s="443"/>
      <c r="K4034" s="443"/>
    </row>
    <row r="4035" spans="2:11" s="440" customFormat="1" x14ac:dyDescent="0.2">
      <c r="B4035" s="442"/>
      <c r="I4035" s="443"/>
      <c r="J4035" s="443"/>
      <c r="K4035" s="443"/>
    </row>
    <row r="4036" spans="2:11" s="440" customFormat="1" x14ac:dyDescent="0.2">
      <c r="B4036" s="442"/>
      <c r="I4036" s="443"/>
      <c r="J4036" s="443"/>
      <c r="K4036" s="443"/>
    </row>
    <row r="4037" spans="2:11" s="440" customFormat="1" x14ac:dyDescent="0.2">
      <c r="B4037" s="442"/>
      <c r="I4037" s="443"/>
      <c r="J4037" s="443"/>
      <c r="K4037" s="443"/>
    </row>
    <row r="4038" spans="2:11" s="440" customFormat="1" x14ac:dyDescent="0.2">
      <c r="B4038" s="442"/>
      <c r="I4038" s="443"/>
      <c r="J4038" s="443"/>
      <c r="K4038" s="443"/>
    </row>
    <row r="4039" spans="2:11" s="440" customFormat="1" x14ac:dyDescent="0.2">
      <c r="B4039" s="442"/>
      <c r="I4039" s="443"/>
      <c r="J4039" s="443"/>
      <c r="K4039" s="443"/>
    </row>
    <row r="4040" spans="2:11" s="440" customFormat="1" x14ac:dyDescent="0.2">
      <c r="B4040" s="442"/>
      <c r="I4040" s="443"/>
      <c r="J4040" s="443"/>
      <c r="K4040" s="443"/>
    </row>
    <row r="4041" spans="2:11" s="440" customFormat="1" x14ac:dyDescent="0.2">
      <c r="B4041" s="442"/>
      <c r="I4041" s="443"/>
      <c r="J4041" s="443"/>
      <c r="K4041" s="443"/>
    </row>
    <row r="4042" spans="2:11" s="440" customFormat="1" x14ac:dyDescent="0.2">
      <c r="B4042" s="442"/>
      <c r="I4042" s="443"/>
      <c r="J4042" s="443"/>
      <c r="K4042" s="443"/>
    </row>
    <row r="4043" spans="2:11" s="440" customFormat="1" x14ac:dyDescent="0.2">
      <c r="B4043" s="442"/>
      <c r="I4043" s="443"/>
      <c r="J4043" s="443"/>
      <c r="K4043" s="443"/>
    </row>
    <row r="4044" spans="2:11" s="440" customFormat="1" x14ac:dyDescent="0.2">
      <c r="B4044" s="442"/>
      <c r="I4044" s="443"/>
      <c r="J4044" s="443"/>
      <c r="K4044" s="443"/>
    </row>
    <row r="4045" spans="2:11" s="440" customFormat="1" x14ac:dyDescent="0.2">
      <c r="B4045" s="442"/>
      <c r="I4045" s="443"/>
      <c r="J4045" s="443"/>
      <c r="K4045" s="443"/>
    </row>
    <row r="4046" spans="2:11" s="440" customFormat="1" x14ac:dyDescent="0.2">
      <c r="B4046" s="442"/>
      <c r="I4046" s="443"/>
      <c r="J4046" s="443"/>
      <c r="K4046" s="443"/>
    </row>
    <row r="4047" spans="2:11" s="440" customFormat="1" x14ac:dyDescent="0.2">
      <c r="B4047" s="442"/>
      <c r="I4047" s="443"/>
      <c r="J4047" s="443"/>
      <c r="K4047" s="443"/>
    </row>
    <row r="4048" spans="2:11" s="440" customFormat="1" x14ac:dyDescent="0.2">
      <c r="B4048" s="442"/>
      <c r="I4048" s="443"/>
      <c r="J4048" s="443"/>
      <c r="K4048" s="443"/>
    </row>
    <row r="4049" spans="2:11" s="440" customFormat="1" x14ac:dyDescent="0.2">
      <c r="B4049" s="442"/>
      <c r="I4049" s="443"/>
      <c r="J4049" s="443"/>
      <c r="K4049" s="443"/>
    </row>
    <row r="4050" spans="2:11" s="440" customFormat="1" x14ac:dyDescent="0.2">
      <c r="B4050" s="442"/>
      <c r="I4050" s="443"/>
      <c r="J4050" s="443"/>
      <c r="K4050" s="443"/>
    </row>
    <row r="4051" spans="2:11" s="440" customFormat="1" x14ac:dyDescent="0.2">
      <c r="B4051" s="442"/>
      <c r="I4051" s="443"/>
      <c r="J4051" s="443"/>
      <c r="K4051" s="443"/>
    </row>
    <row r="4052" spans="2:11" s="440" customFormat="1" x14ac:dyDescent="0.2">
      <c r="B4052" s="442"/>
      <c r="I4052" s="443"/>
      <c r="J4052" s="443"/>
      <c r="K4052" s="443"/>
    </row>
    <row r="4053" spans="2:11" s="440" customFormat="1" x14ac:dyDescent="0.2">
      <c r="B4053" s="442"/>
      <c r="I4053" s="443"/>
      <c r="J4053" s="443"/>
      <c r="K4053" s="443"/>
    </row>
    <row r="4054" spans="2:11" s="440" customFormat="1" x14ac:dyDescent="0.2">
      <c r="B4054" s="442"/>
      <c r="I4054" s="443"/>
      <c r="J4054" s="443"/>
      <c r="K4054" s="443"/>
    </row>
    <row r="4055" spans="2:11" s="440" customFormat="1" x14ac:dyDescent="0.2">
      <c r="B4055" s="442"/>
      <c r="I4055" s="443"/>
      <c r="J4055" s="443"/>
      <c r="K4055" s="443"/>
    </row>
    <row r="4056" spans="2:11" s="440" customFormat="1" x14ac:dyDescent="0.2">
      <c r="B4056" s="442"/>
      <c r="I4056" s="443"/>
      <c r="J4056" s="443"/>
      <c r="K4056" s="443"/>
    </row>
    <row r="4057" spans="2:11" s="440" customFormat="1" x14ac:dyDescent="0.2">
      <c r="B4057" s="442"/>
      <c r="I4057" s="443"/>
      <c r="J4057" s="443"/>
      <c r="K4057" s="443"/>
    </row>
    <row r="4058" spans="2:11" s="440" customFormat="1" x14ac:dyDescent="0.2">
      <c r="B4058" s="442"/>
      <c r="I4058" s="443"/>
      <c r="J4058" s="443"/>
      <c r="K4058" s="443"/>
    </row>
    <row r="4059" spans="2:11" s="440" customFormat="1" x14ac:dyDescent="0.2">
      <c r="B4059" s="442"/>
      <c r="I4059" s="443"/>
      <c r="J4059" s="443"/>
      <c r="K4059" s="443"/>
    </row>
    <row r="4060" spans="2:11" s="440" customFormat="1" x14ac:dyDescent="0.2">
      <c r="B4060" s="442"/>
      <c r="I4060" s="443"/>
      <c r="J4060" s="443"/>
      <c r="K4060" s="443"/>
    </row>
    <row r="4061" spans="2:11" s="440" customFormat="1" x14ac:dyDescent="0.2">
      <c r="B4061" s="442"/>
      <c r="I4061" s="443"/>
      <c r="J4061" s="443"/>
      <c r="K4061" s="443"/>
    </row>
    <row r="4062" spans="2:11" s="440" customFormat="1" x14ac:dyDescent="0.2">
      <c r="B4062" s="442"/>
      <c r="I4062" s="443"/>
      <c r="J4062" s="443"/>
      <c r="K4062" s="443"/>
    </row>
    <row r="4063" spans="2:11" s="440" customFormat="1" x14ac:dyDescent="0.2">
      <c r="B4063" s="442"/>
      <c r="I4063" s="443"/>
      <c r="J4063" s="443"/>
      <c r="K4063" s="443"/>
    </row>
    <row r="4064" spans="2:11" s="440" customFormat="1" x14ac:dyDescent="0.2">
      <c r="B4064" s="442"/>
      <c r="I4064" s="443"/>
      <c r="J4064" s="443"/>
      <c r="K4064" s="443"/>
    </row>
    <row r="4065" spans="2:11" s="440" customFormat="1" x14ac:dyDescent="0.2">
      <c r="B4065" s="442"/>
      <c r="I4065" s="443"/>
      <c r="J4065" s="443"/>
      <c r="K4065" s="443"/>
    </row>
    <row r="4066" spans="2:11" s="440" customFormat="1" x14ac:dyDescent="0.2">
      <c r="B4066" s="442"/>
      <c r="I4066" s="443"/>
      <c r="J4066" s="443"/>
      <c r="K4066" s="443"/>
    </row>
    <row r="4067" spans="2:11" s="440" customFormat="1" x14ac:dyDescent="0.2">
      <c r="B4067" s="442"/>
      <c r="I4067" s="443"/>
      <c r="J4067" s="443"/>
      <c r="K4067" s="443"/>
    </row>
    <row r="4068" spans="2:11" s="440" customFormat="1" x14ac:dyDescent="0.2">
      <c r="B4068" s="442"/>
      <c r="I4068" s="443"/>
      <c r="J4068" s="443"/>
      <c r="K4068" s="443"/>
    </row>
    <row r="4069" spans="2:11" s="440" customFormat="1" x14ac:dyDescent="0.2">
      <c r="B4069" s="442"/>
      <c r="I4069" s="443"/>
      <c r="J4069" s="443"/>
      <c r="K4069" s="443"/>
    </row>
    <row r="4070" spans="2:11" s="440" customFormat="1" x14ac:dyDescent="0.2">
      <c r="B4070" s="442"/>
      <c r="I4070" s="443"/>
      <c r="J4070" s="443"/>
      <c r="K4070" s="443"/>
    </row>
    <row r="4071" spans="2:11" s="440" customFormat="1" x14ac:dyDescent="0.2">
      <c r="B4071" s="442"/>
      <c r="I4071" s="443"/>
      <c r="J4071" s="443"/>
      <c r="K4071" s="443"/>
    </row>
    <row r="4072" spans="2:11" s="440" customFormat="1" x14ac:dyDescent="0.2">
      <c r="B4072" s="442"/>
      <c r="I4072" s="443"/>
      <c r="J4072" s="443"/>
      <c r="K4072" s="443"/>
    </row>
    <row r="4073" spans="2:11" s="440" customFormat="1" x14ac:dyDescent="0.2">
      <c r="B4073" s="442"/>
      <c r="I4073" s="443"/>
      <c r="J4073" s="443"/>
      <c r="K4073" s="443"/>
    </row>
    <row r="4074" spans="2:11" s="440" customFormat="1" x14ac:dyDescent="0.2">
      <c r="B4074" s="442"/>
      <c r="I4074" s="443"/>
      <c r="J4074" s="443"/>
      <c r="K4074" s="443"/>
    </row>
    <row r="4075" spans="2:11" s="440" customFormat="1" x14ac:dyDescent="0.2">
      <c r="B4075" s="442"/>
      <c r="I4075" s="443"/>
      <c r="J4075" s="443"/>
      <c r="K4075" s="443"/>
    </row>
    <row r="4076" spans="2:11" s="440" customFormat="1" x14ac:dyDescent="0.2">
      <c r="B4076" s="442"/>
      <c r="I4076" s="443"/>
      <c r="J4076" s="443"/>
      <c r="K4076" s="443"/>
    </row>
    <row r="4077" spans="2:11" s="440" customFormat="1" x14ac:dyDescent="0.2">
      <c r="B4077" s="442"/>
      <c r="I4077" s="443"/>
      <c r="J4077" s="443"/>
      <c r="K4077" s="443"/>
    </row>
    <row r="4078" spans="2:11" s="440" customFormat="1" x14ac:dyDescent="0.2">
      <c r="B4078" s="442"/>
      <c r="I4078" s="443"/>
      <c r="J4078" s="443"/>
      <c r="K4078" s="443"/>
    </row>
    <row r="4079" spans="2:11" s="440" customFormat="1" x14ac:dyDescent="0.2">
      <c r="B4079" s="442"/>
      <c r="I4079" s="443"/>
      <c r="J4079" s="443"/>
      <c r="K4079" s="443"/>
    </row>
    <row r="4080" spans="2:11" s="440" customFormat="1" x14ac:dyDescent="0.2">
      <c r="B4080" s="442"/>
      <c r="I4080" s="443"/>
      <c r="J4080" s="443"/>
      <c r="K4080" s="443"/>
    </row>
    <row r="4081" spans="2:11" s="440" customFormat="1" x14ac:dyDescent="0.2">
      <c r="B4081" s="442"/>
      <c r="I4081" s="443"/>
      <c r="J4081" s="443"/>
      <c r="K4081" s="443"/>
    </row>
    <row r="4082" spans="2:11" s="440" customFormat="1" x14ac:dyDescent="0.2">
      <c r="B4082" s="442"/>
      <c r="I4082" s="443"/>
      <c r="J4082" s="443"/>
      <c r="K4082" s="443"/>
    </row>
    <row r="4083" spans="2:11" s="440" customFormat="1" x14ac:dyDescent="0.2">
      <c r="B4083" s="442"/>
      <c r="I4083" s="443"/>
      <c r="J4083" s="443"/>
      <c r="K4083" s="443"/>
    </row>
    <row r="4084" spans="2:11" s="440" customFormat="1" x14ac:dyDescent="0.2">
      <c r="B4084" s="442"/>
      <c r="I4084" s="443"/>
      <c r="J4084" s="443"/>
      <c r="K4084" s="443"/>
    </row>
    <row r="4085" spans="2:11" s="440" customFormat="1" x14ac:dyDescent="0.2">
      <c r="B4085" s="442"/>
      <c r="I4085" s="443"/>
      <c r="J4085" s="443"/>
      <c r="K4085" s="443"/>
    </row>
    <row r="4086" spans="2:11" s="440" customFormat="1" x14ac:dyDescent="0.2">
      <c r="B4086" s="442"/>
      <c r="I4086" s="443"/>
      <c r="J4086" s="443"/>
      <c r="K4086" s="443"/>
    </row>
    <row r="4087" spans="2:11" s="440" customFormat="1" x14ac:dyDescent="0.2">
      <c r="B4087" s="442"/>
      <c r="I4087" s="443"/>
      <c r="J4087" s="443"/>
      <c r="K4087" s="443"/>
    </row>
    <row r="4088" spans="2:11" s="440" customFormat="1" x14ac:dyDescent="0.2">
      <c r="B4088" s="442"/>
      <c r="I4088" s="443"/>
      <c r="J4088" s="443"/>
      <c r="K4088" s="443"/>
    </row>
    <row r="4089" spans="2:11" s="440" customFormat="1" x14ac:dyDescent="0.2">
      <c r="B4089" s="442"/>
      <c r="I4089" s="443"/>
      <c r="J4089" s="443"/>
      <c r="K4089" s="443"/>
    </row>
    <row r="4090" spans="2:11" s="440" customFormat="1" x14ac:dyDescent="0.2">
      <c r="B4090" s="442"/>
      <c r="I4090" s="443"/>
      <c r="J4090" s="443"/>
      <c r="K4090" s="443"/>
    </row>
    <row r="4091" spans="2:11" s="440" customFormat="1" x14ac:dyDescent="0.2">
      <c r="B4091" s="442"/>
      <c r="I4091" s="443"/>
      <c r="J4091" s="443"/>
      <c r="K4091" s="443"/>
    </row>
    <row r="4092" spans="2:11" s="440" customFormat="1" x14ac:dyDescent="0.2">
      <c r="B4092" s="442"/>
      <c r="I4092" s="443"/>
      <c r="J4092" s="443"/>
      <c r="K4092" s="443"/>
    </row>
    <row r="4093" spans="2:11" s="440" customFormat="1" x14ac:dyDescent="0.2">
      <c r="B4093" s="442"/>
      <c r="I4093" s="443"/>
      <c r="J4093" s="443"/>
      <c r="K4093" s="443"/>
    </row>
    <row r="4094" spans="2:11" s="440" customFormat="1" x14ac:dyDescent="0.2">
      <c r="B4094" s="442"/>
      <c r="I4094" s="443"/>
      <c r="J4094" s="443"/>
      <c r="K4094" s="443"/>
    </row>
    <row r="4095" spans="2:11" s="440" customFormat="1" x14ac:dyDescent="0.2">
      <c r="B4095" s="442"/>
      <c r="I4095" s="443"/>
      <c r="J4095" s="443"/>
      <c r="K4095" s="443"/>
    </row>
    <row r="4096" spans="2:11" s="440" customFormat="1" x14ac:dyDescent="0.2">
      <c r="B4096" s="442"/>
      <c r="I4096" s="443"/>
      <c r="J4096" s="443"/>
      <c r="K4096" s="443"/>
    </row>
    <row r="4097" spans="2:11" s="440" customFormat="1" x14ac:dyDescent="0.2">
      <c r="B4097" s="442"/>
      <c r="I4097" s="443"/>
      <c r="J4097" s="443"/>
      <c r="K4097" s="443"/>
    </row>
    <row r="4098" spans="2:11" s="440" customFormat="1" x14ac:dyDescent="0.2">
      <c r="B4098" s="442"/>
      <c r="I4098" s="443"/>
      <c r="J4098" s="443"/>
      <c r="K4098" s="443"/>
    </row>
    <row r="4099" spans="2:11" s="440" customFormat="1" x14ac:dyDescent="0.2">
      <c r="B4099" s="442"/>
      <c r="I4099" s="443"/>
      <c r="J4099" s="443"/>
      <c r="K4099" s="443"/>
    </row>
    <row r="4100" spans="2:11" s="440" customFormat="1" x14ac:dyDescent="0.2">
      <c r="B4100" s="442"/>
      <c r="I4100" s="443"/>
      <c r="J4100" s="443"/>
      <c r="K4100" s="443"/>
    </row>
    <row r="4101" spans="2:11" s="440" customFormat="1" x14ac:dyDescent="0.2">
      <c r="B4101" s="442"/>
      <c r="I4101" s="443"/>
      <c r="J4101" s="443"/>
      <c r="K4101" s="443"/>
    </row>
    <row r="4102" spans="2:11" s="440" customFormat="1" x14ac:dyDescent="0.2">
      <c r="B4102" s="442"/>
      <c r="I4102" s="443"/>
      <c r="J4102" s="443"/>
      <c r="K4102" s="443"/>
    </row>
    <row r="4103" spans="2:11" s="440" customFormat="1" x14ac:dyDescent="0.2">
      <c r="B4103" s="442"/>
      <c r="I4103" s="443"/>
      <c r="J4103" s="443"/>
      <c r="K4103" s="443"/>
    </row>
    <row r="4104" spans="2:11" s="440" customFormat="1" x14ac:dyDescent="0.2">
      <c r="B4104" s="442"/>
      <c r="I4104" s="443"/>
      <c r="J4104" s="443"/>
      <c r="K4104" s="443"/>
    </row>
    <row r="4105" spans="2:11" s="440" customFormat="1" x14ac:dyDescent="0.2">
      <c r="B4105" s="442"/>
      <c r="I4105" s="443"/>
      <c r="J4105" s="443"/>
      <c r="K4105" s="443"/>
    </row>
    <row r="4106" spans="2:11" s="440" customFormat="1" x14ac:dyDescent="0.2">
      <c r="B4106" s="442"/>
      <c r="I4106" s="443"/>
      <c r="J4106" s="443"/>
      <c r="K4106" s="443"/>
    </row>
    <row r="4107" spans="2:11" s="440" customFormat="1" x14ac:dyDescent="0.2">
      <c r="B4107" s="442"/>
      <c r="I4107" s="443"/>
      <c r="J4107" s="443"/>
      <c r="K4107" s="443"/>
    </row>
    <row r="4108" spans="2:11" s="440" customFormat="1" x14ac:dyDescent="0.2">
      <c r="B4108" s="442"/>
      <c r="I4108" s="443"/>
      <c r="J4108" s="443"/>
      <c r="K4108" s="443"/>
    </row>
    <row r="4109" spans="2:11" s="440" customFormat="1" x14ac:dyDescent="0.2">
      <c r="B4109" s="442"/>
      <c r="I4109" s="443"/>
      <c r="J4109" s="443"/>
      <c r="K4109" s="443"/>
    </row>
    <row r="4110" spans="2:11" s="440" customFormat="1" x14ac:dyDescent="0.2">
      <c r="B4110" s="442"/>
      <c r="I4110" s="443"/>
      <c r="J4110" s="443"/>
      <c r="K4110" s="443"/>
    </row>
    <row r="4111" spans="2:11" s="440" customFormat="1" x14ac:dyDescent="0.2">
      <c r="B4111" s="442"/>
      <c r="I4111" s="443"/>
      <c r="J4111" s="443"/>
      <c r="K4111" s="443"/>
    </row>
    <row r="4112" spans="2:11" s="440" customFormat="1" x14ac:dyDescent="0.2">
      <c r="B4112" s="442"/>
      <c r="I4112" s="443"/>
      <c r="J4112" s="443"/>
      <c r="K4112" s="443"/>
    </row>
    <row r="4113" spans="2:11" s="440" customFormat="1" x14ac:dyDescent="0.2">
      <c r="B4113" s="442"/>
      <c r="I4113" s="443"/>
      <c r="J4113" s="443"/>
      <c r="K4113" s="443"/>
    </row>
    <row r="4114" spans="2:11" s="440" customFormat="1" x14ac:dyDescent="0.2">
      <c r="B4114" s="442"/>
      <c r="I4114" s="443"/>
      <c r="J4114" s="443"/>
      <c r="K4114" s="443"/>
    </row>
    <row r="4115" spans="2:11" s="440" customFormat="1" x14ac:dyDescent="0.2">
      <c r="B4115" s="442"/>
      <c r="I4115" s="443"/>
      <c r="J4115" s="443"/>
      <c r="K4115" s="443"/>
    </row>
    <row r="4116" spans="2:11" s="440" customFormat="1" x14ac:dyDescent="0.2">
      <c r="B4116" s="442"/>
      <c r="I4116" s="443"/>
      <c r="J4116" s="443"/>
      <c r="K4116" s="443"/>
    </row>
    <row r="4117" spans="2:11" s="440" customFormat="1" x14ac:dyDescent="0.2">
      <c r="B4117" s="442"/>
      <c r="I4117" s="443"/>
      <c r="J4117" s="443"/>
      <c r="K4117" s="443"/>
    </row>
    <row r="4118" spans="2:11" s="440" customFormat="1" x14ac:dyDescent="0.2">
      <c r="B4118" s="442"/>
      <c r="I4118" s="443"/>
      <c r="J4118" s="443"/>
      <c r="K4118" s="443"/>
    </row>
    <row r="4119" spans="2:11" s="440" customFormat="1" x14ac:dyDescent="0.2">
      <c r="B4119" s="442"/>
      <c r="I4119" s="443"/>
      <c r="J4119" s="443"/>
      <c r="K4119" s="443"/>
    </row>
    <row r="4120" spans="2:11" s="440" customFormat="1" x14ac:dyDescent="0.2">
      <c r="B4120" s="442"/>
      <c r="I4120" s="443"/>
      <c r="J4120" s="443"/>
      <c r="K4120" s="443"/>
    </row>
    <row r="4121" spans="2:11" s="440" customFormat="1" x14ac:dyDescent="0.2">
      <c r="B4121" s="442"/>
      <c r="I4121" s="443"/>
      <c r="J4121" s="443"/>
      <c r="K4121" s="443"/>
    </row>
    <row r="4122" spans="2:11" s="440" customFormat="1" x14ac:dyDescent="0.2">
      <c r="B4122" s="442"/>
      <c r="I4122" s="443"/>
      <c r="J4122" s="443"/>
      <c r="K4122" s="443"/>
    </row>
    <row r="4123" spans="2:11" s="440" customFormat="1" x14ac:dyDescent="0.2">
      <c r="B4123" s="442"/>
      <c r="I4123" s="443"/>
      <c r="J4123" s="443"/>
      <c r="K4123" s="443"/>
    </row>
    <row r="4124" spans="2:11" s="440" customFormat="1" x14ac:dyDescent="0.2">
      <c r="B4124" s="442"/>
      <c r="I4124" s="443"/>
      <c r="J4124" s="443"/>
      <c r="K4124" s="443"/>
    </row>
    <row r="4125" spans="2:11" s="440" customFormat="1" x14ac:dyDescent="0.2">
      <c r="B4125" s="442"/>
      <c r="I4125" s="443"/>
      <c r="J4125" s="443"/>
      <c r="K4125" s="443"/>
    </row>
    <row r="4126" spans="2:11" s="440" customFormat="1" x14ac:dyDescent="0.2">
      <c r="B4126" s="442"/>
      <c r="I4126" s="443"/>
      <c r="J4126" s="443"/>
      <c r="K4126" s="443"/>
    </row>
    <row r="4127" spans="2:11" s="440" customFormat="1" x14ac:dyDescent="0.2">
      <c r="B4127" s="442"/>
      <c r="I4127" s="443"/>
      <c r="J4127" s="443"/>
      <c r="K4127" s="443"/>
    </row>
    <row r="4128" spans="2:11" s="440" customFormat="1" x14ac:dyDescent="0.2">
      <c r="B4128" s="442"/>
      <c r="I4128" s="443"/>
      <c r="J4128" s="443"/>
      <c r="K4128" s="443"/>
    </row>
    <row r="4129" spans="2:11" s="440" customFormat="1" x14ac:dyDescent="0.2">
      <c r="B4129" s="442"/>
      <c r="I4129" s="443"/>
      <c r="J4129" s="443"/>
      <c r="K4129" s="443"/>
    </row>
    <row r="4130" spans="2:11" s="440" customFormat="1" x14ac:dyDescent="0.2">
      <c r="B4130" s="442"/>
      <c r="I4130" s="443"/>
      <c r="J4130" s="443"/>
      <c r="K4130" s="443"/>
    </row>
    <row r="4131" spans="2:11" s="440" customFormat="1" x14ac:dyDescent="0.2">
      <c r="B4131" s="442"/>
      <c r="I4131" s="443"/>
      <c r="J4131" s="443"/>
      <c r="K4131" s="443"/>
    </row>
    <row r="4132" spans="2:11" s="440" customFormat="1" x14ac:dyDescent="0.2">
      <c r="B4132" s="442"/>
      <c r="I4132" s="443"/>
      <c r="J4132" s="443"/>
      <c r="K4132" s="443"/>
    </row>
    <row r="4133" spans="2:11" s="440" customFormat="1" x14ac:dyDescent="0.2">
      <c r="B4133" s="442"/>
      <c r="I4133" s="443"/>
      <c r="J4133" s="443"/>
      <c r="K4133" s="443"/>
    </row>
    <row r="4134" spans="2:11" s="440" customFormat="1" x14ac:dyDescent="0.2">
      <c r="B4134" s="442"/>
      <c r="I4134" s="443"/>
      <c r="J4134" s="443"/>
      <c r="K4134" s="443"/>
    </row>
    <row r="4135" spans="2:11" s="440" customFormat="1" x14ac:dyDescent="0.2">
      <c r="B4135" s="442"/>
      <c r="I4135" s="443"/>
      <c r="J4135" s="443"/>
      <c r="K4135" s="443"/>
    </row>
    <row r="4136" spans="2:11" s="440" customFormat="1" x14ac:dyDescent="0.2">
      <c r="B4136" s="442"/>
      <c r="I4136" s="443"/>
      <c r="J4136" s="443"/>
      <c r="K4136" s="443"/>
    </row>
    <row r="4137" spans="2:11" s="440" customFormat="1" x14ac:dyDescent="0.2">
      <c r="B4137" s="442"/>
      <c r="I4137" s="443"/>
      <c r="J4137" s="443"/>
      <c r="K4137" s="443"/>
    </row>
    <row r="4138" spans="2:11" s="440" customFormat="1" x14ac:dyDescent="0.2">
      <c r="B4138" s="442"/>
      <c r="I4138" s="443"/>
      <c r="J4138" s="443"/>
      <c r="K4138" s="443"/>
    </row>
    <row r="4139" spans="2:11" s="440" customFormat="1" x14ac:dyDescent="0.2">
      <c r="B4139" s="442"/>
      <c r="I4139" s="443"/>
      <c r="J4139" s="443"/>
      <c r="K4139" s="443"/>
    </row>
    <row r="4140" spans="2:11" s="440" customFormat="1" x14ac:dyDescent="0.2">
      <c r="B4140" s="442"/>
      <c r="I4140" s="443"/>
      <c r="J4140" s="443"/>
      <c r="K4140" s="443"/>
    </row>
    <row r="4141" spans="2:11" s="440" customFormat="1" x14ac:dyDescent="0.2">
      <c r="B4141" s="442"/>
      <c r="I4141" s="443"/>
      <c r="J4141" s="443"/>
      <c r="K4141" s="443"/>
    </row>
    <row r="4142" spans="2:11" s="440" customFormat="1" x14ac:dyDescent="0.2">
      <c r="B4142" s="442"/>
      <c r="I4142" s="443"/>
      <c r="J4142" s="443"/>
      <c r="K4142" s="443"/>
    </row>
    <row r="4143" spans="2:11" s="440" customFormat="1" x14ac:dyDescent="0.2">
      <c r="B4143" s="442"/>
      <c r="I4143" s="443"/>
      <c r="J4143" s="443"/>
      <c r="K4143" s="443"/>
    </row>
    <row r="4144" spans="2:11" s="440" customFormat="1" x14ac:dyDescent="0.2">
      <c r="B4144" s="442"/>
      <c r="I4144" s="443"/>
      <c r="J4144" s="443"/>
      <c r="K4144" s="443"/>
    </row>
    <row r="4145" spans="2:11" s="440" customFormat="1" x14ac:dyDescent="0.2">
      <c r="B4145" s="442"/>
      <c r="I4145" s="443"/>
      <c r="J4145" s="443"/>
      <c r="K4145" s="443"/>
    </row>
    <row r="4146" spans="2:11" s="440" customFormat="1" x14ac:dyDescent="0.2">
      <c r="B4146" s="442"/>
      <c r="I4146" s="443"/>
      <c r="J4146" s="443"/>
      <c r="K4146" s="443"/>
    </row>
    <row r="4147" spans="2:11" s="440" customFormat="1" x14ac:dyDescent="0.2">
      <c r="B4147" s="442"/>
      <c r="I4147" s="443"/>
      <c r="J4147" s="443"/>
      <c r="K4147" s="443"/>
    </row>
    <row r="4148" spans="2:11" s="440" customFormat="1" x14ac:dyDescent="0.2">
      <c r="B4148" s="442"/>
      <c r="I4148" s="443"/>
      <c r="J4148" s="443"/>
      <c r="K4148" s="443"/>
    </row>
    <row r="4149" spans="2:11" s="440" customFormat="1" x14ac:dyDescent="0.2">
      <c r="B4149" s="442"/>
      <c r="I4149" s="443"/>
      <c r="J4149" s="443"/>
      <c r="K4149" s="443"/>
    </row>
    <row r="4150" spans="2:11" s="440" customFormat="1" x14ac:dyDescent="0.2">
      <c r="B4150" s="442"/>
      <c r="I4150" s="443"/>
      <c r="J4150" s="443"/>
      <c r="K4150" s="443"/>
    </row>
    <row r="4151" spans="2:11" s="440" customFormat="1" x14ac:dyDescent="0.2">
      <c r="B4151" s="442"/>
      <c r="I4151" s="443"/>
      <c r="J4151" s="443"/>
      <c r="K4151" s="443"/>
    </row>
    <row r="4152" spans="2:11" s="440" customFormat="1" x14ac:dyDescent="0.2">
      <c r="B4152" s="442"/>
      <c r="I4152" s="443"/>
      <c r="J4152" s="443"/>
      <c r="K4152" s="443"/>
    </row>
    <row r="4153" spans="2:11" s="440" customFormat="1" x14ac:dyDescent="0.2">
      <c r="B4153" s="442"/>
      <c r="I4153" s="443"/>
      <c r="J4153" s="443"/>
      <c r="K4153" s="443"/>
    </row>
    <row r="4154" spans="2:11" s="440" customFormat="1" x14ac:dyDescent="0.2">
      <c r="B4154" s="442"/>
      <c r="I4154" s="443"/>
      <c r="J4154" s="443"/>
      <c r="K4154" s="443"/>
    </row>
    <row r="4155" spans="2:11" s="440" customFormat="1" x14ac:dyDescent="0.2">
      <c r="B4155" s="442"/>
      <c r="I4155" s="443"/>
      <c r="J4155" s="443"/>
      <c r="K4155" s="443"/>
    </row>
    <row r="4156" spans="2:11" s="440" customFormat="1" x14ac:dyDescent="0.2">
      <c r="B4156" s="442"/>
      <c r="I4156" s="443"/>
      <c r="J4156" s="443"/>
      <c r="K4156" s="443"/>
    </row>
    <row r="4157" spans="2:11" s="440" customFormat="1" x14ac:dyDescent="0.2">
      <c r="B4157" s="442"/>
      <c r="I4157" s="443"/>
      <c r="J4157" s="443"/>
      <c r="K4157" s="443"/>
    </row>
    <row r="4158" spans="2:11" s="440" customFormat="1" x14ac:dyDescent="0.2">
      <c r="B4158" s="442"/>
      <c r="I4158" s="443"/>
      <c r="J4158" s="443"/>
      <c r="K4158" s="443"/>
    </row>
    <row r="4159" spans="2:11" s="440" customFormat="1" x14ac:dyDescent="0.2">
      <c r="B4159" s="442"/>
      <c r="I4159" s="443"/>
      <c r="J4159" s="443"/>
      <c r="K4159" s="443"/>
    </row>
    <row r="4160" spans="2:11" s="440" customFormat="1" x14ac:dyDescent="0.2">
      <c r="B4160" s="442"/>
      <c r="I4160" s="443"/>
      <c r="J4160" s="443"/>
      <c r="K4160" s="443"/>
    </row>
    <row r="4161" spans="2:11" s="440" customFormat="1" x14ac:dyDescent="0.2">
      <c r="B4161" s="442"/>
      <c r="I4161" s="443"/>
      <c r="J4161" s="443"/>
      <c r="K4161" s="443"/>
    </row>
    <row r="4162" spans="2:11" s="440" customFormat="1" x14ac:dyDescent="0.2">
      <c r="B4162" s="442"/>
      <c r="I4162" s="443"/>
      <c r="J4162" s="443"/>
      <c r="K4162" s="443"/>
    </row>
    <row r="4163" spans="2:11" s="440" customFormat="1" x14ac:dyDescent="0.2">
      <c r="B4163" s="442"/>
      <c r="I4163" s="443"/>
      <c r="J4163" s="443"/>
      <c r="K4163" s="443"/>
    </row>
    <row r="4164" spans="2:11" s="440" customFormat="1" x14ac:dyDescent="0.2">
      <c r="B4164" s="442"/>
      <c r="I4164" s="443"/>
      <c r="J4164" s="443"/>
      <c r="K4164" s="443"/>
    </row>
    <row r="4165" spans="2:11" s="440" customFormat="1" x14ac:dyDescent="0.2">
      <c r="B4165" s="442"/>
      <c r="I4165" s="443"/>
      <c r="J4165" s="443"/>
      <c r="K4165" s="443"/>
    </row>
    <row r="4166" spans="2:11" s="440" customFormat="1" x14ac:dyDescent="0.2">
      <c r="B4166" s="442"/>
      <c r="I4166" s="443"/>
      <c r="J4166" s="443"/>
      <c r="K4166" s="443"/>
    </row>
    <row r="4167" spans="2:11" s="440" customFormat="1" x14ac:dyDescent="0.2">
      <c r="B4167" s="442"/>
      <c r="I4167" s="443"/>
      <c r="J4167" s="443"/>
      <c r="K4167" s="443"/>
    </row>
    <row r="4168" spans="2:11" s="440" customFormat="1" x14ac:dyDescent="0.2">
      <c r="B4168" s="442"/>
      <c r="I4168" s="443"/>
      <c r="J4168" s="443"/>
      <c r="K4168" s="443"/>
    </row>
    <row r="4169" spans="2:11" s="440" customFormat="1" x14ac:dyDescent="0.2">
      <c r="B4169" s="442"/>
      <c r="I4169" s="443"/>
      <c r="J4169" s="443"/>
      <c r="K4169" s="443"/>
    </row>
    <row r="4170" spans="2:11" s="440" customFormat="1" x14ac:dyDescent="0.2">
      <c r="B4170" s="442"/>
      <c r="I4170" s="443"/>
      <c r="J4170" s="443"/>
      <c r="K4170" s="443"/>
    </row>
    <row r="4171" spans="2:11" s="440" customFormat="1" x14ac:dyDescent="0.2">
      <c r="B4171" s="442"/>
      <c r="I4171" s="443"/>
      <c r="J4171" s="443"/>
      <c r="K4171" s="443"/>
    </row>
    <row r="4172" spans="2:11" s="440" customFormat="1" x14ac:dyDescent="0.2">
      <c r="B4172" s="442"/>
      <c r="I4172" s="443"/>
      <c r="J4172" s="443"/>
      <c r="K4172" s="443"/>
    </row>
    <row r="4173" spans="2:11" s="440" customFormat="1" x14ac:dyDescent="0.2">
      <c r="B4173" s="442"/>
      <c r="I4173" s="443"/>
      <c r="J4173" s="443"/>
      <c r="K4173" s="443"/>
    </row>
    <row r="4174" spans="2:11" s="440" customFormat="1" x14ac:dyDescent="0.2">
      <c r="B4174" s="442"/>
      <c r="I4174" s="443"/>
      <c r="J4174" s="443"/>
      <c r="K4174" s="443"/>
    </row>
    <row r="4175" spans="2:11" s="440" customFormat="1" x14ac:dyDescent="0.2">
      <c r="B4175" s="442"/>
      <c r="I4175" s="443"/>
      <c r="J4175" s="443"/>
      <c r="K4175" s="443"/>
    </row>
    <row r="4176" spans="2:11" s="440" customFormat="1" x14ac:dyDescent="0.2">
      <c r="B4176" s="442"/>
      <c r="I4176" s="443"/>
      <c r="J4176" s="443"/>
      <c r="K4176" s="443"/>
    </row>
    <row r="4177" spans="2:11" s="440" customFormat="1" x14ac:dyDescent="0.2">
      <c r="B4177" s="442"/>
      <c r="I4177" s="443"/>
      <c r="J4177" s="443"/>
      <c r="K4177" s="443"/>
    </row>
    <row r="4178" spans="2:11" s="440" customFormat="1" x14ac:dyDescent="0.2">
      <c r="B4178" s="442"/>
      <c r="I4178" s="443"/>
      <c r="J4178" s="443"/>
      <c r="K4178" s="443"/>
    </row>
    <row r="4179" spans="2:11" s="440" customFormat="1" x14ac:dyDescent="0.2">
      <c r="B4179" s="442"/>
      <c r="I4179" s="443"/>
      <c r="J4179" s="443"/>
      <c r="K4179" s="443"/>
    </row>
    <row r="4180" spans="2:11" s="440" customFormat="1" x14ac:dyDescent="0.2">
      <c r="B4180" s="442"/>
      <c r="I4180" s="443"/>
      <c r="J4180" s="443"/>
      <c r="K4180" s="443"/>
    </row>
    <row r="4181" spans="2:11" s="440" customFormat="1" x14ac:dyDescent="0.2">
      <c r="B4181" s="442"/>
      <c r="I4181" s="443"/>
      <c r="J4181" s="443"/>
      <c r="K4181" s="443"/>
    </row>
    <row r="4182" spans="2:11" s="440" customFormat="1" x14ac:dyDescent="0.2">
      <c r="B4182" s="442"/>
      <c r="I4182" s="443"/>
      <c r="J4182" s="443"/>
      <c r="K4182" s="443"/>
    </row>
    <row r="4183" spans="2:11" s="440" customFormat="1" x14ac:dyDescent="0.2">
      <c r="B4183" s="442"/>
      <c r="I4183" s="443"/>
      <c r="J4183" s="443"/>
      <c r="K4183" s="443"/>
    </row>
    <row r="4184" spans="2:11" s="440" customFormat="1" x14ac:dyDescent="0.2">
      <c r="B4184" s="442"/>
      <c r="I4184" s="443"/>
      <c r="J4184" s="443"/>
      <c r="K4184" s="443"/>
    </row>
    <row r="4185" spans="2:11" s="440" customFormat="1" x14ac:dyDescent="0.2">
      <c r="B4185" s="442"/>
      <c r="I4185" s="443"/>
      <c r="J4185" s="443"/>
      <c r="K4185" s="443"/>
    </row>
    <row r="4186" spans="2:11" s="440" customFormat="1" x14ac:dyDescent="0.2">
      <c r="B4186" s="442"/>
      <c r="I4186" s="443"/>
      <c r="J4186" s="443"/>
      <c r="K4186" s="443"/>
    </row>
    <row r="4187" spans="2:11" s="440" customFormat="1" x14ac:dyDescent="0.2">
      <c r="B4187" s="442"/>
      <c r="I4187" s="443"/>
      <c r="J4187" s="443"/>
      <c r="K4187" s="443"/>
    </row>
    <row r="4188" spans="2:11" s="440" customFormat="1" x14ac:dyDescent="0.2">
      <c r="B4188" s="442"/>
      <c r="I4188" s="443"/>
      <c r="J4188" s="443"/>
      <c r="K4188" s="443"/>
    </row>
    <row r="4189" spans="2:11" s="440" customFormat="1" x14ac:dyDescent="0.2">
      <c r="B4189" s="442"/>
      <c r="I4189" s="443"/>
      <c r="J4189" s="443"/>
      <c r="K4189" s="443"/>
    </row>
    <row r="4190" spans="2:11" s="440" customFormat="1" x14ac:dyDescent="0.2">
      <c r="B4190" s="442"/>
      <c r="I4190" s="443"/>
      <c r="J4190" s="443"/>
      <c r="K4190" s="443"/>
    </row>
    <row r="4191" spans="2:11" s="440" customFormat="1" x14ac:dyDescent="0.2">
      <c r="B4191" s="442"/>
      <c r="I4191" s="443"/>
      <c r="J4191" s="443"/>
      <c r="K4191" s="443"/>
    </row>
    <row r="4192" spans="2:11" s="440" customFormat="1" x14ac:dyDescent="0.2">
      <c r="B4192" s="442"/>
      <c r="I4192" s="443"/>
      <c r="J4192" s="443"/>
      <c r="K4192" s="443"/>
    </row>
    <row r="4193" spans="2:11" s="440" customFormat="1" x14ac:dyDescent="0.2">
      <c r="B4193" s="442"/>
      <c r="I4193" s="443"/>
      <c r="J4193" s="443"/>
      <c r="K4193" s="443"/>
    </row>
    <row r="4194" spans="2:11" s="440" customFormat="1" x14ac:dyDescent="0.2">
      <c r="B4194" s="442"/>
      <c r="I4194" s="443"/>
      <c r="J4194" s="443"/>
      <c r="K4194" s="443"/>
    </row>
    <row r="4195" spans="2:11" s="440" customFormat="1" x14ac:dyDescent="0.2">
      <c r="B4195" s="442"/>
      <c r="I4195" s="443"/>
      <c r="J4195" s="443"/>
      <c r="K4195" s="443"/>
    </row>
    <row r="4196" spans="2:11" s="440" customFormat="1" x14ac:dyDescent="0.2">
      <c r="B4196" s="442"/>
      <c r="I4196" s="443"/>
      <c r="J4196" s="443"/>
      <c r="K4196" s="443"/>
    </row>
    <row r="4197" spans="2:11" s="440" customFormat="1" x14ac:dyDescent="0.2">
      <c r="B4197" s="442"/>
      <c r="I4197" s="443"/>
      <c r="J4197" s="443"/>
      <c r="K4197" s="443"/>
    </row>
    <row r="4198" spans="2:11" s="440" customFormat="1" x14ac:dyDescent="0.2">
      <c r="B4198" s="442"/>
      <c r="I4198" s="443"/>
      <c r="J4198" s="443"/>
      <c r="K4198" s="443"/>
    </row>
    <row r="4199" spans="2:11" s="440" customFormat="1" x14ac:dyDescent="0.2">
      <c r="B4199" s="442"/>
      <c r="I4199" s="443"/>
      <c r="J4199" s="443"/>
      <c r="K4199" s="443"/>
    </row>
    <row r="4200" spans="2:11" s="440" customFormat="1" x14ac:dyDescent="0.2">
      <c r="B4200" s="442"/>
      <c r="I4200" s="443"/>
      <c r="J4200" s="443"/>
      <c r="K4200" s="443"/>
    </row>
    <row r="4201" spans="2:11" s="440" customFormat="1" x14ac:dyDescent="0.2">
      <c r="B4201" s="442"/>
      <c r="I4201" s="443"/>
      <c r="J4201" s="443"/>
      <c r="K4201" s="443"/>
    </row>
    <row r="4202" spans="2:11" s="440" customFormat="1" x14ac:dyDescent="0.2">
      <c r="B4202" s="442"/>
      <c r="I4202" s="443"/>
      <c r="J4202" s="443"/>
      <c r="K4202" s="443"/>
    </row>
    <row r="4203" spans="2:11" s="440" customFormat="1" x14ac:dyDescent="0.2">
      <c r="B4203" s="442"/>
      <c r="I4203" s="443"/>
      <c r="J4203" s="443"/>
      <c r="K4203" s="443"/>
    </row>
    <row r="4204" spans="2:11" s="440" customFormat="1" x14ac:dyDescent="0.2">
      <c r="B4204" s="442"/>
      <c r="I4204" s="443"/>
      <c r="J4204" s="443"/>
      <c r="K4204" s="443"/>
    </row>
    <row r="4205" spans="2:11" s="440" customFormat="1" x14ac:dyDescent="0.2">
      <c r="B4205" s="442"/>
      <c r="I4205" s="443"/>
      <c r="J4205" s="443"/>
      <c r="K4205" s="443"/>
    </row>
    <row r="4206" spans="2:11" s="440" customFormat="1" x14ac:dyDescent="0.2">
      <c r="B4206" s="442"/>
      <c r="I4206" s="443"/>
      <c r="J4206" s="443"/>
      <c r="K4206" s="443"/>
    </row>
    <row r="4207" spans="2:11" s="440" customFormat="1" x14ac:dyDescent="0.2">
      <c r="B4207" s="442"/>
      <c r="I4207" s="443"/>
      <c r="J4207" s="443"/>
      <c r="K4207" s="443"/>
    </row>
    <row r="4208" spans="2:11" s="440" customFormat="1" x14ac:dyDescent="0.2">
      <c r="B4208" s="442"/>
      <c r="I4208" s="443"/>
      <c r="J4208" s="443"/>
      <c r="K4208" s="443"/>
    </row>
    <row r="4209" spans="2:11" s="440" customFormat="1" x14ac:dyDescent="0.2">
      <c r="B4209" s="442"/>
      <c r="I4209" s="443"/>
      <c r="J4209" s="443"/>
      <c r="K4209" s="443"/>
    </row>
    <row r="4210" spans="2:11" s="440" customFormat="1" x14ac:dyDescent="0.2">
      <c r="B4210" s="442"/>
      <c r="I4210" s="443"/>
      <c r="J4210" s="443"/>
      <c r="K4210" s="443"/>
    </row>
    <row r="4211" spans="2:11" s="440" customFormat="1" x14ac:dyDescent="0.2">
      <c r="B4211" s="442"/>
      <c r="I4211" s="443"/>
      <c r="J4211" s="443"/>
      <c r="K4211" s="443"/>
    </row>
    <row r="4212" spans="2:11" s="440" customFormat="1" x14ac:dyDescent="0.2">
      <c r="B4212" s="442"/>
      <c r="I4212" s="443"/>
      <c r="J4212" s="443"/>
      <c r="K4212" s="443"/>
    </row>
    <row r="4213" spans="2:11" s="440" customFormat="1" x14ac:dyDescent="0.2">
      <c r="B4213" s="442"/>
      <c r="I4213" s="443"/>
      <c r="J4213" s="443"/>
      <c r="K4213" s="443"/>
    </row>
    <row r="4214" spans="2:11" s="440" customFormat="1" x14ac:dyDescent="0.2">
      <c r="B4214" s="442"/>
      <c r="I4214" s="443"/>
      <c r="J4214" s="443"/>
      <c r="K4214" s="443"/>
    </row>
    <row r="4215" spans="2:11" s="440" customFormat="1" x14ac:dyDescent="0.2">
      <c r="B4215" s="442"/>
      <c r="I4215" s="443"/>
      <c r="J4215" s="443"/>
      <c r="K4215" s="443"/>
    </row>
    <row r="4216" spans="2:11" s="440" customFormat="1" x14ac:dyDescent="0.2">
      <c r="B4216" s="442"/>
      <c r="I4216" s="443"/>
      <c r="J4216" s="443"/>
      <c r="K4216" s="443"/>
    </row>
    <row r="4217" spans="2:11" s="440" customFormat="1" x14ac:dyDescent="0.2">
      <c r="B4217" s="442"/>
      <c r="I4217" s="443"/>
      <c r="J4217" s="443"/>
      <c r="K4217" s="443"/>
    </row>
    <row r="4218" spans="2:11" s="440" customFormat="1" x14ac:dyDescent="0.2">
      <c r="B4218" s="442"/>
      <c r="I4218" s="443"/>
      <c r="J4218" s="443"/>
      <c r="K4218" s="443"/>
    </row>
    <row r="4219" spans="2:11" s="440" customFormat="1" x14ac:dyDescent="0.2">
      <c r="B4219" s="442"/>
      <c r="I4219" s="443"/>
      <c r="J4219" s="443"/>
      <c r="K4219" s="443"/>
    </row>
    <row r="4220" spans="2:11" s="440" customFormat="1" x14ac:dyDescent="0.2">
      <c r="B4220" s="442"/>
      <c r="I4220" s="443"/>
      <c r="J4220" s="443"/>
      <c r="K4220" s="443"/>
    </row>
    <row r="4221" spans="2:11" s="440" customFormat="1" x14ac:dyDescent="0.2">
      <c r="B4221" s="442"/>
      <c r="I4221" s="443"/>
      <c r="J4221" s="443"/>
      <c r="K4221" s="443"/>
    </row>
    <row r="4222" spans="2:11" s="440" customFormat="1" x14ac:dyDescent="0.2">
      <c r="B4222" s="442"/>
      <c r="I4222" s="443"/>
      <c r="J4222" s="443"/>
      <c r="K4222" s="443"/>
    </row>
    <row r="4223" spans="2:11" s="440" customFormat="1" x14ac:dyDescent="0.2">
      <c r="B4223" s="442"/>
      <c r="I4223" s="443"/>
      <c r="J4223" s="443"/>
      <c r="K4223" s="443"/>
    </row>
    <row r="4224" spans="2:11" s="440" customFormat="1" x14ac:dyDescent="0.2">
      <c r="B4224" s="442"/>
      <c r="I4224" s="443"/>
      <c r="J4224" s="443"/>
      <c r="K4224" s="443"/>
    </row>
    <row r="4225" spans="2:11" s="440" customFormat="1" x14ac:dyDescent="0.2">
      <c r="B4225" s="442"/>
      <c r="I4225" s="443"/>
      <c r="J4225" s="443"/>
      <c r="K4225" s="443"/>
    </row>
    <row r="4226" spans="2:11" s="440" customFormat="1" x14ac:dyDescent="0.2">
      <c r="B4226" s="442"/>
      <c r="I4226" s="443"/>
      <c r="J4226" s="443"/>
      <c r="K4226" s="443"/>
    </row>
    <row r="4227" spans="2:11" s="440" customFormat="1" x14ac:dyDescent="0.2">
      <c r="B4227" s="442"/>
      <c r="I4227" s="443"/>
      <c r="J4227" s="443"/>
      <c r="K4227" s="443"/>
    </row>
    <row r="4228" spans="2:11" s="440" customFormat="1" x14ac:dyDescent="0.2">
      <c r="B4228" s="442"/>
      <c r="I4228" s="443"/>
      <c r="J4228" s="443"/>
      <c r="K4228" s="443"/>
    </row>
    <row r="4229" spans="2:11" s="440" customFormat="1" x14ac:dyDescent="0.2">
      <c r="B4229" s="442"/>
      <c r="I4229" s="443"/>
      <c r="J4229" s="443"/>
      <c r="K4229" s="443"/>
    </row>
    <row r="4230" spans="2:11" s="440" customFormat="1" x14ac:dyDescent="0.2">
      <c r="B4230" s="442"/>
      <c r="I4230" s="443"/>
      <c r="J4230" s="443"/>
      <c r="K4230" s="443"/>
    </row>
    <row r="4231" spans="2:11" s="440" customFormat="1" x14ac:dyDescent="0.2">
      <c r="B4231" s="442"/>
      <c r="I4231" s="443"/>
      <c r="J4231" s="443"/>
      <c r="K4231" s="443"/>
    </row>
    <row r="4232" spans="2:11" s="440" customFormat="1" x14ac:dyDescent="0.2">
      <c r="B4232" s="442"/>
      <c r="I4232" s="443"/>
      <c r="J4232" s="443"/>
      <c r="K4232" s="443"/>
    </row>
    <row r="4233" spans="2:11" s="440" customFormat="1" x14ac:dyDescent="0.2">
      <c r="B4233" s="442"/>
      <c r="I4233" s="443"/>
      <c r="J4233" s="443"/>
      <c r="K4233" s="443"/>
    </row>
    <row r="4234" spans="2:11" s="440" customFormat="1" x14ac:dyDescent="0.2">
      <c r="B4234" s="442"/>
      <c r="I4234" s="443"/>
      <c r="J4234" s="443"/>
      <c r="K4234" s="443"/>
    </row>
    <row r="4235" spans="2:11" s="440" customFormat="1" x14ac:dyDescent="0.2">
      <c r="B4235" s="442"/>
      <c r="I4235" s="443"/>
      <c r="J4235" s="443"/>
      <c r="K4235" s="443"/>
    </row>
    <row r="4236" spans="2:11" s="440" customFormat="1" x14ac:dyDescent="0.2">
      <c r="B4236" s="442"/>
      <c r="I4236" s="443"/>
      <c r="J4236" s="443"/>
      <c r="K4236" s="443"/>
    </row>
    <row r="4237" spans="2:11" s="440" customFormat="1" x14ac:dyDescent="0.2">
      <c r="B4237" s="442"/>
      <c r="I4237" s="443"/>
      <c r="J4237" s="443"/>
      <c r="K4237" s="443"/>
    </row>
    <row r="4238" spans="2:11" s="440" customFormat="1" x14ac:dyDescent="0.2">
      <c r="B4238" s="442"/>
      <c r="I4238" s="443"/>
      <c r="J4238" s="443"/>
      <c r="K4238" s="443"/>
    </row>
    <row r="4239" spans="2:11" s="440" customFormat="1" x14ac:dyDescent="0.2">
      <c r="B4239" s="442"/>
      <c r="I4239" s="443"/>
      <c r="J4239" s="443"/>
      <c r="K4239" s="443"/>
    </row>
    <row r="4240" spans="2:11" s="440" customFormat="1" x14ac:dyDescent="0.2">
      <c r="B4240" s="442"/>
      <c r="I4240" s="443"/>
      <c r="J4240" s="443"/>
      <c r="K4240" s="443"/>
    </row>
    <row r="4241" spans="2:11" s="440" customFormat="1" x14ac:dyDescent="0.2">
      <c r="B4241" s="442"/>
      <c r="I4241" s="443"/>
      <c r="J4241" s="443"/>
      <c r="K4241" s="443"/>
    </row>
    <row r="4242" spans="2:11" s="440" customFormat="1" x14ac:dyDescent="0.2">
      <c r="B4242" s="442"/>
      <c r="I4242" s="443"/>
      <c r="J4242" s="443"/>
      <c r="K4242" s="443"/>
    </row>
    <row r="4243" spans="2:11" s="440" customFormat="1" x14ac:dyDescent="0.2">
      <c r="B4243" s="442"/>
      <c r="I4243" s="443"/>
      <c r="J4243" s="443"/>
      <c r="K4243" s="443"/>
    </row>
    <row r="4244" spans="2:11" s="440" customFormat="1" x14ac:dyDescent="0.2">
      <c r="B4244" s="442"/>
      <c r="I4244" s="443"/>
      <c r="J4244" s="443"/>
      <c r="K4244" s="443"/>
    </row>
    <row r="4245" spans="2:11" s="440" customFormat="1" x14ac:dyDescent="0.2">
      <c r="B4245" s="442"/>
      <c r="I4245" s="443"/>
      <c r="J4245" s="443"/>
      <c r="K4245" s="443"/>
    </row>
    <row r="4246" spans="2:11" s="440" customFormat="1" x14ac:dyDescent="0.2">
      <c r="B4246" s="442"/>
      <c r="I4246" s="443"/>
      <c r="J4246" s="443"/>
      <c r="K4246" s="443"/>
    </row>
    <row r="4247" spans="2:11" s="440" customFormat="1" x14ac:dyDescent="0.2">
      <c r="B4247" s="442"/>
      <c r="I4247" s="443"/>
      <c r="J4247" s="443"/>
      <c r="K4247" s="443"/>
    </row>
    <row r="4248" spans="2:11" s="440" customFormat="1" x14ac:dyDescent="0.2">
      <c r="B4248" s="442"/>
      <c r="I4248" s="443"/>
      <c r="J4248" s="443"/>
      <c r="K4248" s="443"/>
    </row>
    <row r="4249" spans="2:11" s="440" customFormat="1" x14ac:dyDescent="0.2">
      <c r="B4249" s="442"/>
      <c r="I4249" s="443"/>
      <c r="J4249" s="443"/>
      <c r="K4249" s="443"/>
    </row>
    <row r="4250" spans="2:11" s="440" customFormat="1" x14ac:dyDescent="0.2">
      <c r="B4250" s="442"/>
      <c r="I4250" s="443"/>
      <c r="J4250" s="443"/>
      <c r="K4250" s="443"/>
    </row>
    <row r="4251" spans="2:11" s="440" customFormat="1" x14ac:dyDescent="0.2">
      <c r="B4251" s="442"/>
      <c r="I4251" s="443"/>
      <c r="J4251" s="443"/>
      <c r="K4251" s="443"/>
    </row>
    <row r="4252" spans="2:11" s="440" customFormat="1" x14ac:dyDescent="0.2">
      <c r="B4252" s="442"/>
      <c r="I4252" s="443"/>
      <c r="J4252" s="443"/>
      <c r="K4252" s="443"/>
    </row>
    <row r="4253" spans="2:11" s="440" customFormat="1" x14ac:dyDescent="0.2">
      <c r="B4253" s="442"/>
      <c r="I4253" s="443"/>
      <c r="J4253" s="443"/>
      <c r="K4253" s="443"/>
    </row>
    <row r="4254" spans="2:11" s="440" customFormat="1" x14ac:dyDescent="0.2">
      <c r="B4254" s="442"/>
      <c r="I4254" s="443"/>
      <c r="J4254" s="443"/>
      <c r="K4254" s="443"/>
    </row>
    <row r="4255" spans="2:11" s="440" customFormat="1" x14ac:dyDescent="0.2">
      <c r="B4255" s="442"/>
      <c r="I4255" s="443"/>
      <c r="J4255" s="443"/>
      <c r="K4255" s="443"/>
    </row>
    <row r="4256" spans="2:11" s="440" customFormat="1" x14ac:dyDescent="0.2">
      <c r="B4256" s="442"/>
      <c r="I4256" s="443"/>
      <c r="J4256" s="443"/>
      <c r="K4256" s="443"/>
    </row>
    <row r="4257" spans="2:11" s="440" customFormat="1" x14ac:dyDescent="0.2">
      <c r="B4257" s="442"/>
      <c r="I4257" s="443"/>
      <c r="J4257" s="443"/>
      <c r="K4257" s="443"/>
    </row>
    <row r="4258" spans="2:11" s="440" customFormat="1" x14ac:dyDescent="0.2">
      <c r="B4258" s="442"/>
      <c r="I4258" s="443"/>
      <c r="J4258" s="443"/>
      <c r="K4258" s="443"/>
    </row>
    <row r="4259" spans="2:11" s="440" customFormat="1" x14ac:dyDescent="0.2">
      <c r="B4259" s="442"/>
      <c r="I4259" s="443"/>
      <c r="J4259" s="443"/>
      <c r="K4259" s="443"/>
    </row>
    <row r="4260" spans="2:11" s="440" customFormat="1" x14ac:dyDescent="0.2">
      <c r="B4260" s="442"/>
      <c r="I4260" s="443"/>
      <c r="J4260" s="443"/>
      <c r="K4260" s="443"/>
    </row>
    <row r="4261" spans="2:11" s="440" customFormat="1" x14ac:dyDescent="0.2">
      <c r="B4261" s="442"/>
      <c r="I4261" s="443"/>
      <c r="J4261" s="443"/>
      <c r="K4261" s="443"/>
    </row>
    <row r="4262" spans="2:11" s="440" customFormat="1" x14ac:dyDescent="0.2">
      <c r="B4262" s="442"/>
      <c r="I4262" s="443"/>
      <c r="J4262" s="443"/>
      <c r="K4262" s="443"/>
    </row>
    <row r="4263" spans="2:11" s="440" customFormat="1" x14ac:dyDescent="0.2">
      <c r="B4263" s="442"/>
      <c r="I4263" s="443"/>
      <c r="J4263" s="443"/>
      <c r="K4263" s="443"/>
    </row>
    <row r="4264" spans="2:11" s="440" customFormat="1" x14ac:dyDescent="0.2">
      <c r="B4264" s="442"/>
      <c r="I4264" s="443"/>
      <c r="J4264" s="443"/>
      <c r="K4264" s="443"/>
    </row>
    <row r="4265" spans="2:11" s="440" customFormat="1" x14ac:dyDescent="0.2">
      <c r="B4265" s="442"/>
      <c r="I4265" s="443"/>
      <c r="J4265" s="443"/>
      <c r="K4265" s="443"/>
    </row>
    <row r="4266" spans="2:11" s="440" customFormat="1" x14ac:dyDescent="0.2">
      <c r="B4266" s="442"/>
      <c r="I4266" s="443"/>
      <c r="J4266" s="443"/>
      <c r="K4266" s="443"/>
    </row>
    <row r="4267" spans="2:11" s="440" customFormat="1" x14ac:dyDescent="0.2">
      <c r="B4267" s="442"/>
      <c r="I4267" s="443"/>
      <c r="J4267" s="443"/>
      <c r="K4267" s="443"/>
    </row>
    <row r="4268" spans="2:11" s="440" customFormat="1" x14ac:dyDescent="0.2">
      <c r="B4268" s="442"/>
      <c r="I4268" s="443"/>
      <c r="J4268" s="443"/>
      <c r="K4268" s="443"/>
    </row>
    <row r="4269" spans="2:11" s="440" customFormat="1" x14ac:dyDescent="0.2">
      <c r="B4269" s="442"/>
      <c r="I4269" s="443"/>
      <c r="J4269" s="443"/>
      <c r="K4269" s="443"/>
    </row>
    <row r="4270" spans="2:11" s="440" customFormat="1" x14ac:dyDescent="0.2">
      <c r="B4270" s="442"/>
      <c r="I4270" s="443"/>
      <c r="J4270" s="443"/>
      <c r="K4270" s="443"/>
    </row>
    <row r="4271" spans="2:11" s="440" customFormat="1" x14ac:dyDescent="0.2">
      <c r="B4271" s="442"/>
      <c r="I4271" s="443"/>
      <c r="J4271" s="443"/>
      <c r="K4271" s="443"/>
    </row>
    <row r="4272" spans="2:11" s="440" customFormat="1" x14ac:dyDescent="0.2">
      <c r="B4272" s="442"/>
      <c r="I4272" s="443"/>
      <c r="J4272" s="443"/>
      <c r="K4272" s="443"/>
    </row>
    <row r="4273" spans="2:11" s="440" customFormat="1" x14ac:dyDescent="0.2">
      <c r="B4273" s="442"/>
      <c r="I4273" s="443"/>
      <c r="J4273" s="443"/>
      <c r="K4273" s="443"/>
    </row>
    <row r="4274" spans="2:11" s="440" customFormat="1" x14ac:dyDescent="0.2">
      <c r="B4274" s="442"/>
      <c r="I4274" s="443"/>
      <c r="J4274" s="443"/>
      <c r="K4274" s="443"/>
    </row>
    <row r="4275" spans="2:11" s="440" customFormat="1" x14ac:dyDescent="0.2">
      <c r="B4275" s="442"/>
      <c r="I4275" s="443"/>
      <c r="J4275" s="443"/>
      <c r="K4275" s="443"/>
    </row>
    <row r="4276" spans="2:11" s="440" customFormat="1" x14ac:dyDescent="0.2">
      <c r="B4276" s="442"/>
      <c r="I4276" s="443"/>
      <c r="J4276" s="443"/>
      <c r="K4276" s="443"/>
    </row>
    <row r="4277" spans="2:11" s="440" customFormat="1" x14ac:dyDescent="0.2">
      <c r="B4277" s="442"/>
      <c r="I4277" s="443"/>
      <c r="J4277" s="443"/>
      <c r="K4277" s="443"/>
    </row>
    <row r="4278" spans="2:11" s="440" customFormat="1" x14ac:dyDescent="0.2">
      <c r="B4278" s="442"/>
      <c r="I4278" s="443"/>
      <c r="J4278" s="443"/>
      <c r="K4278" s="443"/>
    </row>
    <row r="4279" spans="2:11" s="440" customFormat="1" x14ac:dyDescent="0.2">
      <c r="B4279" s="442"/>
      <c r="I4279" s="443"/>
      <c r="J4279" s="443"/>
      <c r="K4279" s="443"/>
    </row>
    <row r="4280" spans="2:11" s="440" customFormat="1" x14ac:dyDescent="0.2">
      <c r="B4280" s="442"/>
      <c r="I4280" s="443"/>
      <c r="J4280" s="443"/>
      <c r="K4280" s="443"/>
    </row>
    <row r="4281" spans="2:11" s="440" customFormat="1" x14ac:dyDescent="0.2">
      <c r="B4281" s="442"/>
      <c r="I4281" s="443"/>
      <c r="J4281" s="443"/>
      <c r="K4281" s="443"/>
    </row>
    <row r="4282" spans="2:11" s="440" customFormat="1" x14ac:dyDescent="0.2">
      <c r="B4282" s="442"/>
      <c r="I4282" s="443"/>
      <c r="J4282" s="443"/>
      <c r="K4282" s="443"/>
    </row>
    <row r="4283" spans="2:11" s="440" customFormat="1" x14ac:dyDescent="0.2">
      <c r="B4283" s="442"/>
      <c r="I4283" s="443"/>
      <c r="J4283" s="443"/>
      <c r="K4283" s="443"/>
    </row>
    <row r="4284" spans="2:11" s="440" customFormat="1" x14ac:dyDescent="0.2">
      <c r="B4284" s="442"/>
      <c r="I4284" s="443"/>
      <c r="J4284" s="443"/>
      <c r="K4284" s="443"/>
    </row>
    <row r="4285" spans="2:11" s="440" customFormat="1" x14ac:dyDescent="0.2">
      <c r="B4285" s="442"/>
      <c r="I4285" s="443"/>
      <c r="J4285" s="443"/>
      <c r="K4285" s="443"/>
    </row>
    <row r="4286" spans="2:11" s="440" customFormat="1" x14ac:dyDescent="0.2">
      <c r="B4286" s="442"/>
      <c r="I4286" s="443"/>
      <c r="J4286" s="443"/>
      <c r="K4286" s="443"/>
    </row>
    <row r="4287" spans="2:11" s="440" customFormat="1" x14ac:dyDescent="0.2">
      <c r="B4287" s="442"/>
      <c r="I4287" s="443"/>
      <c r="J4287" s="443"/>
      <c r="K4287" s="443"/>
    </row>
    <row r="4288" spans="2:11" s="440" customFormat="1" x14ac:dyDescent="0.2">
      <c r="B4288" s="442"/>
      <c r="I4288" s="443"/>
      <c r="J4288" s="443"/>
      <c r="K4288" s="443"/>
    </row>
    <row r="4289" spans="2:11" s="440" customFormat="1" x14ac:dyDescent="0.2">
      <c r="B4289" s="442"/>
      <c r="I4289" s="443"/>
      <c r="J4289" s="443"/>
      <c r="K4289" s="443"/>
    </row>
    <row r="4290" spans="2:11" s="440" customFormat="1" x14ac:dyDescent="0.2">
      <c r="B4290" s="442"/>
      <c r="I4290" s="443"/>
      <c r="J4290" s="443"/>
      <c r="K4290" s="443"/>
    </row>
    <row r="4291" spans="2:11" s="440" customFormat="1" x14ac:dyDescent="0.2">
      <c r="B4291" s="442"/>
      <c r="I4291" s="443"/>
      <c r="J4291" s="443"/>
      <c r="K4291" s="443"/>
    </row>
    <row r="4292" spans="2:11" s="440" customFormat="1" x14ac:dyDescent="0.2">
      <c r="B4292" s="442"/>
      <c r="I4292" s="443"/>
      <c r="J4292" s="443"/>
      <c r="K4292" s="443"/>
    </row>
    <row r="4293" spans="2:11" s="440" customFormat="1" x14ac:dyDescent="0.2">
      <c r="B4293" s="442"/>
      <c r="I4293" s="443"/>
      <c r="J4293" s="443"/>
      <c r="K4293" s="443"/>
    </row>
    <row r="4294" spans="2:11" s="440" customFormat="1" x14ac:dyDescent="0.2">
      <c r="B4294" s="442"/>
      <c r="I4294" s="443"/>
      <c r="J4294" s="443"/>
      <c r="K4294" s="443"/>
    </row>
    <row r="4295" spans="2:11" s="440" customFormat="1" x14ac:dyDescent="0.2">
      <c r="B4295" s="442"/>
      <c r="I4295" s="443"/>
      <c r="J4295" s="443"/>
      <c r="K4295" s="443"/>
    </row>
    <row r="4296" spans="2:11" s="440" customFormat="1" x14ac:dyDescent="0.2">
      <c r="B4296" s="442"/>
      <c r="I4296" s="443"/>
      <c r="J4296" s="443"/>
      <c r="K4296" s="443"/>
    </row>
    <row r="4297" spans="2:11" s="440" customFormat="1" x14ac:dyDescent="0.2">
      <c r="B4297" s="442"/>
      <c r="I4297" s="443"/>
      <c r="J4297" s="443"/>
      <c r="K4297" s="443"/>
    </row>
    <row r="4298" spans="2:11" s="440" customFormat="1" x14ac:dyDescent="0.2">
      <c r="B4298" s="442"/>
      <c r="I4298" s="443"/>
      <c r="J4298" s="443"/>
      <c r="K4298" s="443"/>
    </row>
    <row r="4299" spans="2:11" s="440" customFormat="1" x14ac:dyDescent="0.2">
      <c r="B4299" s="442"/>
      <c r="I4299" s="443"/>
      <c r="J4299" s="443"/>
      <c r="K4299" s="443"/>
    </row>
    <row r="4300" spans="2:11" s="440" customFormat="1" x14ac:dyDescent="0.2">
      <c r="B4300" s="442"/>
      <c r="I4300" s="443"/>
      <c r="J4300" s="443"/>
      <c r="K4300" s="443"/>
    </row>
    <row r="4301" spans="2:11" s="440" customFormat="1" x14ac:dyDescent="0.2">
      <c r="B4301" s="442"/>
      <c r="I4301" s="443"/>
      <c r="J4301" s="443"/>
      <c r="K4301" s="443"/>
    </row>
    <row r="4302" spans="2:11" s="440" customFormat="1" x14ac:dyDescent="0.2">
      <c r="B4302" s="442"/>
      <c r="I4302" s="443"/>
      <c r="J4302" s="443"/>
      <c r="K4302" s="443"/>
    </row>
    <row r="4303" spans="2:11" s="440" customFormat="1" x14ac:dyDescent="0.2">
      <c r="B4303" s="442"/>
      <c r="I4303" s="443"/>
      <c r="J4303" s="443"/>
      <c r="K4303" s="443"/>
    </row>
    <row r="4304" spans="2:11" s="440" customFormat="1" x14ac:dyDescent="0.2">
      <c r="B4304" s="442"/>
      <c r="I4304" s="443"/>
      <c r="J4304" s="443"/>
      <c r="K4304" s="443"/>
    </row>
    <row r="4305" spans="2:11" s="440" customFormat="1" x14ac:dyDescent="0.2">
      <c r="B4305" s="442"/>
      <c r="I4305" s="443"/>
      <c r="J4305" s="443"/>
      <c r="K4305" s="443"/>
    </row>
    <row r="4306" spans="2:11" s="440" customFormat="1" x14ac:dyDescent="0.2">
      <c r="B4306" s="442"/>
      <c r="I4306" s="443"/>
      <c r="J4306" s="443"/>
      <c r="K4306" s="443"/>
    </row>
    <row r="4307" spans="2:11" s="440" customFormat="1" x14ac:dyDescent="0.2">
      <c r="B4307" s="442"/>
      <c r="I4307" s="443"/>
      <c r="J4307" s="443"/>
      <c r="K4307" s="443"/>
    </row>
    <row r="4308" spans="2:11" s="440" customFormat="1" x14ac:dyDescent="0.2">
      <c r="B4308" s="442"/>
      <c r="I4308" s="443"/>
      <c r="J4308" s="443"/>
      <c r="K4308" s="443"/>
    </row>
    <row r="4309" spans="2:11" s="440" customFormat="1" x14ac:dyDescent="0.2">
      <c r="B4309" s="442"/>
      <c r="I4309" s="443"/>
      <c r="J4309" s="443"/>
      <c r="K4309" s="443"/>
    </row>
    <row r="4310" spans="2:11" s="440" customFormat="1" x14ac:dyDescent="0.2">
      <c r="B4310" s="442"/>
      <c r="I4310" s="443"/>
      <c r="J4310" s="443"/>
      <c r="K4310" s="443"/>
    </row>
    <row r="4311" spans="2:11" s="440" customFormat="1" x14ac:dyDescent="0.2">
      <c r="B4311" s="442"/>
      <c r="I4311" s="443"/>
      <c r="J4311" s="443"/>
      <c r="K4311" s="443"/>
    </row>
    <row r="4312" spans="2:11" s="440" customFormat="1" x14ac:dyDescent="0.2">
      <c r="B4312" s="442"/>
      <c r="I4312" s="443"/>
      <c r="J4312" s="443"/>
      <c r="K4312" s="443"/>
    </row>
    <row r="4313" spans="2:11" s="440" customFormat="1" x14ac:dyDescent="0.2">
      <c r="B4313" s="442"/>
      <c r="I4313" s="443"/>
      <c r="J4313" s="443"/>
      <c r="K4313" s="443"/>
    </row>
    <row r="4314" spans="2:11" s="440" customFormat="1" x14ac:dyDescent="0.2">
      <c r="B4314" s="442"/>
      <c r="I4314" s="443"/>
      <c r="J4314" s="443"/>
      <c r="K4314" s="443"/>
    </row>
    <row r="4315" spans="2:11" s="440" customFormat="1" x14ac:dyDescent="0.2">
      <c r="B4315" s="442"/>
      <c r="I4315" s="443"/>
      <c r="J4315" s="443"/>
      <c r="K4315" s="443"/>
    </row>
    <row r="4316" spans="2:11" s="440" customFormat="1" x14ac:dyDescent="0.2">
      <c r="B4316" s="442"/>
      <c r="I4316" s="443"/>
      <c r="J4316" s="443"/>
      <c r="K4316" s="443"/>
    </row>
    <row r="4317" spans="2:11" s="440" customFormat="1" x14ac:dyDescent="0.2">
      <c r="B4317" s="442"/>
      <c r="I4317" s="443"/>
      <c r="J4317" s="443"/>
      <c r="K4317" s="443"/>
    </row>
    <row r="4318" spans="2:11" s="440" customFormat="1" x14ac:dyDescent="0.2">
      <c r="B4318" s="442"/>
      <c r="I4318" s="443"/>
      <c r="J4318" s="443"/>
      <c r="K4318" s="443"/>
    </row>
    <row r="4319" spans="2:11" s="440" customFormat="1" x14ac:dyDescent="0.2">
      <c r="B4319" s="442"/>
      <c r="I4319" s="443"/>
      <c r="J4319" s="443"/>
      <c r="K4319" s="443"/>
    </row>
    <row r="4320" spans="2:11" s="440" customFormat="1" x14ac:dyDescent="0.2">
      <c r="B4320" s="442"/>
      <c r="I4320" s="443"/>
      <c r="J4320" s="443"/>
      <c r="K4320" s="443"/>
    </row>
    <row r="4321" spans="2:11" s="440" customFormat="1" x14ac:dyDescent="0.2">
      <c r="B4321" s="442"/>
      <c r="I4321" s="443"/>
      <c r="J4321" s="443"/>
      <c r="K4321" s="443"/>
    </row>
    <row r="4322" spans="2:11" s="440" customFormat="1" x14ac:dyDescent="0.2">
      <c r="B4322" s="442"/>
      <c r="I4322" s="443"/>
      <c r="J4322" s="443"/>
      <c r="K4322" s="443"/>
    </row>
    <row r="4323" spans="2:11" s="440" customFormat="1" x14ac:dyDescent="0.2">
      <c r="B4323" s="442"/>
      <c r="I4323" s="443"/>
      <c r="J4323" s="443"/>
      <c r="K4323" s="443"/>
    </row>
    <row r="4324" spans="2:11" s="440" customFormat="1" x14ac:dyDescent="0.2">
      <c r="B4324" s="442"/>
      <c r="I4324" s="443"/>
      <c r="J4324" s="443"/>
      <c r="K4324" s="443"/>
    </row>
    <row r="4325" spans="2:11" s="440" customFormat="1" x14ac:dyDescent="0.2">
      <c r="B4325" s="442"/>
      <c r="I4325" s="443"/>
      <c r="J4325" s="443"/>
      <c r="K4325" s="443"/>
    </row>
    <row r="4326" spans="2:11" s="440" customFormat="1" x14ac:dyDescent="0.2">
      <c r="B4326" s="442"/>
      <c r="I4326" s="443"/>
      <c r="J4326" s="443"/>
      <c r="K4326" s="443"/>
    </row>
    <row r="4327" spans="2:11" s="440" customFormat="1" x14ac:dyDescent="0.2">
      <c r="B4327" s="442"/>
      <c r="I4327" s="443"/>
      <c r="J4327" s="443"/>
      <c r="K4327" s="443"/>
    </row>
    <row r="4328" spans="2:11" s="440" customFormat="1" x14ac:dyDescent="0.2">
      <c r="B4328" s="442"/>
      <c r="I4328" s="443"/>
      <c r="J4328" s="443"/>
      <c r="K4328" s="443"/>
    </row>
    <row r="4329" spans="2:11" s="440" customFormat="1" x14ac:dyDescent="0.2">
      <c r="B4329" s="442"/>
      <c r="I4329" s="443"/>
      <c r="J4329" s="443"/>
      <c r="K4329" s="443"/>
    </row>
    <row r="4330" spans="2:11" s="440" customFormat="1" x14ac:dyDescent="0.2">
      <c r="B4330" s="442"/>
      <c r="I4330" s="443"/>
      <c r="J4330" s="443"/>
      <c r="K4330" s="443"/>
    </row>
    <row r="4331" spans="2:11" s="440" customFormat="1" x14ac:dyDescent="0.2">
      <c r="B4331" s="442"/>
      <c r="I4331" s="443"/>
      <c r="J4331" s="443"/>
      <c r="K4331" s="443"/>
    </row>
    <row r="4332" spans="2:11" s="440" customFormat="1" x14ac:dyDescent="0.2">
      <c r="B4332" s="442"/>
      <c r="I4332" s="443"/>
      <c r="J4332" s="443"/>
      <c r="K4332" s="443"/>
    </row>
    <row r="4333" spans="2:11" s="440" customFormat="1" x14ac:dyDescent="0.2">
      <c r="B4333" s="442"/>
      <c r="I4333" s="443"/>
      <c r="J4333" s="443"/>
      <c r="K4333" s="443"/>
    </row>
    <row r="4334" spans="2:11" s="440" customFormat="1" x14ac:dyDescent="0.2">
      <c r="B4334" s="442"/>
      <c r="I4334" s="443"/>
      <c r="J4334" s="443"/>
      <c r="K4334" s="443"/>
    </row>
    <row r="4335" spans="2:11" s="440" customFormat="1" x14ac:dyDescent="0.2">
      <c r="B4335" s="442"/>
      <c r="I4335" s="443"/>
      <c r="J4335" s="443"/>
      <c r="K4335" s="443"/>
    </row>
    <row r="4336" spans="2:11" s="440" customFormat="1" x14ac:dyDescent="0.2">
      <c r="B4336" s="442"/>
      <c r="I4336" s="443"/>
      <c r="J4336" s="443"/>
      <c r="K4336" s="443"/>
    </row>
    <row r="4337" spans="2:11" s="440" customFormat="1" x14ac:dyDescent="0.2">
      <c r="B4337" s="442"/>
      <c r="I4337" s="443"/>
      <c r="J4337" s="443"/>
      <c r="K4337" s="443"/>
    </row>
    <row r="4338" spans="2:11" s="440" customFormat="1" x14ac:dyDescent="0.2">
      <c r="B4338" s="442"/>
      <c r="I4338" s="443"/>
      <c r="J4338" s="443"/>
      <c r="K4338" s="443"/>
    </row>
    <row r="4339" spans="2:11" s="440" customFormat="1" x14ac:dyDescent="0.2">
      <c r="B4339" s="442"/>
      <c r="I4339" s="443"/>
      <c r="J4339" s="443"/>
      <c r="K4339" s="443"/>
    </row>
    <row r="4340" spans="2:11" s="440" customFormat="1" x14ac:dyDescent="0.2">
      <c r="B4340" s="442"/>
      <c r="I4340" s="443"/>
      <c r="J4340" s="443"/>
      <c r="K4340" s="443"/>
    </row>
    <row r="4341" spans="2:11" s="440" customFormat="1" x14ac:dyDescent="0.2">
      <c r="B4341" s="442"/>
      <c r="I4341" s="443"/>
      <c r="J4341" s="443"/>
      <c r="K4341" s="443"/>
    </row>
    <row r="4342" spans="2:11" s="440" customFormat="1" x14ac:dyDescent="0.2">
      <c r="B4342" s="442"/>
      <c r="I4342" s="443"/>
      <c r="J4342" s="443"/>
      <c r="K4342" s="443"/>
    </row>
    <row r="4343" spans="2:11" s="440" customFormat="1" x14ac:dyDescent="0.2">
      <c r="B4343" s="442"/>
      <c r="I4343" s="443"/>
      <c r="J4343" s="443"/>
      <c r="K4343" s="443"/>
    </row>
    <row r="4344" spans="2:11" s="440" customFormat="1" x14ac:dyDescent="0.2">
      <c r="B4344" s="442"/>
      <c r="I4344" s="443"/>
      <c r="J4344" s="443"/>
      <c r="K4344" s="443"/>
    </row>
    <row r="4345" spans="2:11" s="440" customFormat="1" x14ac:dyDescent="0.2">
      <c r="B4345" s="442"/>
      <c r="I4345" s="443"/>
      <c r="J4345" s="443"/>
      <c r="K4345" s="443"/>
    </row>
    <row r="4346" spans="2:11" s="440" customFormat="1" x14ac:dyDescent="0.2">
      <c r="B4346" s="442"/>
      <c r="I4346" s="443"/>
      <c r="J4346" s="443"/>
      <c r="K4346" s="443"/>
    </row>
    <row r="4347" spans="2:11" s="440" customFormat="1" x14ac:dyDescent="0.2">
      <c r="B4347" s="442"/>
      <c r="I4347" s="443"/>
      <c r="J4347" s="443"/>
      <c r="K4347" s="443"/>
    </row>
    <row r="4348" spans="2:11" s="440" customFormat="1" x14ac:dyDescent="0.2">
      <c r="B4348" s="442"/>
      <c r="I4348" s="443"/>
      <c r="J4348" s="443"/>
      <c r="K4348" s="443"/>
    </row>
    <row r="4349" spans="2:11" s="440" customFormat="1" x14ac:dyDescent="0.2">
      <c r="B4349" s="442"/>
      <c r="I4349" s="443"/>
      <c r="J4349" s="443"/>
      <c r="K4349" s="443"/>
    </row>
    <row r="4350" spans="2:11" s="440" customFormat="1" x14ac:dyDescent="0.2">
      <c r="B4350" s="442"/>
      <c r="I4350" s="443"/>
      <c r="J4350" s="443"/>
      <c r="K4350" s="443"/>
    </row>
    <row r="4351" spans="2:11" s="440" customFormat="1" x14ac:dyDescent="0.2">
      <c r="B4351" s="442"/>
      <c r="I4351" s="443"/>
      <c r="J4351" s="443"/>
      <c r="K4351" s="443"/>
    </row>
    <row r="4352" spans="2:11" s="440" customFormat="1" x14ac:dyDescent="0.2">
      <c r="B4352" s="442"/>
      <c r="I4352" s="443"/>
      <c r="J4352" s="443"/>
      <c r="K4352" s="443"/>
    </row>
    <row r="4353" spans="2:11" s="440" customFormat="1" x14ac:dyDescent="0.2">
      <c r="B4353" s="442"/>
      <c r="I4353" s="443"/>
      <c r="J4353" s="443"/>
      <c r="K4353" s="443"/>
    </row>
    <row r="4354" spans="2:11" s="440" customFormat="1" x14ac:dyDescent="0.2">
      <c r="B4354" s="442"/>
      <c r="I4354" s="443"/>
      <c r="J4354" s="443"/>
      <c r="K4354" s="443"/>
    </row>
    <row r="4355" spans="2:11" s="440" customFormat="1" x14ac:dyDescent="0.2">
      <c r="B4355" s="442"/>
      <c r="I4355" s="443"/>
      <c r="J4355" s="443"/>
      <c r="K4355" s="443"/>
    </row>
    <row r="4356" spans="2:11" s="440" customFormat="1" x14ac:dyDescent="0.2">
      <c r="B4356" s="442"/>
      <c r="I4356" s="443"/>
      <c r="J4356" s="443"/>
      <c r="K4356" s="443"/>
    </row>
    <row r="4357" spans="2:11" s="440" customFormat="1" x14ac:dyDescent="0.2">
      <c r="B4357" s="442"/>
      <c r="I4357" s="443"/>
      <c r="J4357" s="443"/>
      <c r="K4357" s="443"/>
    </row>
    <row r="4358" spans="2:11" s="440" customFormat="1" x14ac:dyDescent="0.2">
      <c r="B4358" s="442"/>
      <c r="I4358" s="443"/>
      <c r="J4358" s="443"/>
      <c r="K4358" s="443"/>
    </row>
    <row r="4359" spans="2:11" s="440" customFormat="1" x14ac:dyDescent="0.2">
      <c r="B4359" s="442"/>
      <c r="I4359" s="443"/>
      <c r="J4359" s="443"/>
      <c r="K4359" s="443"/>
    </row>
    <row r="4360" spans="2:11" s="440" customFormat="1" x14ac:dyDescent="0.2">
      <c r="B4360" s="442"/>
      <c r="I4360" s="443"/>
      <c r="J4360" s="443"/>
      <c r="K4360" s="443"/>
    </row>
    <row r="4361" spans="2:11" s="440" customFormat="1" x14ac:dyDescent="0.2">
      <c r="B4361" s="442"/>
      <c r="I4361" s="443"/>
      <c r="J4361" s="443"/>
      <c r="K4361" s="443"/>
    </row>
    <row r="4362" spans="2:11" s="440" customFormat="1" x14ac:dyDescent="0.2">
      <c r="B4362" s="442"/>
      <c r="I4362" s="443"/>
      <c r="J4362" s="443"/>
      <c r="K4362" s="443"/>
    </row>
    <row r="4363" spans="2:11" s="440" customFormat="1" x14ac:dyDescent="0.2">
      <c r="B4363" s="442"/>
      <c r="I4363" s="443"/>
      <c r="J4363" s="443"/>
      <c r="K4363" s="443"/>
    </row>
    <row r="4364" spans="2:11" s="440" customFormat="1" x14ac:dyDescent="0.2">
      <c r="B4364" s="442"/>
      <c r="I4364" s="443"/>
      <c r="J4364" s="443"/>
      <c r="K4364" s="443"/>
    </row>
    <row r="4365" spans="2:11" s="440" customFormat="1" x14ac:dyDescent="0.2">
      <c r="B4365" s="442"/>
      <c r="I4365" s="443"/>
      <c r="J4365" s="443"/>
      <c r="K4365" s="443"/>
    </row>
    <row r="4366" spans="2:11" s="440" customFormat="1" x14ac:dyDescent="0.2">
      <c r="B4366" s="442"/>
      <c r="I4366" s="443"/>
      <c r="J4366" s="443"/>
      <c r="K4366" s="443"/>
    </row>
    <row r="4367" spans="2:11" s="440" customFormat="1" x14ac:dyDescent="0.2">
      <c r="B4367" s="442"/>
      <c r="I4367" s="443"/>
      <c r="J4367" s="443"/>
      <c r="K4367" s="443"/>
    </row>
    <row r="4368" spans="2:11" s="440" customFormat="1" x14ac:dyDescent="0.2">
      <c r="B4368" s="442"/>
      <c r="I4368" s="443"/>
      <c r="J4368" s="443"/>
      <c r="K4368" s="443"/>
    </row>
    <row r="4369" spans="2:11" s="440" customFormat="1" x14ac:dyDescent="0.2">
      <c r="B4369" s="442"/>
      <c r="I4369" s="443"/>
      <c r="J4369" s="443"/>
      <c r="K4369" s="443"/>
    </row>
    <row r="4370" spans="2:11" s="440" customFormat="1" x14ac:dyDescent="0.2">
      <c r="B4370" s="442"/>
      <c r="I4370" s="443"/>
      <c r="J4370" s="443"/>
      <c r="K4370" s="443"/>
    </row>
    <row r="4371" spans="2:11" s="440" customFormat="1" x14ac:dyDescent="0.2">
      <c r="B4371" s="442"/>
      <c r="I4371" s="443"/>
      <c r="J4371" s="443"/>
      <c r="K4371" s="443"/>
    </row>
    <row r="4372" spans="2:11" s="440" customFormat="1" x14ac:dyDescent="0.2">
      <c r="B4372" s="442"/>
      <c r="I4372" s="443"/>
      <c r="J4372" s="443"/>
      <c r="K4372" s="443"/>
    </row>
    <row r="4373" spans="2:11" s="440" customFormat="1" x14ac:dyDescent="0.2">
      <c r="B4373" s="442"/>
      <c r="I4373" s="443"/>
      <c r="J4373" s="443"/>
      <c r="K4373" s="443"/>
    </row>
    <row r="4374" spans="2:11" s="440" customFormat="1" x14ac:dyDescent="0.2">
      <c r="B4374" s="442"/>
      <c r="I4374" s="443"/>
      <c r="J4374" s="443"/>
      <c r="K4374" s="443"/>
    </row>
    <row r="4375" spans="2:11" s="440" customFormat="1" x14ac:dyDescent="0.2">
      <c r="B4375" s="442"/>
      <c r="I4375" s="443"/>
      <c r="J4375" s="443"/>
      <c r="K4375" s="443"/>
    </row>
    <row r="4376" spans="2:11" s="440" customFormat="1" x14ac:dyDescent="0.2">
      <c r="B4376" s="442"/>
      <c r="I4376" s="443"/>
      <c r="J4376" s="443"/>
      <c r="K4376" s="443"/>
    </row>
    <row r="4377" spans="2:11" s="440" customFormat="1" x14ac:dyDescent="0.2">
      <c r="B4377" s="442"/>
      <c r="I4377" s="443"/>
      <c r="J4377" s="443"/>
      <c r="K4377" s="443"/>
    </row>
    <row r="4378" spans="2:11" s="440" customFormat="1" x14ac:dyDescent="0.2">
      <c r="B4378" s="442"/>
      <c r="I4378" s="443"/>
      <c r="J4378" s="443"/>
      <c r="K4378" s="443"/>
    </row>
    <row r="4379" spans="2:11" s="440" customFormat="1" x14ac:dyDescent="0.2">
      <c r="B4379" s="442"/>
      <c r="I4379" s="443"/>
      <c r="J4379" s="443"/>
      <c r="K4379" s="443"/>
    </row>
    <row r="4380" spans="2:11" s="440" customFormat="1" x14ac:dyDescent="0.2">
      <c r="B4380" s="442"/>
      <c r="I4380" s="443"/>
      <c r="J4380" s="443"/>
      <c r="K4380" s="443"/>
    </row>
    <row r="4381" spans="2:11" s="440" customFormat="1" x14ac:dyDescent="0.2">
      <c r="B4381" s="442"/>
      <c r="I4381" s="443"/>
      <c r="J4381" s="443"/>
      <c r="K4381" s="443"/>
    </row>
    <row r="4382" spans="2:11" s="440" customFormat="1" x14ac:dyDescent="0.2">
      <c r="B4382" s="442"/>
      <c r="I4382" s="443"/>
      <c r="J4382" s="443"/>
      <c r="K4382" s="443"/>
    </row>
    <row r="4383" spans="2:11" s="440" customFormat="1" x14ac:dyDescent="0.2">
      <c r="B4383" s="442"/>
      <c r="I4383" s="443"/>
      <c r="J4383" s="443"/>
      <c r="K4383" s="443"/>
    </row>
    <row r="4384" spans="2:11" s="440" customFormat="1" x14ac:dyDescent="0.2">
      <c r="B4384" s="442"/>
      <c r="I4384" s="443"/>
      <c r="J4384" s="443"/>
      <c r="K4384" s="443"/>
    </row>
    <row r="4385" spans="2:11" s="440" customFormat="1" x14ac:dyDescent="0.2">
      <c r="B4385" s="442"/>
      <c r="I4385" s="443"/>
      <c r="J4385" s="443"/>
      <c r="K4385" s="443"/>
    </row>
    <row r="4386" spans="2:11" s="440" customFormat="1" x14ac:dyDescent="0.2">
      <c r="B4386" s="442"/>
      <c r="I4386" s="443"/>
      <c r="J4386" s="443"/>
      <c r="K4386" s="443"/>
    </row>
    <row r="4387" spans="2:11" s="440" customFormat="1" x14ac:dyDescent="0.2">
      <c r="B4387" s="442"/>
      <c r="I4387" s="443"/>
      <c r="J4387" s="443"/>
      <c r="K4387" s="443"/>
    </row>
    <row r="4388" spans="2:11" s="440" customFormat="1" x14ac:dyDescent="0.2">
      <c r="B4388" s="442"/>
      <c r="I4388" s="443"/>
      <c r="J4388" s="443"/>
      <c r="K4388" s="443"/>
    </row>
    <row r="4389" spans="2:11" s="440" customFormat="1" x14ac:dyDescent="0.2">
      <c r="B4389" s="442"/>
      <c r="I4389" s="443"/>
      <c r="J4389" s="443"/>
      <c r="K4389" s="443"/>
    </row>
    <row r="4390" spans="2:11" s="440" customFormat="1" x14ac:dyDescent="0.2">
      <c r="B4390" s="442"/>
      <c r="I4390" s="443"/>
      <c r="J4390" s="443"/>
      <c r="K4390" s="443"/>
    </row>
    <row r="4391" spans="2:11" s="440" customFormat="1" x14ac:dyDescent="0.2">
      <c r="B4391" s="442"/>
      <c r="I4391" s="443"/>
      <c r="J4391" s="443"/>
      <c r="K4391" s="443"/>
    </row>
    <row r="4392" spans="2:11" s="440" customFormat="1" x14ac:dyDescent="0.2">
      <c r="B4392" s="442"/>
      <c r="I4392" s="443"/>
      <c r="J4392" s="443"/>
      <c r="K4392" s="443"/>
    </row>
    <row r="4393" spans="2:11" s="440" customFormat="1" x14ac:dyDescent="0.2">
      <c r="B4393" s="442"/>
      <c r="I4393" s="443"/>
      <c r="J4393" s="443"/>
      <c r="K4393" s="443"/>
    </row>
    <row r="4394" spans="2:11" s="440" customFormat="1" x14ac:dyDescent="0.2">
      <c r="B4394" s="442"/>
      <c r="I4394" s="443"/>
      <c r="J4394" s="443"/>
      <c r="K4394" s="443"/>
    </row>
    <row r="4395" spans="2:11" s="440" customFormat="1" x14ac:dyDescent="0.2">
      <c r="B4395" s="442"/>
      <c r="I4395" s="443"/>
      <c r="J4395" s="443"/>
      <c r="K4395" s="443"/>
    </row>
    <row r="4396" spans="2:11" s="440" customFormat="1" x14ac:dyDescent="0.2">
      <c r="B4396" s="442"/>
      <c r="I4396" s="443"/>
      <c r="J4396" s="443"/>
      <c r="K4396" s="443"/>
    </row>
    <row r="4397" spans="2:11" s="440" customFormat="1" x14ac:dyDescent="0.2">
      <c r="B4397" s="442"/>
      <c r="I4397" s="443"/>
      <c r="J4397" s="443"/>
      <c r="K4397" s="443"/>
    </row>
    <row r="4398" spans="2:11" s="440" customFormat="1" x14ac:dyDescent="0.2">
      <c r="B4398" s="442"/>
      <c r="I4398" s="443"/>
      <c r="J4398" s="443"/>
      <c r="K4398" s="443"/>
    </row>
    <row r="4399" spans="2:11" s="440" customFormat="1" x14ac:dyDescent="0.2">
      <c r="B4399" s="442"/>
      <c r="I4399" s="443"/>
      <c r="J4399" s="443"/>
      <c r="K4399" s="443"/>
    </row>
    <row r="4400" spans="2:11" s="440" customFormat="1" x14ac:dyDescent="0.2">
      <c r="B4400" s="442"/>
      <c r="I4400" s="443"/>
      <c r="J4400" s="443"/>
      <c r="K4400" s="443"/>
    </row>
    <row r="4401" spans="2:11" s="440" customFormat="1" x14ac:dyDescent="0.2">
      <c r="B4401" s="442"/>
      <c r="I4401" s="443"/>
      <c r="J4401" s="443"/>
      <c r="K4401" s="443"/>
    </row>
    <row r="4402" spans="2:11" s="440" customFormat="1" x14ac:dyDescent="0.2">
      <c r="B4402" s="442"/>
      <c r="I4402" s="443"/>
      <c r="J4402" s="443"/>
      <c r="K4402" s="443"/>
    </row>
    <row r="4403" spans="2:11" s="440" customFormat="1" x14ac:dyDescent="0.2">
      <c r="B4403" s="442"/>
      <c r="I4403" s="443"/>
      <c r="J4403" s="443"/>
      <c r="K4403" s="443"/>
    </row>
    <row r="4404" spans="2:11" s="440" customFormat="1" x14ac:dyDescent="0.2">
      <c r="B4404" s="442"/>
      <c r="I4404" s="443"/>
      <c r="J4404" s="443"/>
      <c r="K4404" s="443"/>
    </row>
    <row r="4405" spans="2:11" s="440" customFormat="1" x14ac:dyDescent="0.2">
      <c r="B4405" s="442"/>
      <c r="I4405" s="443"/>
      <c r="J4405" s="443"/>
      <c r="K4405" s="443"/>
    </row>
    <row r="4406" spans="2:11" s="440" customFormat="1" x14ac:dyDescent="0.2">
      <c r="B4406" s="442"/>
      <c r="I4406" s="443"/>
      <c r="J4406" s="443"/>
      <c r="K4406" s="443"/>
    </row>
    <row r="4407" spans="2:11" s="440" customFormat="1" x14ac:dyDescent="0.2">
      <c r="B4407" s="442"/>
      <c r="I4407" s="443"/>
      <c r="J4407" s="443"/>
      <c r="K4407" s="443"/>
    </row>
    <row r="4408" spans="2:11" s="440" customFormat="1" x14ac:dyDescent="0.2">
      <c r="B4408" s="442"/>
      <c r="I4408" s="443"/>
      <c r="J4408" s="443"/>
      <c r="K4408" s="443"/>
    </row>
    <row r="4409" spans="2:11" s="440" customFormat="1" x14ac:dyDescent="0.2">
      <c r="B4409" s="442"/>
      <c r="I4409" s="443"/>
      <c r="J4409" s="443"/>
      <c r="K4409" s="443"/>
    </row>
    <row r="4410" spans="2:11" s="440" customFormat="1" x14ac:dyDescent="0.2">
      <c r="B4410" s="442"/>
      <c r="I4410" s="443"/>
      <c r="J4410" s="443"/>
      <c r="K4410" s="443"/>
    </row>
    <row r="4411" spans="2:11" s="440" customFormat="1" x14ac:dyDescent="0.2">
      <c r="B4411" s="442"/>
      <c r="I4411" s="443"/>
      <c r="J4411" s="443"/>
      <c r="K4411" s="443"/>
    </row>
    <row r="4412" spans="2:11" s="440" customFormat="1" x14ac:dyDescent="0.2">
      <c r="B4412" s="442"/>
      <c r="I4412" s="443"/>
      <c r="J4412" s="443"/>
      <c r="K4412" s="443"/>
    </row>
    <row r="4413" spans="2:11" s="440" customFormat="1" x14ac:dyDescent="0.2">
      <c r="B4413" s="442"/>
      <c r="I4413" s="443"/>
      <c r="J4413" s="443"/>
      <c r="K4413" s="443"/>
    </row>
    <row r="4414" spans="2:11" s="440" customFormat="1" x14ac:dyDescent="0.2">
      <c r="B4414" s="442"/>
      <c r="I4414" s="443"/>
      <c r="J4414" s="443"/>
      <c r="K4414" s="443"/>
    </row>
    <row r="4415" spans="2:11" s="440" customFormat="1" x14ac:dyDescent="0.2">
      <c r="B4415" s="442"/>
      <c r="I4415" s="443"/>
      <c r="J4415" s="443"/>
      <c r="K4415" s="443"/>
    </row>
    <row r="4416" spans="2:11" s="440" customFormat="1" x14ac:dyDescent="0.2">
      <c r="B4416" s="442"/>
      <c r="I4416" s="443"/>
      <c r="J4416" s="443"/>
      <c r="K4416" s="443"/>
    </row>
    <row r="4417" spans="2:11" s="440" customFormat="1" x14ac:dyDescent="0.2">
      <c r="B4417" s="442"/>
      <c r="I4417" s="443"/>
      <c r="J4417" s="443"/>
      <c r="K4417" s="443"/>
    </row>
    <row r="4418" spans="2:11" s="440" customFormat="1" x14ac:dyDescent="0.2">
      <c r="B4418" s="442"/>
      <c r="I4418" s="443"/>
      <c r="J4418" s="443"/>
      <c r="K4418" s="443"/>
    </row>
    <row r="4419" spans="2:11" s="440" customFormat="1" x14ac:dyDescent="0.2">
      <c r="B4419" s="442"/>
      <c r="I4419" s="443"/>
      <c r="J4419" s="443"/>
      <c r="K4419" s="443"/>
    </row>
    <row r="4420" spans="2:11" s="440" customFormat="1" x14ac:dyDescent="0.2">
      <c r="B4420" s="442"/>
      <c r="I4420" s="443"/>
      <c r="J4420" s="443"/>
      <c r="K4420" s="443"/>
    </row>
    <row r="4421" spans="2:11" s="440" customFormat="1" x14ac:dyDescent="0.2">
      <c r="B4421" s="442"/>
      <c r="I4421" s="443"/>
      <c r="J4421" s="443"/>
      <c r="K4421" s="443"/>
    </row>
    <row r="4422" spans="2:11" s="440" customFormat="1" x14ac:dyDescent="0.2">
      <c r="B4422" s="442"/>
      <c r="I4422" s="443"/>
      <c r="J4422" s="443"/>
      <c r="K4422" s="443"/>
    </row>
    <row r="4423" spans="2:11" s="440" customFormat="1" x14ac:dyDescent="0.2">
      <c r="B4423" s="442"/>
      <c r="I4423" s="443"/>
      <c r="J4423" s="443"/>
      <c r="K4423" s="443"/>
    </row>
    <row r="4424" spans="2:11" s="440" customFormat="1" x14ac:dyDescent="0.2">
      <c r="B4424" s="442"/>
      <c r="I4424" s="443"/>
      <c r="J4424" s="443"/>
      <c r="K4424" s="443"/>
    </row>
    <row r="4425" spans="2:11" s="440" customFormat="1" x14ac:dyDescent="0.2">
      <c r="B4425" s="442"/>
      <c r="I4425" s="443"/>
      <c r="J4425" s="443"/>
      <c r="K4425" s="443"/>
    </row>
    <row r="4426" spans="2:11" s="440" customFormat="1" x14ac:dyDescent="0.2">
      <c r="B4426" s="442"/>
      <c r="I4426" s="443"/>
      <c r="J4426" s="443"/>
      <c r="K4426" s="443"/>
    </row>
    <row r="4427" spans="2:11" s="440" customFormat="1" x14ac:dyDescent="0.2">
      <c r="B4427" s="442"/>
      <c r="I4427" s="443"/>
      <c r="J4427" s="443"/>
      <c r="K4427" s="443"/>
    </row>
    <row r="4428" spans="2:11" s="440" customFormat="1" x14ac:dyDescent="0.2">
      <c r="B4428" s="442"/>
      <c r="I4428" s="443"/>
      <c r="J4428" s="443"/>
      <c r="K4428" s="443"/>
    </row>
    <row r="4429" spans="2:11" s="440" customFormat="1" x14ac:dyDescent="0.2">
      <c r="B4429" s="442"/>
      <c r="I4429" s="443"/>
      <c r="J4429" s="443"/>
      <c r="K4429" s="443"/>
    </row>
    <row r="4430" spans="2:11" s="440" customFormat="1" x14ac:dyDescent="0.2">
      <c r="B4430" s="442"/>
      <c r="I4430" s="443"/>
      <c r="J4430" s="443"/>
      <c r="K4430" s="443"/>
    </row>
    <row r="4431" spans="2:11" s="440" customFormat="1" x14ac:dyDescent="0.2">
      <c r="B4431" s="442"/>
      <c r="I4431" s="443"/>
      <c r="J4431" s="443"/>
      <c r="K4431" s="443"/>
    </row>
    <row r="4432" spans="2:11" s="440" customFormat="1" x14ac:dyDescent="0.2">
      <c r="B4432" s="442"/>
      <c r="I4432" s="443"/>
      <c r="J4432" s="443"/>
      <c r="K4432" s="443"/>
    </row>
    <row r="4433" spans="2:11" s="440" customFormat="1" x14ac:dyDescent="0.2">
      <c r="B4433" s="442"/>
      <c r="I4433" s="443"/>
      <c r="J4433" s="443"/>
      <c r="K4433" s="443"/>
    </row>
    <row r="4434" spans="2:11" s="440" customFormat="1" x14ac:dyDescent="0.2">
      <c r="B4434" s="442"/>
      <c r="I4434" s="443"/>
      <c r="J4434" s="443"/>
      <c r="K4434" s="443"/>
    </row>
    <row r="4435" spans="2:11" s="440" customFormat="1" x14ac:dyDescent="0.2">
      <c r="B4435" s="442"/>
      <c r="I4435" s="443"/>
      <c r="J4435" s="443"/>
      <c r="K4435" s="443"/>
    </row>
    <row r="4436" spans="2:11" s="440" customFormat="1" x14ac:dyDescent="0.2">
      <c r="B4436" s="442"/>
      <c r="I4436" s="443"/>
      <c r="J4436" s="443"/>
      <c r="K4436" s="443"/>
    </row>
    <row r="4437" spans="2:11" s="440" customFormat="1" x14ac:dyDescent="0.2">
      <c r="B4437" s="442"/>
      <c r="I4437" s="443"/>
      <c r="J4437" s="443"/>
      <c r="K4437" s="443"/>
    </row>
    <row r="4438" spans="2:11" s="440" customFormat="1" x14ac:dyDescent="0.2">
      <c r="B4438" s="442"/>
      <c r="I4438" s="443"/>
      <c r="J4438" s="443"/>
      <c r="K4438" s="443"/>
    </row>
    <row r="4439" spans="2:11" s="440" customFormat="1" x14ac:dyDescent="0.2">
      <c r="B4439" s="442"/>
      <c r="I4439" s="443"/>
      <c r="J4439" s="443"/>
      <c r="K4439" s="443"/>
    </row>
    <row r="4440" spans="2:11" s="440" customFormat="1" x14ac:dyDescent="0.2">
      <c r="B4440" s="442"/>
      <c r="I4440" s="443"/>
      <c r="J4440" s="443"/>
      <c r="K4440" s="443"/>
    </row>
    <row r="4441" spans="2:11" s="440" customFormat="1" x14ac:dyDescent="0.2">
      <c r="B4441" s="442"/>
      <c r="I4441" s="443"/>
      <c r="J4441" s="443"/>
      <c r="K4441" s="443"/>
    </row>
    <row r="4442" spans="2:11" s="440" customFormat="1" x14ac:dyDescent="0.2">
      <c r="B4442" s="442"/>
      <c r="I4442" s="443"/>
      <c r="J4442" s="443"/>
      <c r="K4442" s="443"/>
    </row>
    <row r="4443" spans="2:11" s="440" customFormat="1" x14ac:dyDescent="0.2">
      <c r="B4443" s="442"/>
      <c r="I4443" s="443"/>
      <c r="J4443" s="443"/>
      <c r="K4443" s="443"/>
    </row>
    <row r="4444" spans="2:11" s="440" customFormat="1" x14ac:dyDescent="0.2">
      <c r="B4444" s="442"/>
      <c r="I4444" s="443"/>
      <c r="J4444" s="443"/>
      <c r="K4444" s="443"/>
    </row>
    <row r="4445" spans="2:11" s="440" customFormat="1" x14ac:dyDescent="0.2">
      <c r="B4445" s="442"/>
      <c r="I4445" s="443"/>
      <c r="J4445" s="443"/>
      <c r="K4445" s="443"/>
    </row>
    <row r="4446" spans="2:11" s="440" customFormat="1" x14ac:dyDescent="0.2">
      <c r="B4446" s="442"/>
      <c r="I4446" s="443"/>
      <c r="J4446" s="443"/>
      <c r="K4446" s="443"/>
    </row>
    <row r="4447" spans="2:11" s="440" customFormat="1" x14ac:dyDescent="0.2">
      <c r="B4447" s="442"/>
      <c r="I4447" s="443"/>
      <c r="J4447" s="443"/>
      <c r="K4447" s="443"/>
    </row>
    <row r="4448" spans="2:11" s="440" customFormat="1" x14ac:dyDescent="0.2">
      <c r="B4448" s="442"/>
      <c r="I4448" s="443"/>
      <c r="J4448" s="443"/>
      <c r="K4448" s="443"/>
    </row>
    <row r="4449" spans="2:11" s="440" customFormat="1" x14ac:dyDescent="0.2">
      <c r="B4449" s="442"/>
      <c r="I4449" s="443"/>
      <c r="J4449" s="443"/>
      <c r="K4449" s="443"/>
    </row>
    <row r="4450" spans="2:11" s="440" customFormat="1" x14ac:dyDescent="0.2">
      <c r="B4450" s="442"/>
      <c r="I4450" s="443"/>
      <c r="J4450" s="443"/>
      <c r="K4450" s="443"/>
    </row>
    <row r="4451" spans="2:11" s="440" customFormat="1" x14ac:dyDescent="0.2">
      <c r="B4451" s="442"/>
      <c r="I4451" s="443"/>
      <c r="J4451" s="443"/>
      <c r="K4451" s="443"/>
    </row>
    <row r="4452" spans="2:11" s="440" customFormat="1" x14ac:dyDescent="0.2">
      <c r="B4452" s="442"/>
      <c r="I4452" s="443"/>
      <c r="J4452" s="443"/>
      <c r="K4452" s="443"/>
    </row>
    <row r="4453" spans="2:11" s="440" customFormat="1" x14ac:dyDescent="0.2">
      <c r="B4453" s="442"/>
      <c r="I4453" s="443"/>
      <c r="J4453" s="443"/>
      <c r="K4453" s="443"/>
    </row>
    <row r="4454" spans="2:11" s="440" customFormat="1" x14ac:dyDescent="0.2">
      <c r="B4454" s="442"/>
      <c r="I4454" s="443"/>
      <c r="J4454" s="443"/>
      <c r="K4454" s="443"/>
    </row>
    <row r="4455" spans="2:11" s="440" customFormat="1" x14ac:dyDescent="0.2">
      <c r="B4455" s="442"/>
      <c r="I4455" s="443"/>
      <c r="J4455" s="443"/>
      <c r="K4455" s="443"/>
    </row>
    <row r="4456" spans="2:11" s="440" customFormat="1" x14ac:dyDescent="0.2">
      <c r="B4456" s="442"/>
      <c r="I4456" s="443"/>
      <c r="J4456" s="443"/>
      <c r="K4456" s="443"/>
    </row>
    <row r="4457" spans="2:11" s="440" customFormat="1" x14ac:dyDescent="0.2">
      <c r="B4457" s="442"/>
      <c r="I4457" s="443"/>
      <c r="J4457" s="443"/>
      <c r="K4457" s="443"/>
    </row>
    <row r="4458" spans="2:11" s="440" customFormat="1" x14ac:dyDescent="0.2">
      <c r="B4458" s="442"/>
      <c r="I4458" s="443"/>
      <c r="J4458" s="443"/>
      <c r="K4458" s="443"/>
    </row>
    <row r="4459" spans="2:11" s="440" customFormat="1" x14ac:dyDescent="0.2">
      <c r="B4459" s="442"/>
      <c r="I4459" s="443"/>
      <c r="J4459" s="443"/>
      <c r="K4459" s="443"/>
    </row>
    <row r="4460" spans="2:11" s="440" customFormat="1" x14ac:dyDescent="0.2">
      <c r="B4460" s="442"/>
      <c r="I4460" s="443"/>
      <c r="J4460" s="443"/>
      <c r="K4460" s="443"/>
    </row>
    <row r="4461" spans="2:11" s="440" customFormat="1" x14ac:dyDescent="0.2">
      <c r="B4461" s="442"/>
      <c r="I4461" s="443"/>
      <c r="J4461" s="443"/>
      <c r="K4461" s="443"/>
    </row>
    <row r="4462" spans="2:11" s="440" customFormat="1" x14ac:dyDescent="0.2">
      <c r="B4462" s="442"/>
      <c r="I4462" s="443"/>
      <c r="J4462" s="443"/>
      <c r="K4462" s="443"/>
    </row>
    <row r="4463" spans="2:11" s="440" customFormat="1" x14ac:dyDescent="0.2">
      <c r="B4463" s="442"/>
      <c r="I4463" s="443"/>
      <c r="J4463" s="443"/>
      <c r="K4463" s="443"/>
    </row>
    <row r="4464" spans="2:11" s="440" customFormat="1" x14ac:dyDescent="0.2">
      <c r="B4464" s="442"/>
      <c r="I4464" s="443"/>
      <c r="J4464" s="443"/>
      <c r="K4464" s="443"/>
    </row>
    <row r="4465" spans="2:11" s="440" customFormat="1" x14ac:dyDescent="0.2">
      <c r="B4465" s="442"/>
      <c r="I4465" s="443"/>
      <c r="J4465" s="443"/>
      <c r="K4465" s="443"/>
    </row>
    <row r="4466" spans="2:11" s="440" customFormat="1" x14ac:dyDescent="0.2">
      <c r="B4466" s="442"/>
      <c r="I4466" s="443"/>
      <c r="J4466" s="443"/>
      <c r="K4466" s="443"/>
    </row>
    <row r="4467" spans="2:11" s="440" customFormat="1" x14ac:dyDescent="0.2">
      <c r="B4467" s="442"/>
      <c r="I4467" s="443"/>
      <c r="J4467" s="443"/>
      <c r="K4467" s="443"/>
    </row>
    <row r="4468" spans="2:11" s="440" customFormat="1" x14ac:dyDescent="0.2">
      <c r="B4468" s="442"/>
      <c r="I4468" s="443"/>
      <c r="J4468" s="443"/>
      <c r="K4468" s="443"/>
    </row>
    <row r="4469" spans="2:11" s="440" customFormat="1" x14ac:dyDescent="0.2">
      <c r="B4469" s="442"/>
      <c r="I4469" s="443"/>
      <c r="J4469" s="443"/>
      <c r="K4469" s="443"/>
    </row>
    <row r="4470" spans="2:11" s="440" customFormat="1" x14ac:dyDescent="0.2">
      <c r="B4470" s="442"/>
      <c r="I4470" s="443"/>
      <c r="J4470" s="443"/>
      <c r="K4470" s="443"/>
    </row>
    <row r="4471" spans="2:11" s="440" customFormat="1" x14ac:dyDescent="0.2">
      <c r="B4471" s="442"/>
      <c r="I4471" s="443"/>
      <c r="J4471" s="443"/>
      <c r="K4471" s="443"/>
    </row>
    <row r="4472" spans="2:11" s="440" customFormat="1" x14ac:dyDescent="0.2">
      <c r="B4472" s="442"/>
      <c r="I4472" s="443"/>
      <c r="J4472" s="443"/>
      <c r="K4472" s="443"/>
    </row>
    <row r="4473" spans="2:11" s="440" customFormat="1" x14ac:dyDescent="0.2">
      <c r="B4473" s="442"/>
      <c r="I4473" s="443"/>
      <c r="J4473" s="443"/>
      <c r="K4473" s="443"/>
    </row>
    <row r="4474" spans="2:11" s="440" customFormat="1" x14ac:dyDescent="0.2">
      <c r="B4474" s="442"/>
      <c r="I4474" s="443"/>
      <c r="J4474" s="443"/>
      <c r="K4474" s="443"/>
    </row>
    <row r="4475" spans="2:11" s="440" customFormat="1" x14ac:dyDescent="0.2">
      <c r="B4475" s="442"/>
      <c r="I4475" s="443"/>
      <c r="J4475" s="443"/>
      <c r="K4475" s="443"/>
    </row>
    <row r="4476" spans="2:11" s="440" customFormat="1" x14ac:dyDescent="0.2">
      <c r="B4476" s="442"/>
      <c r="I4476" s="443"/>
      <c r="J4476" s="443"/>
      <c r="K4476" s="443"/>
    </row>
    <row r="4477" spans="2:11" s="440" customFormat="1" x14ac:dyDescent="0.2">
      <c r="B4477" s="442"/>
      <c r="I4477" s="443"/>
      <c r="J4477" s="443"/>
      <c r="K4477" s="443"/>
    </row>
    <row r="4478" spans="2:11" s="440" customFormat="1" x14ac:dyDescent="0.2">
      <c r="B4478" s="442"/>
      <c r="I4478" s="443"/>
      <c r="J4478" s="443"/>
      <c r="K4478" s="443"/>
    </row>
    <row r="4479" spans="2:11" s="440" customFormat="1" x14ac:dyDescent="0.2">
      <c r="B4479" s="442"/>
      <c r="I4479" s="443"/>
      <c r="J4479" s="443"/>
      <c r="K4479" s="443"/>
    </row>
    <row r="4480" spans="2:11" s="440" customFormat="1" x14ac:dyDescent="0.2">
      <c r="B4480" s="442"/>
      <c r="I4480" s="443"/>
      <c r="J4480" s="443"/>
      <c r="K4480" s="443"/>
    </row>
    <row r="4481" spans="2:11" s="440" customFormat="1" x14ac:dyDescent="0.2">
      <c r="B4481" s="442"/>
      <c r="I4481" s="443"/>
      <c r="J4481" s="443"/>
      <c r="K4481" s="443"/>
    </row>
    <row r="4482" spans="2:11" s="440" customFormat="1" x14ac:dyDescent="0.2">
      <c r="B4482" s="442"/>
      <c r="I4482" s="443"/>
      <c r="J4482" s="443"/>
      <c r="K4482" s="443"/>
    </row>
    <row r="4483" spans="2:11" s="440" customFormat="1" x14ac:dyDescent="0.2">
      <c r="B4483" s="442"/>
      <c r="I4483" s="443"/>
      <c r="J4483" s="443"/>
      <c r="K4483" s="443"/>
    </row>
    <row r="4484" spans="2:11" s="440" customFormat="1" x14ac:dyDescent="0.2">
      <c r="B4484" s="442"/>
      <c r="I4484" s="443"/>
      <c r="J4484" s="443"/>
      <c r="K4484" s="443"/>
    </row>
    <row r="4485" spans="2:11" s="440" customFormat="1" x14ac:dyDescent="0.2">
      <c r="B4485" s="442"/>
      <c r="I4485" s="443"/>
      <c r="J4485" s="443"/>
      <c r="K4485" s="443"/>
    </row>
    <row r="4486" spans="2:11" s="440" customFormat="1" x14ac:dyDescent="0.2">
      <c r="B4486" s="442"/>
      <c r="I4486" s="443"/>
      <c r="J4486" s="443"/>
      <c r="K4486" s="443"/>
    </row>
    <row r="4487" spans="2:11" s="440" customFormat="1" x14ac:dyDescent="0.2">
      <c r="B4487" s="442"/>
      <c r="I4487" s="443"/>
      <c r="J4487" s="443"/>
      <c r="K4487" s="443"/>
    </row>
    <row r="4488" spans="2:11" s="440" customFormat="1" x14ac:dyDescent="0.2">
      <c r="B4488" s="442"/>
      <c r="I4488" s="443"/>
      <c r="J4488" s="443"/>
      <c r="K4488" s="443"/>
    </row>
    <row r="4489" spans="2:11" s="440" customFormat="1" x14ac:dyDescent="0.2">
      <c r="B4489" s="442"/>
      <c r="I4489" s="443"/>
      <c r="J4489" s="443"/>
      <c r="K4489" s="443"/>
    </row>
    <row r="4490" spans="2:11" s="440" customFormat="1" x14ac:dyDescent="0.2">
      <c r="B4490" s="442"/>
      <c r="I4490" s="443"/>
      <c r="J4490" s="443"/>
      <c r="K4490" s="443"/>
    </row>
    <row r="4491" spans="2:11" s="440" customFormat="1" x14ac:dyDescent="0.2">
      <c r="B4491" s="442"/>
      <c r="I4491" s="443"/>
      <c r="J4491" s="443"/>
      <c r="K4491" s="443"/>
    </row>
    <row r="4492" spans="2:11" s="440" customFormat="1" x14ac:dyDescent="0.2">
      <c r="B4492" s="442"/>
      <c r="I4492" s="443"/>
      <c r="J4492" s="443"/>
      <c r="K4492" s="443"/>
    </row>
    <row r="4493" spans="2:11" s="440" customFormat="1" x14ac:dyDescent="0.2">
      <c r="B4493" s="442"/>
      <c r="I4493" s="443"/>
      <c r="J4493" s="443"/>
      <c r="K4493" s="443"/>
    </row>
    <row r="4494" spans="2:11" s="440" customFormat="1" x14ac:dyDescent="0.2">
      <c r="B4494" s="442"/>
      <c r="I4494" s="443"/>
      <c r="J4494" s="443"/>
      <c r="K4494" s="443"/>
    </row>
    <row r="4495" spans="2:11" s="440" customFormat="1" x14ac:dyDescent="0.2">
      <c r="B4495" s="442"/>
      <c r="I4495" s="443"/>
      <c r="J4495" s="443"/>
      <c r="K4495" s="443"/>
    </row>
    <row r="4496" spans="2:11" s="440" customFormat="1" x14ac:dyDescent="0.2">
      <c r="B4496" s="442"/>
      <c r="I4496" s="443"/>
      <c r="J4496" s="443"/>
      <c r="K4496" s="443"/>
    </row>
    <row r="4497" spans="2:11" s="440" customFormat="1" x14ac:dyDescent="0.2">
      <c r="B4497" s="442"/>
      <c r="I4497" s="443"/>
      <c r="J4497" s="443"/>
      <c r="K4497" s="443"/>
    </row>
    <row r="4498" spans="2:11" s="440" customFormat="1" x14ac:dyDescent="0.2">
      <c r="B4498" s="442"/>
      <c r="I4498" s="443"/>
      <c r="J4498" s="443"/>
      <c r="K4498" s="443"/>
    </row>
    <row r="4499" spans="2:11" s="440" customFormat="1" x14ac:dyDescent="0.2">
      <c r="B4499" s="442"/>
      <c r="I4499" s="443"/>
      <c r="J4499" s="443"/>
      <c r="K4499" s="443"/>
    </row>
    <row r="4500" spans="2:11" s="440" customFormat="1" x14ac:dyDescent="0.2">
      <c r="B4500" s="442"/>
      <c r="I4500" s="443"/>
      <c r="J4500" s="443"/>
      <c r="K4500" s="443"/>
    </row>
    <row r="4501" spans="2:11" s="440" customFormat="1" x14ac:dyDescent="0.2">
      <c r="B4501" s="442"/>
      <c r="I4501" s="443"/>
      <c r="J4501" s="443"/>
      <c r="K4501" s="443"/>
    </row>
    <row r="4502" spans="2:11" s="440" customFormat="1" x14ac:dyDescent="0.2">
      <c r="B4502" s="442"/>
      <c r="I4502" s="443"/>
      <c r="J4502" s="443"/>
      <c r="K4502" s="443"/>
    </row>
    <row r="4503" spans="2:11" s="440" customFormat="1" x14ac:dyDescent="0.2">
      <c r="B4503" s="442"/>
      <c r="I4503" s="443"/>
      <c r="J4503" s="443"/>
      <c r="K4503" s="443"/>
    </row>
    <row r="4504" spans="2:11" s="440" customFormat="1" x14ac:dyDescent="0.2">
      <c r="B4504" s="442"/>
      <c r="I4504" s="443"/>
      <c r="J4504" s="443"/>
      <c r="K4504" s="443"/>
    </row>
    <row r="4505" spans="2:11" s="440" customFormat="1" x14ac:dyDescent="0.2">
      <c r="B4505" s="442"/>
      <c r="I4505" s="443"/>
      <c r="J4505" s="443"/>
      <c r="K4505" s="443"/>
    </row>
    <row r="4506" spans="2:11" s="440" customFormat="1" x14ac:dyDescent="0.2">
      <c r="B4506" s="442"/>
      <c r="I4506" s="443"/>
      <c r="J4506" s="443"/>
      <c r="K4506" s="443"/>
    </row>
    <row r="4507" spans="2:11" s="440" customFormat="1" x14ac:dyDescent="0.2">
      <c r="B4507" s="442"/>
      <c r="I4507" s="443"/>
      <c r="J4507" s="443"/>
      <c r="K4507" s="443"/>
    </row>
    <row r="4508" spans="2:11" s="440" customFormat="1" x14ac:dyDescent="0.2">
      <c r="B4508" s="442"/>
      <c r="I4508" s="443"/>
      <c r="J4508" s="443"/>
      <c r="K4508" s="443"/>
    </row>
    <row r="4509" spans="2:11" s="440" customFormat="1" x14ac:dyDescent="0.2">
      <c r="B4509" s="442"/>
      <c r="I4509" s="443"/>
      <c r="J4509" s="443"/>
      <c r="K4509" s="443"/>
    </row>
    <row r="4510" spans="2:11" s="440" customFormat="1" x14ac:dyDescent="0.2">
      <c r="B4510" s="442"/>
      <c r="I4510" s="443"/>
      <c r="J4510" s="443"/>
      <c r="K4510" s="443"/>
    </row>
    <row r="4511" spans="2:11" s="440" customFormat="1" x14ac:dyDescent="0.2">
      <c r="B4511" s="442"/>
      <c r="I4511" s="443"/>
      <c r="J4511" s="443"/>
      <c r="K4511" s="443"/>
    </row>
    <row r="4512" spans="2:11" s="440" customFormat="1" x14ac:dyDescent="0.2">
      <c r="B4512" s="442"/>
      <c r="I4512" s="443"/>
      <c r="J4512" s="443"/>
      <c r="K4512" s="443"/>
    </row>
    <row r="4513" spans="2:11" s="440" customFormat="1" x14ac:dyDescent="0.2">
      <c r="B4513" s="442"/>
      <c r="I4513" s="443"/>
      <c r="J4513" s="443"/>
      <c r="K4513" s="443"/>
    </row>
    <row r="4514" spans="2:11" s="440" customFormat="1" x14ac:dyDescent="0.2">
      <c r="B4514" s="442"/>
      <c r="I4514" s="443"/>
      <c r="J4514" s="443"/>
      <c r="K4514" s="443"/>
    </row>
    <row r="4515" spans="2:11" s="440" customFormat="1" x14ac:dyDescent="0.2">
      <c r="B4515" s="442"/>
      <c r="I4515" s="443"/>
      <c r="J4515" s="443"/>
      <c r="K4515" s="443"/>
    </row>
    <row r="4516" spans="2:11" s="440" customFormat="1" x14ac:dyDescent="0.2">
      <c r="B4516" s="442"/>
      <c r="I4516" s="443"/>
      <c r="J4516" s="443"/>
      <c r="K4516" s="443"/>
    </row>
    <row r="4517" spans="2:11" s="440" customFormat="1" x14ac:dyDescent="0.2">
      <c r="B4517" s="442"/>
      <c r="I4517" s="443"/>
      <c r="J4517" s="443"/>
      <c r="K4517" s="443"/>
    </row>
    <row r="4518" spans="2:11" s="440" customFormat="1" x14ac:dyDescent="0.2">
      <c r="B4518" s="442"/>
      <c r="I4518" s="443"/>
      <c r="J4518" s="443"/>
      <c r="K4518" s="443"/>
    </row>
    <row r="4519" spans="2:11" s="440" customFormat="1" x14ac:dyDescent="0.2">
      <c r="B4519" s="442"/>
      <c r="I4519" s="443"/>
      <c r="J4519" s="443"/>
      <c r="K4519" s="443"/>
    </row>
    <row r="4520" spans="2:11" s="440" customFormat="1" x14ac:dyDescent="0.2">
      <c r="B4520" s="442"/>
      <c r="I4520" s="443"/>
      <c r="J4520" s="443"/>
      <c r="K4520" s="443"/>
    </row>
    <row r="4521" spans="2:11" s="440" customFormat="1" x14ac:dyDescent="0.2">
      <c r="B4521" s="442"/>
      <c r="I4521" s="443"/>
      <c r="J4521" s="443"/>
      <c r="K4521" s="443"/>
    </row>
    <row r="4522" spans="2:11" s="440" customFormat="1" x14ac:dyDescent="0.2">
      <c r="B4522" s="442"/>
      <c r="I4522" s="443"/>
      <c r="J4522" s="443"/>
      <c r="K4522" s="443"/>
    </row>
    <row r="4523" spans="2:11" s="440" customFormat="1" x14ac:dyDescent="0.2">
      <c r="B4523" s="442"/>
      <c r="I4523" s="443"/>
      <c r="J4523" s="443"/>
      <c r="K4523" s="443"/>
    </row>
    <row r="4524" spans="2:11" s="440" customFormat="1" x14ac:dyDescent="0.2">
      <c r="B4524" s="442"/>
      <c r="I4524" s="443"/>
      <c r="J4524" s="443"/>
      <c r="K4524" s="443"/>
    </row>
    <row r="4525" spans="2:11" s="440" customFormat="1" x14ac:dyDescent="0.2">
      <c r="B4525" s="442"/>
      <c r="I4525" s="443"/>
      <c r="J4525" s="443"/>
      <c r="K4525" s="443"/>
    </row>
    <row r="4526" spans="2:11" s="440" customFormat="1" x14ac:dyDescent="0.2">
      <c r="B4526" s="442"/>
      <c r="I4526" s="443"/>
      <c r="J4526" s="443"/>
      <c r="K4526" s="443"/>
    </row>
    <row r="4527" spans="2:11" s="440" customFormat="1" x14ac:dyDescent="0.2">
      <c r="B4527" s="442"/>
      <c r="I4527" s="443"/>
      <c r="J4527" s="443"/>
      <c r="K4527" s="443"/>
    </row>
    <row r="4528" spans="2:11" s="440" customFormat="1" x14ac:dyDescent="0.2">
      <c r="B4528" s="442"/>
      <c r="I4528" s="443"/>
      <c r="J4528" s="443"/>
      <c r="K4528" s="443"/>
    </row>
    <row r="4529" spans="2:11" s="440" customFormat="1" x14ac:dyDescent="0.2">
      <c r="B4529" s="442"/>
      <c r="I4529" s="443"/>
      <c r="J4529" s="443"/>
      <c r="K4529" s="443"/>
    </row>
    <row r="4530" spans="2:11" s="440" customFormat="1" x14ac:dyDescent="0.2">
      <c r="B4530" s="442"/>
      <c r="I4530" s="443"/>
      <c r="J4530" s="443"/>
      <c r="K4530" s="443"/>
    </row>
    <row r="4531" spans="2:11" s="440" customFormat="1" x14ac:dyDescent="0.2">
      <c r="B4531" s="442"/>
      <c r="I4531" s="443"/>
      <c r="J4531" s="443"/>
      <c r="K4531" s="443"/>
    </row>
    <row r="4532" spans="2:11" s="440" customFormat="1" x14ac:dyDescent="0.2">
      <c r="B4532" s="442"/>
      <c r="I4532" s="443"/>
      <c r="J4532" s="443"/>
      <c r="K4532" s="443"/>
    </row>
    <row r="4533" spans="2:11" s="440" customFormat="1" x14ac:dyDescent="0.2">
      <c r="B4533" s="442"/>
      <c r="I4533" s="443"/>
      <c r="J4533" s="443"/>
      <c r="K4533" s="443"/>
    </row>
    <row r="4534" spans="2:11" s="440" customFormat="1" x14ac:dyDescent="0.2">
      <c r="B4534" s="442"/>
      <c r="I4534" s="443"/>
      <c r="J4534" s="443"/>
      <c r="K4534" s="443"/>
    </row>
    <row r="4535" spans="2:11" s="440" customFormat="1" x14ac:dyDescent="0.2">
      <c r="B4535" s="442"/>
      <c r="I4535" s="443"/>
      <c r="J4535" s="443"/>
      <c r="K4535" s="443"/>
    </row>
    <row r="4536" spans="2:11" s="440" customFormat="1" x14ac:dyDescent="0.2">
      <c r="B4536" s="442"/>
      <c r="I4536" s="443"/>
      <c r="J4536" s="443"/>
      <c r="K4536" s="443"/>
    </row>
    <row r="4537" spans="2:11" s="440" customFormat="1" x14ac:dyDescent="0.2">
      <c r="B4537" s="442"/>
      <c r="I4537" s="443"/>
      <c r="J4537" s="443"/>
      <c r="K4537" s="443"/>
    </row>
    <row r="4538" spans="2:11" s="440" customFormat="1" x14ac:dyDescent="0.2">
      <c r="B4538" s="442"/>
      <c r="I4538" s="443"/>
      <c r="J4538" s="443"/>
      <c r="K4538" s="443"/>
    </row>
    <row r="4539" spans="2:11" s="440" customFormat="1" x14ac:dyDescent="0.2">
      <c r="B4539" s="442"/>
      <c r="I4539" s="443"/>
      <c r="J4539" s="443"/>
      <c r="K4539" s="443"/>
    </row>
    <row r="4540" spans="2:11" s="440" customFormat="1" x14ac:dyDescent="0.2">
      <c r="B4540" s="442"/>
      <c r="I4540" s="443"/>
      <c r="J4540" s="443"/>
      <c r="K4540" s="443"/>
    </row>
    <row r="4541" spans="2:11" s="440" customFormat="1" x14ac:dyDescent="0.2">
      <c r="B4541" s="442"/>
      <c r="I4541" s="443"/>
      <c r="J4541" s="443"/>
      <c r="K4541" s="443"/>
    </row>
    <row r="4542" spans="2:11" s="440" customFormat="1" x14ac:dyDescent="0.2">
      <c r="B4542" s="442"/>
      <c r="I4542" s="443"/>
      <c r="J4542" s="443"/>
      <c r="K4542" s="443"/>
    </row>
    <row r="4543" spans="2:11" s="440" customFormat="1" x14ac:dyDescent="0.2">
      <c r="B4543" s="442"/>
      <c r="I4543" s="443"/>
      <c r="J4543" s="443"/>
      <c r="K4543" s="443"/>
    </row>
    <row r="4544" spans="2:11" s="440" customFormat="1" x14ac:dyDescent="0.2">
      <c r="B4544" s="442"/>
      <c r="I4544" s="443"/>
      <c r="J4544" s="443"/>
      <c r="K4544" s="443"/>
    </row>
    <row r="4545" spans="2:11" s="440" customFormat="1" x14ac:dyDescent="0.2">
      <c r="B4545" s="442"/>
      <c r="I4545" s="443"/>
      <c r="J4545" s="443"/>
      <c r="K4545" s="443"/>
    </row>
    <row r="4546" spans="2:11" s="440" customFormat="1" x14ac:dyDescent="0.2">
      <c r="B4546" s="442"/>
      <c r="I4546" s="443"/>
      <c r="J4546" s="443"/>
      <c r="K4546" s="443"/>
    </row>
    <row r="4547" spans="2:11" s="440" customFormat="1" x14ac:dyDescent="0.2">
      <c r="B4547" s="442"/>
      <c r="I4547" s="443"/>
      <c r="J4547" s="443"/>
      <c r="K4547" s="443"/>
    </row>
    <row r="4548" spans="2:11" s="440" customFormat="1" x14ac:dyDescent="0.2">
      <c r="B4548" s="442"/>
      <c r="I4548" s="443"/>
      <c r="J4548" s="443"/>
      <c r="K4548" s="443"/>
    </row>
    <row r="4549" spans="2:11" s="440" customFormat="1" x14ac:dyDescent="0.2">
      <c r="B4549" s="442"/>
      <c r="I4549" s="443"/>
      <c r="J4549" s="443"/>
      <c r="K4549" s="443"/>
    </row>
    <row r="4550" spans="2:11" s="440" customFormat="1" x14ac:dyDescent="0.2">
      <c r="B4550" s="442"/>
      <c r="I4550" s="443"/>
      <c r="J4550" s="443"/>
      <c r="K4550" s="443"/>
    </row>
    <row r="4551" spans="2:11" s="440" customFormat="1" x14ac:dyDescent="0.2">
      <c r="B4551" s="442"/>
      <c r="I4551" s="443"/>
      <c r="J4551" s="443"/>
      <c r="K4551" s="443"/>
    </row>
    <row r="4552" spans="2:11" s="440" customFormat="1" x14ac:dyDescent="0.2">
      <c r="B4552" s="442"/>
      <c r="I4552" s="443"/>
      <c r="J4552" s="443"/>
      <c r="K4552" s="443"/>
    </row>
    <row r="4553" spans="2:11" s="440" customFormat="1" x14ac:dyDescent="0.2">
      <c r="B4553" s="442"/>
      <c r="I4553" s="443"/>
      <c r="J4553" s="443"/>
      <c r="K4553" s="443"/>
    </row>
    <row r="4554" spans="2:11" s="440" customFormat="1" x14ac:dyDescent="0.2">
      <c r="B4554" s="442"/>
      <c r="I4554" s="443"/>
      <c r="J4554" s="443"/>
      <c r="K4554" s="443"/>
    </row>
    <row r="4555" spans="2:11" s="440" customFormat="1" x14ac:dyDescent="0.2">
      <c r="B4555" s="442"/>
      <c r="I4555" s="443"/>
      <c r="J4555" s="443"/>
      <c r="K4555" s="443"/>
    </row>
    <row r="4556" spans="2:11" s="440" customFormat="1" x14ac:dyDescent="0.2">
      <c r="B4556" s="442"/>
      <c r="I4556" s="443"/>
      <c r="J4556" s="443"/>
      <c r="K4556" s="443"/>
    </row>
    <row r="4557" spans="2:11" s="440" customFormat="1" x14ac:dyDescent="0.2">
      <c r="B4557" s="442"/>
      <c r="I4557" s="443"/>
      <c r="J4557" s="443"/>
      <c r="K4557" s="443"/>
    </row>
    <row r="4558" spans="2:11" s="440" customFormat="1" x14ac:dyDescent="0.2">
      <c r="B4558" s="442"/>
      <c r="I4558" s="443"/>
      <c r="J4558" s="443"/>
      <c r="K4558" s="443"/>
    </row>
    <row r="4559" spans="2:11" s="440" customFormat="1" x14ac:dyDescent="0.2">
      <c r="B4559" s="442"/>
      <c r="I4559" s="443"/>
      <c r="J4559" s="443"/>
      <c r="K4559" s="443"/>
    </row>
    <row r="4560" spans="2:11" s="440" customFormat="1" x14ac:dyDescent="0.2">
      <c r="B4560" s="442"/>
      <c r="I4560" s="443"/>
      <c r="J4560" s="443"/>
      <c r="K4560" s="443"/>
    </row>
    <row r="4561" spans="2:11" s="440" customFormat="1" x14ac:dyDescent="0.2">
      <c r="B4561" s="442"/>
      <c r="I4561" s="443"/>
      <c r="J4561" s="443"/>
      <c r="K4561" s="443"/>
    </row>
    <row r="4562" spans="2:11" s="440" customFormat="1" x14ac:dyDescent="0.2">
      <c r="B4562" s="442"/>
      <c r="I4562" s="443"/>
      <c r="J4562" s="443"/>
      <c r="K4562" s="443"/>
    </row>
    <row r="4563" spans="2:11" s="440" customFormat="1" x14ac:dyDescent="0.2">
      <c r="B4563" s="442"/>
      <c r="I4563" s="443"/>
      <c r="J4563" s="443"/>
      <c r="K4563" s="443"/>
    </row>
    <row r="4564" spans="2:11" s="440" customFormat="1" x14ac:dyDescent="0.2">
      <c r="B4564" s="442"/>
      <c r="I4564" s="443"/>
      <c r="J4564" s="443"/>
      <c r="K4564" s="443"/>
    </row>
    <row r="4565" spans="2:11" s="440" customFormat="1" x14ac:dyDescent="0.2">
      <c r="B4565" s="442"/>
      <c r="I4565" s="443"/>
      <c r="J4565" s="443"/>
      <c r="K4565" s="443"/>
    </row>
    <row r="4566" spans="2:11" s="440" customFormat="1" x14ac:dyDescent="0.2">
      <c r="B4566" s="442"/>
      <c r="I4566" s="443"/>
      <c r="J4566" s="443"/>
      <c r="K4566" s="443"/>
    </row>
    <row r="4567" spans="2:11" s="440" customFormat="1" x14ac:dyDescent="0.2">
      <c r="B4567" s="442"/>
      <c r="I4567" s="443"/>
      <c r="J4567" s="443"/>
      <c r="K4567" s="443"/>
    </row>
    <row r="4568" spans="2:11" s="440" customFormat="1" x14ac:dyDescent="0.2">
      <c r="B4568" s="442"/>
      <c r="I4568" s="443"/>
      <c r="J4568" s="443"/>
      <c r="K4568" s="443"/>
    </row>
    <row r="4569" spans="2:11" s="440" customFormat="1" x14ac:dyDescent="0.2">
      <c r="B4569" s="442"/>
      <c r="I4569" s="443"/>
      <c r="J4569" s="443"/>
      <c r="K4569" s="443"/>
    </row>
    <row r="4570" spans="2:11" s="440" customFormat="1" x14ac:dyDescent="0.2">
      <c r="B4570" s="442"/>
      <c r="I4570" s="443"/>
      <c r="J4570" s="443"/>
      <c r="K4570" s="443"/>
    </row>
    <row r="4571" spans="2:11" s="440" customFormat="1" x14ac:dyDescent="0.2">
      <c r="B4571" s="442"/>
      <c r="I4571" s="443"/>
      <c r="J4571" s="443"/>
      <c r="K4571" s="443"/>
    </row>
    <row r="4572" spans="2:11" s="440" customFormat="1" x14ac:dyDescent="0.2">
      <c r="B4572" s="442"/>
      <c r="I4572" s="443"/>
      <c r="J4572" s="443"/>
      <c r="K4572" s="443"/>
    </row>
    <row r="4573" spans="2:11" s="440" customFormat="1" x14ac:dyDescent="0.2">
      <c r="B4573" s="442"/>
      <c r="I4573" s="443"/>
      <c r="J4573" s="443"/>
      <c r="K4573" s="443"/>
    </row>
    <row r="4574" spans="2:11" s="440" customFormat="1" x14ac:dyDescent="0.2">
      <c r="B4574" s="442"/>
      <c r="I4574" s="443"/>
      <c r="J4574" s="443"/>
      <c r="K4574" s="443"/>
    </row>
    <row r="4575" spans="2:11" s="440" customFormat="1" x14ac:dyDescent="0.2">
      <c r="B4575" s="442"/>
      <c r="I4575" s="443"/>
      <c r="J4575" s="443"/>
      <c r="K4575" s="443"/>
    </row>
    <row r="4576" spans="2:11" s="440" customFormat="1" x14ac:dyDescent="0.2">
      <c r="B4576" s="442"/>
      <c r="I4576" s="443"/>
      <c r="J4576" s="443"/>
      <c r="K4576" s="443"/>
    </row>
    <row r="4577" spans="2:11" s="440" customFormat="1" x14ac:dyDescent="0.2">
      <c r="B4577" s="442"/>
      <c r="I4577" s="443"/>
      <c r="J4577" s="443"/>
      <c r="K4577" s="443"/>
    </row>
    <row r="4578" spans="2:11" s="440" customFormat="1" x14ac:dyDescent="0.2">
      <c r="B4578" s="442"/>
      <c r="I4578" s="443"/>
      <c r="J4578" s="443"/>
      <c r="K4578" s="443"/>
    </row>
    <row r="4579" spans="2:11" s="440" customFormat="1" x14ac:dyDescent="0.2">
      <c r="B4579" s="442"/>
      <c r="I4579" s="443"/>
      <c r="J4579" s="443"/>
      <c r="K4579" s="443"/>
    </row>
    <row r="4580" spans="2:11" s="440" customFormat="1" x14ac:dyDescent="0.2">
      <c r="B4580" s="442"/>
      <c r="I4580" s="443"/>
      <c r="J4580" s="443"/>
      <c r="K4580" s="443"/>
    </row>
    <row r="4581" spans="2:11" s="440" customFormat="1" x14ac:dyDescent="0.2">
      <c r="B4581" s="442"/>
      <c r="I4581" s="443"/>
      <c r="J4581" s="443"/>
      <c r="K4581" s="443"/>
    </row>
    <row r="4582" spans="2:11" s="440" customFormat="1" x14ac:dyDescent="0.2">
      <c r="B4582" s="442"/>
      <c r="I4582" s="443"/>
      <c r="J4582" s="443"/>
      <c r="K4582" s="443"/>
    </row>
    <row r="4583" spans="2:11" s="440" customFormat="1" x14ac:dyDescent="0.2">
      <c r="B4583" s="442"/>
      <c r="I4583" s="443"/>
      <c r="J4583" s="443"/>
      <c r="K4583" s="443"/>
    </row>
    <row r="4584" spans="2:11" s="440" customFormat="1" x14ac:dyDescent="0.2">
      <c r="B4584" s="442"/>
      <c r="I4584" s="443"/>
      <c r="J4584" s="443"/>
      <c r="K4584" s="443"/>
    </row>
    <row r="4585" spans="2:11" s="440" customFormat="1" x14ac:dyDescent="0.2">
      <c r="B4585" s="442"/>
      <c r="I4585" s="443"/>
      <c r="J4585" s="443"/>
      <c r="K4585" s="443"/>
    </row>
    <row r="4586" spans="2:11" s="440" customFormat="1" x14ac:dyDescent="0.2">
      <c r="B4586" s="442"/>
      <c r="I4586" s="443"/>
      <c r="J4586" s="443"/>
      <c r="K4586" s="443"/>
    </row>
    <row r="4587" spans="2:11" s="440" customFormat="1" x14ac:dyDescent="0.2">
      <c r="B4587" s="442"/>
      <c r="I4587" s="443"/>
      <c r="J4587" s="443"/>
      <c r="K4587" s="443"/>
    </row>
    <row r="4588" spans="2:11" s="440" customFormat="1" x14ac:dyDescent="0.2">
      <c r="B4588" s="442"/>
      <c r="I4588" s="443"/>
      <c r="J4588" s="443"/>
      <c r="K4588" s="443"/>
    </row>
    <row r="4589" spans="2:11" s="440" customFormat="1" x14ac:dyDescent="0.2">
      <c r="B4589" s="442"/>
      <c r="I4589" s="443"/>
      <c r="J4589" s="443"/>
      <c r="K4589" s="443"/>
    </row>
    <row r="4590" spans="2:11" s="440" customFormat="1" x14ac:dyDescent="0.2">
      <c r="B4590" s="442"/>
      <c r="I4590" s="443"/>
      <c r="J4590" s="443"/>
      <c r="K4590" s="443"/>
    </row>
    <row r="4591" spans="2:11" s="440" customFormat="1" x14ac:dyDescent="0.2">
      <c r="B4591" s="442"/>
      <c r="I4591" s="443"/>
      <c r="J4591" s="443"/>
      <c r="K4591" s="443"/>
    </row>
    <row r="4592" spans="2:11" s="440" customFormat="1" x14ac:dyDescent="0.2">
      <c r="B4592" s="442"/>
      <c r="I4592" s="443"/>
      <c r="J4592" s="443"/>
      <c r="K4592" s="443"/>
    </row>
    <row r="4593" spans="2:11" s="440" customFormat="1" x14ac:dyDescent="0.2">
      <c r="B4593" s="442"/>
      <c r="I4593" s="443"/>
      <c r="J4593" s="443"/>
      <c r="K4593" s="443"/>
    </row>
    <row r="4594" spans="2:11" s="440" customFormat="1" x14ac:dyDescent="0.2">
      <c r="B4594" s="442"/>
      <c r="I4594" s="443"/>
      <c r="J4594" s="443"/>
      <c r="K4594" s="443"/>
    </row>
    <row r="4595" spans="2:11" s="440" customFormat="1" x14ac:dyDescent="0.2">
      <c r="B4595" s="442"/>
      <c r="I4595" s="443"/>
      <c r="J4595" s="443"/>
      <c r="K4595" s="443"/>
    </row>
    <row r="4596" spans="2:11" s="440" customFormat="1" x14ac:dyDescent="0.2">
      <c r="B4596" s="442"/>
      <c r="I4596" s="443"/>
      <c r="J4596" s="443"/>
      <c r="K4596" s="443"/>
    </row>
    <row r="4597" spans="2:11" s="440" customFormat="1" x14ac:dyDescent="0.2">
      <c r="B4597" s="442"/>
      <c r="I4597" s="443"/>
      <c r="J4597" s="443"/>
      <c r="K4597" s="443"/>
    </row>
    <row r="4598" spans="2:11" s="440" customFormat="1" x14ac:dyDescent="0.2">
      <c r="B4598" s="442"/>
      <c r="I4598" s="443"/>
      <c r="J4598" s="443"/>
      <c r="K4598" s="443"/>
    </row>
    <row r="4599" spans="2:11" s="440" customFormat="1" x14ac:dyDescent="0.2">
      <c r="B4599" s="442"/>
      <c r="I4599" s="443"/>
      <c r="J4599" s="443"/>
      <c r="K4599" s="443"/>
    </row>
    <row r="4600" spans="2:11" s="440" customFormat="1" x14ac:dyDescent="0.2">
      <c r="B4600" s="442"/>
      <c r="I4600" s="443"/>
      <c r="J4600" s="443"/>
      <c r="K4600" s="443"/>
    </row>
    <row r="4601" spans="2:11" s="440" customFormat="1" x14ac:dyDescent="0.2">
      <c r="B4601" s="442"/>
      <c r="I4601" s="443"/>
      <c r="J4601" s="443"/>
      <c r="K4601" s="443"/>
    </row>
    <row r="4602" spans="2:11" s="440" customFormat="1" x14ac:dyDescent="0.2">
      <c r="B4602" s="442"/>
      <c r="I4602" s="443"/>
      <c r="J4602" s="443"/>
      <c r="K4602" s="443"/>
    </row>
    <row r="4603" spans="2:11" s="440" customFormat="1" x14ac:dyDescent="0.2">
      <c r="B4603" s="442"/>
      <c r="I4603" s="443"/>
      <c r="J4603" s="443"/>
      <c r="K4603" s="443"/>
    </row>
    <row r="4604" spans="2:11" s="440" customFormat="1" x14ac:dyDescent="0.2">
      <c r="B4604" s="442"/>
      <c r="I4604" s="443"/>
      <c r="J4604" s="443"/>
      <c r="K4604" s="443"/>
    </row>
    <row r="4605" spans="2:11" s="440" customFormat="1" x14ac:dyDescent="0.2">
      <c r="B4605" s="442"/>
      <c r="I4605" s="443"/>
      <c r="J4605" s="443"/>
      <c r="K4605" s="443"/>
    </row>
    <row r="4606" spans="2:11" s="440" customFormat="1" x14ac:dyDescent="0.2">
      <c r="B4606" s="442"/>
      <c r="I4606" s="443"/>
      <c r="J4606" s="443"/>
      <c r="K4606" s="443"/>
    </row>
    <row r="4607" spans="2:11" s="440" customFormat="1" x14ac:dyDescent="0.2">
      <c r="B4607" s="442"/>
      <c r="I4607" s="443"/>
      <c r="J4607" s="443"/>
      <c r="K4607" s="443"/>
    </row>
    <row r="4608" spans="2:11" s="440" customFormat="1" x14ac:dyDescent="0.2">
      <c r="B4608" s="442"/>
      <c r="I4608" s="443"/>
      <c r="J4608" s="443"/>
      <c r="K4608" s="443"/>
    </row>
    <row r="4609" spans="2:11" s="440" customFormat="1" x14ac:dyDescent="0.2">
      <c r="B4609" s="442"/>
      <c r="I4609" s="443"/>
      <c r="J4609" s="443"/>
      <c r="K4609" s="443"/>
    </row>
    <row r="4610" spans="2:11" s="440" customFormat="1" x14ac:dyDescent="0.2">
      <c r="B4610" s="442"/>
      <c r="I4610" s="443"/>
      <c r="J4610" s="443"/>
      <c r="K4610" s="443"/>
    </row>
    <row r="4611" spans="2:11" s="440" customFormat="1" x14ac:dyDescent="0.2">
      <c r="B4611" s="442"/>
      <c r="I4611" s="443"/>
      <c r="J4611" s="443"/>
      <c r="K4611" s="443"/>
    </row>
    <row r="4612" spans="2:11" s="440" customFormat="1" x14ac:dyDescent="0.2">
      <c r="B4612" s="442"/>
      <c r="I4612" s="443"/>
      <c r="J4612" s="443"/>
      <c r="K4612" s="443"/>
    </row>
    <row r="4613" spans="2:11" s="440" customFormat="1" x14ac:dyDescent="0.2">
      <c r="B4613" s="442"/>
      <c r="I4613" s="443"/>
      <c r="J4613" s="443"/>
      <c r="K4613" s="443"/>
    </row>
    <row r="4614" spans="2:11" s="440" customFormat="1" x14ac:dyDescent="0.2">
      <c r="B4614" s="442"/>
      <c r="I4614" s="443"/>
      <c r="J4614" s="443"/>
      <c r="K4614" s="443"/>
    </row>
    <row r="4615" spans="2:11" s="440" customFormat="1" x14ac:dyDescent="0.2">
      <c r="B4615" s="442"/>
      <c r="I4615" s="443"/>
      <c r="J4615" s="443"/>
      <c r="K4615" s="443"/>
    </row>
    <row r="4616" spans="2:11" s="440" customFormat="1" x14ac:dyDescent="0.2">
      <c r="B4616" s="442"/>
      <c r="I4616" s="443"/>
      <c r="J4616" s="443"/>
      <c r="K4616" s="443"/>
    </row>
    <row r="4617" spans="2:11" s="440" customFormat="1" x14ac:dyDescent="0.2">
      <c r="B4617" s="442"/>
      <c r="I4617" s="443"/>
      <c r="J4617" s="443"/>
      <c r="K4617" s="443"/>
    </row>
    <row r="4618" spans="2:11" s="440" customFormat="1" x14ac:dyDescent="0.2">
      <c r="B4618" s="442"/>
      <c r="I4618" s="443"/>
      <c r="J4618" s="443"/>
      <c r="K4618" s="443"/>
    </row>
    <row r="4619" spans="2:11" s="440" customFormat="1" x14ac:dyDescent="0.2">
      <c r="B4619" s="442"/>
      <c r="I4619" s="443"/>
      <c r="J4619" s="443"/>
      <c r="K4619" s="443"/>
    </row>
    <row r="4620" spans="2:11" s="440" customFormat="1" x14ac:dyDescent="0.2">
      <c r="B4620" s="442"/>
      <c r="I4620" s="443"/>
      <c r="J4620" s="443"/>
      <c r="K4620" s="443"/>
    </row>
    <row r="4621" spans="2:11" s="440" customFormat="1" x14ac:dyDescent="0.2">
      <c r="B4621" s="442"/>
      <c r="I4621" s="443"/>
      <c r="J4621" s="443"/>
      <c r="K4621" s="443"/>
    </row>
    <row r="4622" spans="2:11" s="440" customFormat="1" x14ac:dyDescent="0.2">
      <c r="B4622" s="442"/>
      <c r="I4622" s="443"/>
      <c r="J4622" s="443"/>
      <c r="K4622" s="443"/>
    </row>
    <row r="4623" spans="2:11" s="440" customFormat="1" x14ac:dyDescent="0.2">
      <c r="B4623" s="442"/>
      <c r="I4623" s="443"/>
      <c r="J4623" s="443"/>
      <c r="K4623" s="443"/>
    </row>
    <row r="4624" spans="2:11" s="440" customFormat="1" x14ac:dyDescent="0.2">
      <c r="B4624" s="442"/>
      <c r="I4624" s="443"/>
      <c r="J4624" s="443"/>
      <c r="K4624" s="443"/>
    </row>
    <row r="4625" spans="2:11" s="440" customFormat="1" x14ac:dyDescent="0.2">
      <c r="B4625" s="442"/>
      <c r="I4625" s="443"/>
      <c r="J4625" s="443"/>
      <c r="K4625" s="443"/>
    </row>
    <row r="4626" spans="2:11" s="440" customFormat="1" x14ac:dyDescent="0.2">
      <c r="B4626" s="442"/>
      <c r="I4626" s="443"/>
      <c r="J4626" s="443"/>
      <c r="K4626" s="443"/>
    </row>
    <row r="4627" spans="2:11" s="440" customFormat="1" x14ac:dyDescent="0.2">
      <c r="B4627" s="442"/>
      <c r="I4627" s="443"/>
      <c r="J4627" s="443"/>
      <c r="K4627" s="443"/>
    </row>
    <row r="4628" spans="2:11" s="440" customFormat="1" x14ac:dyDescent="0.2">
      <c r="B4628" s="442"/>
      <c r="I4628" s="443"/>
      <c r="J4628" s="443"/>
      <c r="K4628" s="443"/>
    </row>
    <row r="4629" spans="2:11" s="440" customFormat="1" x14ac:dyDescent="0.2">
      <c r="B4629" s="442"/>
      <c r="I4629" s="443"/>
      <c r="J4629" s="443"/>
      <c r="K4629" s="443"/>
    </row>
    <row r="4630" spans="2:11" s="440" customFormat="1" x14ac:dyDescent="0.2">
      <c r="B4630" s="442"/>
      <c r="I4630" s="443"/>
      <c r="J4630" s="443"/>
      <c r="K4630" s="443"/>
    </row>
    <row r="4631" spans="2:11" s="440" customFormat="1" x14ac:dyDescent="0.2">
      <c r="B4631" s="442"/>
      <c r="I4631" s="443"/>
      <c r="J4631" s="443"/>
      <c r="K4631" s="443"/>
    </row>
    <row r="4632" spans="2:11" s="440" customFormat="1" x14ac:dyDescent="0.2">
      <c r="B4632" s="442"/>
      <c r="I4632" s="443"/>
      <c r="J4632" s="443"/>
      <c r="K4632" s="443"/>
    </row>
    <row r="4633" spans="2:11" s="440" customFormat="1" x14ac:dyDescent="0.2">
      <c r="B4633" s="442"/>
      <c r="I4633" s="443"/>
      <c r="J4633" s="443"/>
      <c r="K4633" s="443"/>
    </row>
    <row r="4634" spans="2:11" s="440" customFormat="1" x14ac:dyDescent="0.2">
      <c r="B4634" s="442"/>
      <c r="I4634" s="443"/>
      <c r="J4634" s="443"/>
      <c r="K4634" s="443"/>
    </row>
    <row r="4635" spans="2:11" s="440" customFormat="1" x14ac:dyDescent="0.2">
      <c r="B4635" s="442"/>
      <c r="I4635" s="443"/>
      <c r="J4635" s="443"/>
      <c r="K4635" s="443"/>
    </row>
    <row r="4636" spans="2:11" s="440" customFormat="1" x14ac:dyDescent="0.2">
      <c r="B4636" s="442"/>
      <c r="I4636" s="443"/>
      <c r="J4636" s="443"/>
      <c r="K4636" s="443"/>
    </row>
    <row r="4637" spans="2:11" s="440" customFormat="1" x14ac:dyDescent="0.2">
      <c r="B4637" s="442"/>
      <c r="I4637" s="443"/>
      <c r="J4637" s="443"/>
      <c r="K4637" s="443"/>
    </row>
    <row r="4638" spans="2:11" s="440" customFormat="1" x14ac:dyDescent="0.2">
      <c r="B4638" s="442"/>
      <c r="I4638" s="443"/>
      <c r="J4638" s="443"/>
      <c r="K4638" s="443"/>
    </row>
    <row r="4639" spans="2:11" s="440" customFormat="1" x14ac:dyDescent="0.2">
      <c r="B4639" s="442"/>
      <c r="I4639" s="443"/>
      <c r="J4639" s="443"/>
      <c r="K4639" s="443"/>
    </row>
    <row r="4640" spans="2:11" s="440" customFormat="1" x14ac:dyDescent="0.2">
      <c r="B4640" s="442"/>
      <c r="I4640" s="443"/>
      <c r="J4640" s="443"/>
      <c r="K4640" s="443"/>
    </row>
    <row r="4641" spans="2:11" s="440" customFormat="1" x14ac:dyDescent="0.2">
      <c r="B4641" s="442"/>
      <c r="I4641" s="443"/>
      <c r="J4641" s="443"/>
      <c r="K4641" s="443"/>
    </row>
    <row r="4642" spans="2:11" s="440" customFormat="1" x14ac:dyDescent="0.2">
      <c r="B4642" s="442"/>
      <c r="I4642" s="443"/>
      <c r="J4642" s="443"/>
      <c r="K4642" s="443"/>
    </row>
    <row r="4643" spans="2:11" s="440" customFormat="1" x14ac:dyDescent="0.2">
      <c r="B4643" s="442"/>
      <c r="I4643" s="443"/>
      <c r="J4643" s="443"/>
      <c r="K4643" s="443"/>
    </row>
    <row r="4644" spans="2:11" s="440" customFormat="1" x14ac:dyDescent="0.2">
      <c r="B4644" s="442"/>
      <c r="I4644" s="443"/>
      <c r="J4644" s="443"/>
      <c r="K4644" s="443"/>
    </row>
    <row r="4645" spans="2:11" s="440" customFormat="1" x14ac:dyDescent="0.2">
      <c r="B4645" s="442"/>
      <c r="I4645" s="443"/>
      <c r="J4645" s="443"/>
      <c r="K4645" s="443"/>
    </row>
    <row r="4646" spans="2:11" s="440" customFormat="1" x14ac:dyDescent="0.2">
      <c r="B4646" s="442"/>
      <c r="I4646" s="443"/>
      <c r="J4646" s="443"/>
      <c r="K4646" s="443"/>
    </row>
    <row r="4647" spans="2:11" s="440" customFormat="1" x14ac:dyDescent="0.2">
      <c r="B4647" s="442"/>
      <c r="I4647" s="443"/>
      <c r="J4647" s="443"/>
      <c r="K4647" s="443"/>
    </row>
    <row r="4648" spans="2:11" s="440" customFormat="1" x14ac:dyDescent="0.2">
      <c r="B4648" s="442"/>
      <c r="I4648" s="443"/>
      <c r="J4648" s="443"/>
      <c r="K4648" s="443"/>
    </row>
    <row r="4649" spans="2:11" s="440" customFormat="1" x14ac:dyDescent="0.2">
      <c r="B4649" s="442"/>
      <c r="I4649" s="443"/>
      <c r="J4649" s="443"/>
      <c r="K4649" s="443"/>
    </row>
    <row r="4650" spans="2:11" s="440" customFormat="1" x14ac:dyDescent="0.2">
      <c r="B4650" s="442"/>
      <c r="I4650" s="443"/>
      <c r="J4650" s="443"/>
      <c r="K4650" s="443"/>
    </row>
    <row r="4651" spans="2:11" s="440" customFormat="1" x14ac:dyDescent="0.2">
      <c r="B4651" s="442"/>
      <c r="I4651" s="443"/>
      <c r="J4651" s="443"/>
      <c r="K4651" s="443"/>
    </row>
    <row r="4652" spans="2:11" s="440" customFormat="1" x14ac:dyDescent="0.2">
      <c r="B4652" s="442"/>
      <c r="I4652" s="443"/>
      <c r="J4652" s="443"/>
      <c r="K4652" s="443"/>
    </row>
    <row r="4653" spans="2:11" s="440" customFormat="1" x14ac:dyDescent="0.2">
      <c r="B4653" s="442"/>
      <c r="I4653" s="443"/>
      <c r="J4653" s="443"/>
      <c r="K4653" s="443"/>
    </row>
    <row r="4654" spans="2:11" s="440" customFormat="1" x14ac:dyDescent="0.2">
      <c r="B4654" s="442"/>
      <c r="I4654" s="443"/>
      <c r="J4654" s="443"/>
      <c r="K4654" s="443"/>
    </row>
    <row r="4655" spans="2:11" s="440" customFormat="1" x14ac:dyDescent="0.2">
      <c r="B4655" s="442"/>
      <c r="I4655" s="443"/>
      <c r="J4655" s="443"/>
      <c r="K4655" s="443"/>
    </row>
    <row r="4656" spans="2:11" s="440" customFormat="1" x14ac:dyDescent="0.2">
      <c r="B4656" s="442"/>
      <c r="I4656" s="443"/>
      <c r="J4656" s="443"/>
      <c r="K4656" s="443"/>
    </row>
    <row r="4657" spans="2:11" s="440" customFormat="1" x14ac:dyDescent="0.2">
      <c r="B4657" s="442"/>
      <c r="I4657" s="443"/>
      <c r="J4657" s="443"/>
      <c r="K4657" s="443"/>
    </row>
    <row r="4658" spans="2:11" s="440" customFormat="1" x14ac:dyDescent="0.2">
      <c r="B4658" s="442"/>
      <c r="I4658" s="443"/>
      <c r="J4658" s="443"/>
      <c r="K4658" s="443"/>
    </row>
    <row r="4659" spans="2:11" s="440" customFormat="1" x14ac:dyDescent="0.2">
      <c r="B4659" s="442"/>
      <c r="I4659" s="443"/>
      <c r="J4659" s="443"/>
      <c r="K4659" s="443"/>
    </row>
    <row r="4660" spans="2:11" s="440" customFormat="1" x14ac:dyDescent="0.2">
      <c r="B4660" s="442"/>
      <c r="I4660" s="443"/>
      <c r="J4660" s="443"/>
      <c r="K4660" s="443"/>
    </row>
    <row r="4661" spans="2:11" s="440" customFormat="1" x14ac:dyDescent="0.2">
      <c r="B4661" s="442"/>
      <c r="I4661" s="443"/>
      <c r="J4661" s="443"/>
      <c r="K4661" s="443"/>
    </row>
    <row r="4662" spans="2:11" s="440" customFormat="1" x14ac:dyDescent="0.2">
      <c r="B4662" s="442"/>
      <c r="I4662" s="443"/>
      <c r="J4662" s="443"/>
      <c r="K4662" s="443"/>
    </row>
    <row r="4663" spans="2:11" s="440" customFormat="1" x14ac:dyDescent="0.2">
      <c r="B4663" s="442"/>
      <c r="I4663" s="443"/>
      <c r="J4663" s="443"/>
      <c r="K4663" s="443"/>
    </row>
    <row r="4664" spans="2:11" s="440" customFormat="1" x14ac:dyDescent="0.2">
      <c r="B4664" s="442"/>
      <c r="I4664" s="443"/>
      <c r="J4664" s="443"/>
      <c r="K4664" s="443"/>
    </row>
    <row r="4665" spans="2:11" s="440" customFormat="1" x14ac:dyDescent="0.2">
      <c r="B4665" s="442"/>
      <c r="I4665" s="443"/>
      <c r="J4665" s="443"/>
      <c r="K4665" s="443"/>
    </row>
    <row r="4666" spans="2:11" s="440" customFormat="1" x14ac:dyDescent="0.2">
      <c r="B4666" s="442"/>
      <c r="I4666" s="443"/>
      <c r="J4666" s="443"/>
      <c r="K4666" s="443"/>
    </row>
    <row r="4667" spans="2:11" s="440" customFormat="1" x14ac:dyDescent="0.2">
      <c r="B4667" s="442"/>
      <c r="I4667" s="443"/>
      <c r="J4667" s="443"/>
      <c r="K4667" s="443"/>
    </row>
    <row r="4668" spans="2:11" s="440" customFormat="1" x14ac:dyDescent="0.2">
      <c r="B4668" s="442"/>
      <c r="I4668" s="443"/>
      <c r="J4668" s="443"/>
      <c r="K4668" s="443"/>
    </row>
    <row r="4669" spans="2:11" s="440" customFormat="1" x14ac:dyDescent="0.2">
      <c r="B4669" s="442"/>
      <c r="I4669" s="443"/>
      <c r="J4669" s="443"/>
      <c r="K4669" s="443"/>
    </row>
    <row r="4670" spans="2:11" s="440" customFormat="1" x14ac:dyDescent="0.2">
      <c r="B4670" s="442"/>
      <c r="I4670" s="443"/>
      <c r="J4670" s="443"/>
      <c r="K4670" s="443"/>
    </row>
    <row r="4671" spans="2:11" s="440" customFormat="1" x14ac:dyDescent="0.2">
      <c r="B4671" s="442"/>
      <c r="I4671" s="443"/>
      <c r="J4671" s="443"/>
      <c r="K4671" s="443"/>
    </row>
    <row r="4672" spans="2:11" s="440" customFormat="1" x14ac:dyDescent="0.2">
      <c r="B4672" s="442"/>
      <c r="I4672" s="443"/>
      <c r="J4672" s="443"/>
      <c r="K4672" s="443"/>
    </row>
    <row r="4673" spans="2:11" s="440" customFormat="1" x14ac:dyDescent="0.2">
      <c r="B4673" s="442"/>
      <c r="I4673" s="443"/>
      <c r="J4673" s="443"/>
      <c r="K4673" s="443"/>
    </row>
    <row r="4674" spans="2:11" s="440" customFormat="1" x14ac:dyDescent="0.2">
      <c r="B4674" s="442"/>
      <c r="I4674" s="443"/>
      <c r="J4674" s="443"/>
      <c r="K4674" s="443"/>
    </row>
    <row r="4675" spans="2:11" s="440" customFormat="1" x14ac:dyDescent="0.2">
      <c r="B4675" s="442"/>
      <c r="I4675" s="443"/>
      <c r="J4675" s="443"/>
      <c r="K4675" s="443"/>
    </row>
    <row r="4676" spans="2:11" s="440" customFormat="1" x14ac:dyDescent="0.2">
      <c r="B4676" s="442"/>
      <c r="I4676" s="443"/>
      <c r="J4676" s="443"/>
      <c r="K4676" s="443"/>
    </row>
    <row r="4677" spans="2:11" s="440" customFormat="1" x14ac:dyDescent="0.2">
      <c r="B4677" s="442"/>
      <c r="I4677" s="443"/>
      <c r="J4677" s="443"/>
      <c r="K4677" s="443"/>
    </row>
    <row r="4678" spans="2:11" s="440" customFormat="1" x14ac:dyDescent="0.2">
      <c r="B4678" s="442"/>
      <c r="I4678" s="443"/>
      <c r="J4678" s="443"/>
      <c r="K4678" s="443"/>
    </row>
    <row r="4679" spans="2:11" s="440" customFormat="1" x14ac:dyDescent="0.2">
      <c r="B4679" s="442"/>
      <c r="I4679" s="443"/>
      <c r="J4679" s="443"/>
      <c r="K4679" s="443"/>
    </row>
    <row r="4680" spans="2:11" s="440" customFormat="1" x14ac:dyDescent="0.2">
      <c r="B4680" s="442"/>
      <c r="I4680" s="443"/>
      <c r="J4680" s="443"/>
      <c r="K4680" s="443"/>
    </row>
    <row r="4681" spans="2:11" s="440" customFormat="1" x14ac:dyDescent="0.2">
      <c r="B4681" s="442"/>
      <c r="I4681" s="443"/>
      <c r="J4681" s="443"/>
      <c r="K4681" s="443"/>
    </row>
    <row r="4682" spans="2:11" s="440" customFormat="1" x14ac:dyDescent="0.2">
      <c r="B4682" s="442"/>
      <c r="I4682" s="443"/>
      <c r="J4682" s="443"/>
      <c r="K4682" s="443"/>
    </row>
    <row r="4683" spans="2:11" s="440" customFormat="1" x14ac:dyDescent="0.2">
      <c r="B4683" s="442"/>
      <c r="I4683" s="443"/>
      <c r="J4683" s="443"/>
      <c r="K4683" s="443"/>
    </row>
    <row r="4684" spans="2:11" s="440" customFormat="1" x14ac:dyDescent="0.2">
      <c r="B4684" s="442"/>
      <c r="I4684" s="443"/>
      <c r="J4684" s="443"/>
      <c r="K4684" s="443"/>
    </row>
    <row r="4685" spans="2:11" s="440" customFormat="1" x14ac:dyDescent="0.2">
      <c r="B4685" s="442"/>
      <c r="I4685" s="443"/>
      <c r="J4685" s="443"/>
      <c r="K4685" s="443"/>
    </row>
    <row r="4686" spans="2:11" s="440" customFormat="1" x14ac:dyDescent="0.2">
      <c r="B4686" s="442"/>
      <c r="I4686" s="443"/>
      <c r="J4686" s="443"/>
      <c r="K4686" s="443"/>
    </row>
    <row r="4687" spans="2:11" s="440" customFormat="1" x14ac:dyDescent="0.2">
      <c r="B4687" s="442"/>
      <c r="I4687" s="443"/>
      <c r="J4687" s="443"/>
      <c r="K4687" s="443"/>
    </row>
    <row r="4688" spans="2:11" s="440" customFormat="1" x14ac:dyDescent="0.2">
      <c r="B4688" s="442"/>
      <c r="I4688" s="443"/>
      <c r="J4688" s="443"/>
      <c r="K4688" s="443"/>
    </row>
    <row r="4689" spans="2:11" s="440" customFormat="1" x14ac:dyDescent="0.2">
      <c r="B4689" s="442"/>
      <c r="I4689" s="443"/>
      <c r="J4689" s="443"/>
      <c r="K4689" s="443"/>
    </row>
    <row r="4690" spans="2:11" s="440" customFormat="1" x14ac:dyDescent="0.2">
      <c r="B4690" s="442"/>
      <c r="I4690" s="443"/>
      <c r="J4690" s="443"/>
      <c r="K4690" s="443"/>
    </row>
    <row r="4691" spans="2:11" s="440" customFormat="1" x14ac:dyDescent="0.2">
      <c r="B4691" s="442"/>
      <c r="I4691" s="443"/>
      <c r="J4691" s="443"/>
      <c r="K4691" s="443"/>
    </row>
    <row r="4692" spans="2:11" s="440" customFormat="1" x14ac:dyDescent="0.2">
      <c r="B4692" s="442"/>
      <c r="I4692" s="443"/>
      <c r="J4692" s="443"/>
      <c r="K4692" s="443"/>
    </row>
    <row r="4693" spans="2:11" s="440" customFormat="1" x14ac:dyDescent="0.2">
      <c r="B4693" s="442"/>
      <c r="I4693" s="443"/>
      <c r="J4693" s="443"/>
      <c r="K4693" s="443"/>
    </row>
    <row r="4694" spans="2:11" s="440" customFormat="1" x14ac:dyDescent="0.2">
      <c r="B4694" s="442"/>
      <c r="I4694" s="443"/>
      <c r="J4694" s="443"/>
      <c r="K4694" s="443"/>
    </row>
    <row r="4695" spans="2:11" s="440" customFormat="1" x14ac:dyDescent="0.2">
      <c r="B4695" s="442"/>
      <c r="I4695" s="443"/>
      <c r="J4695" s="443"/>
      <c r="K4695" s="443"/>
    </row>
    <row r="4696" spans="2:11" s="440" customFormat="1" x14ac:dyDescent="0.2">
      <c r="B4696" s="442"/>
      <c r="I4696" s="443"/>
      <c r="J4696" s="443"/>
      <c r="K4696" s="443"/>
    </row>
    <row r="4697" spans="2:11" s="440" customFormat="1" x14ac:dyDescent="0.2">
      <c r="B4697" s="442"/>
      <c r="I4697" s="443"/>
      <c r="J4697" s="443"/>
      <c r="K4697" s="443"/>
    </row>
    <row r="4698" spans="2:11" s="440" customFormat="1" x14ac:dyDescent="0.2">
      <c r="B4698" s="442"/>
      <c r="I4698" s="443"/>
      <c r="J4698" s="443"/>
      <c r="K4698" s="443"/>
    </row>
    <row r="4699" spans="2:11" s="440" customFormat="1" x14ac:dyDescent="0.2">
      <c r="B4699" s="442"/>
      <c r="I4699" s="443"/>
      <c r="J4699" s="443"/>
      <c r="K4699" s="443"/>
    </row>
    <row r="4700" spans="2:11" s="440" customFormat="1" x14ac:dyDescent="0.2">
      <c r="B4700" s="442"/>
      <c r="I4700" s="443"/>
      <c r="J4700" s="443"/>
      <c r="K4700" s="443"/>
    </row>
    <row r="4701" spans="2:11" s="440" customFormat="1" x14ac:dyDescent="0.2">
      <c r="B4701" s="442"/>
      <c r="I4701" s="443"/>
      <c r="J4701" s="443"/>
      <c r="K4701" s="443"/>
    </row>
    <row r="4702" spans="2:11" s="440" customFormat="1" x14ac:dyDescent="0.2">
      <c r="B4702" s="442"/>
      <c r="I4702" s="443"/>
      <c r="J4702" s="443"/>
      <c r="K4702" s="443"/>
    </row>
    <row r="4703" spans="2:11" s="440" customFormat="1" x14ac:dyDescent="0.2">
      <c r="B4703" s="442"/>
      <c r="I4703" s="443"/>
      <c r="J4703" s="443"/>
      <c r="K4703" s="443"/>
    </row>
    <row r="4704" spans="2:11" s="440" customFormat="1" x14ac:dyDescent="0.2">
      <c r="B4704" s="442"/>
      <c r="I4704" s="443"/>
      <c r="J4704" s="443"/>
      <c r="K4704" s="443"/>
    </row>
    <row r="4705" spans="2:11" s="440" customFormat="1" x14ac:dyDescent="0.2">
      <c r="B4705" s="442"/>
      <c r="I4705" s="443"/>
      <c r="J4705" s="443"/>
      <c r="K4705" s="443"/>
    </row>
    <row r="4706" spans="2:11" s="440" customFormat="1" x14ac:dyDescent="0.2">
      <c r="B4706" s="442"/>
      <c r="I4706" s="443"/>
      <c r="J4706" s="443"/>
      <c r="K4706" s="443"/>
    </row>
    <row r="4707" spans="2:11" s="440" customFormat="1" x14ac:dyDescent="0.2">
      <c r="B4707" s="442"/>
      <c r="I4707" s="443"/>
      <c r="J4707" s="443"/>
      <c r="K4707" s="443"/>
    </row>
    <row r="4708" spans="2:11" s="440" customFormat="1" x14ac:dyDescent="0.2">
      <c r="B4708" s="442"/>
      <c r="I4708" s="443"/>
      <c r="J4708" s="443"/>
      <c r="K4708" s="443"/>
    </row>
    <row r="4709" spans="2:11" s="440" customFormat="1" x14ac:dyDescent="0.2">
      <c r="B4709" s="442"/>
      <c r="I4709" s="443"/>
      <c r="J4709" s="443"/>
      <c r="K4709" s="443"/>
    </row>
    <row r="4710" spans="2:11" s="440" customFormat="1" x14ac:dyDescent="0.2">
      <c r="B4710" s="442"/>
      <c r="I4710" s="443"/>
      <c r="J4710" s="443"/>
      <c r="K4710" s="443"/>
    </row>
    <row r="4711" spans="2:11" s="440" customFormat="1" x14ac:dyDescent="0.2">
      <c r="B4711" s="442"/>
      <c r="I4711" s="443"/>
      <c r="J4711" s="443"/>
      <c r="K4711" s="443"/>
    </row>
    <row r="4712" spans="2:11" s="440" customFormat="1" x14ac:dyDescent="0.2">
      <c r="B4712" s="442"/>
      <c r="I4712" s="443"/>
      <c r="J4712" s="443"/>
      <c r="K4712" s="443"/>
    </row>
    <row r="4713" spans="2:11" s="440" customFormat="1" x14ac:dyDescent="0.2">
      <c r="B4713" s="442"/>
      <c r="I4713" s="443"/>
      <c r="J4713" s="443"/>
      <c r="K4713" s="443"/>
    </row>
    <row r="4714" spans="2:11" s="440" customFormat="1" x14ac:dyDescent="0.2">
      <c r="B4714" s="442"/>
      <c r="I4714" s="443"/>
      <c r="J4714" s="443"/>
      <c r="K4714" s="443"/>
    </row>
    <row r="4715" spans="2:11" s="440" customFormat="1" x14ac:dyDescent="0.2">
      <c r="B4715" s="442"/>
      <c r="I4715" s="443"/>
      <c r="J4715" s="443"/>
      <c r="K4715" s="443"/>
    </row>
    <row r="4716" spans="2:11" s="440" customFormat="1" x14ac:dyDescent="0.2">
      <c r="B4716" s="442"/>
      <c r="I4716" s="443"/>
      <c r="J4716" s="443"/>
      <c r="K4716" s="443"/>
    </row>
    <row r="4717" spans="2:11" s="440" customFormat="1" x14ac:dyDescent="0.2">
      <c r="B4717" s="442"/>
      <c r="I4717" s="443"/>
      <c r="J4717" s="443"/>
      <c r="K4717" s="443"/>
    </row>
    <row r="4718" spans="2:11" s="440" customFormat="1" x14ac:dyDescent="0.2">
      <c r="B4718" s="442"/>
      <c r="I4718" s="443"/>
      <c r="J4718" s="443"/>
      <c r="K4718" s="443"/>
    </row>
    <row r="4719" spans="2:11" s="440" customFormat="1" x14ac:dyDescent="0.2">
      <c r="B4719" s="442"/>
      <c r="I4719" s="443"/>
      <c r="J4719" s="443"/>
      <c r="K4719" s="443"/>
    </row>
    <row r="4720" spans="2:11" s="440" customFormat="1" x14ac:dyDescent="0.2">
      <c r="B4720" s="442"/>
      <c r="I4720" s="443"/>
      <c r="J4720" s="443"/>
      <c r="K4720" s="443"/>
    </row>
    <row r="4721" spans="2:11" s="440" customFormat="1" x14ac:dyDescent="0.2">
      <c r="B4721" s="442"/>
      <c r="I4721" s="443"/>
      <c r="J4721" s="443"/>
      <c r="K4721" s="443"/>
    </row>
    <row r="4722" spans="2:11" s="440" customFormat="1" x14ac:dyDescent="0.2">
      <c r="B4722" s="442"/>
      <c r="I4722" s="443"/>
      <c r="J4722" s="443"/>
      <c r="K4722" s="443"/>
    </row>
    <row r="4723" spans="2:11" s="440" customFormat="1" x14ac:dyDescent="0.2">
      <c r="B4723" s="442"/>
      <c r="I4723" s="443"/>
      <c r="J4723" s="443"/>
      <c r="K4723" s="443"/>
    </row>
    <row r="4724" spans="2:11" s="440" customFormat="1" x14ac:dyDescent="0.2">
      <c r="B4724" s="442"/>
      <c r="I4724" s="443"/>
      <c r="J4724" s="443"/>
      <c r="K4724" s="443"/>
    </row>
    <row r="4725" spans="2:11" s="440" customFormat="1" x14ac:dyDescent="0.2">
      <c r="B4725" s="442"/>
      <c r="I4725" s="443"/>
      <c r="J4725" s="443"/>
      <c r="K4725" s="443"/>
    </row>
    <row r="4726" spans="2:11" s="440" customFormat="1" x14ac:dyDescent="0.2">
      <c r="B4726" s="442"/>
      <c r="I4726" s="443"/>
      <c r="J4726" s="443"/>
      <c r="K4726" s="443"/>
    </row>
    <row r="4727" spans="2:11" s="440" customFormat="1" x14ac:dyDescent="0.2">
      <c r="B4727" s="442"/>
      <c r="I4727" s="443"/>
      <c r="J4727" s="443"/>
      <c r="K4727" s="443"/>
    </row>
    <row r="4728" spans="2:11" s="440" customFormat="1" x14ac:dyDescent="0.2">
      <c r="B4728" s="442"/>
      <c r="I4728" s="443"/>
      <c r="J4728" s="443"/>
      <c r="K4728" s="443"/>
    </row>
    <row r="4729" spans="2:11" s="440" customFormat="1" x14ac:dyDescent="0.2">
      <c r="B4729" s="442"/>
      <c r="I4729" s="443"/>
      <c r="J4729" s="443"/>
      <c r="K4729" s="443"/>
    </row>
    <row r="4730" spans="2:11" s="440" customFormat="1" x14ac:dyDescent="0.2">
      <c r="B4730" s="442"/>
      <c r="I4730" s="443"/>
      <c r="J4730" s="443"/>
      <c r="K4730" s="443"/>
    </row>
    <row r="4731" spans="2:11" s="440" customFormat="1" x14ac:dyDescent="0.2">
      <c r="B4731" s="442"/>
      <c r="I4731" s="443"/>
      <c r="J4731" s="443"/>
      <c r="K4731" s="443"/>
    </row>
    <row r="4732" spans="2:11" s="440" customFormat="1" x14ac:dyDescent="0.2">
      <c r="B4732" s="442"/>
      <c r="I4732" s="443"/>
      <c r="J4732" s="443"/>
      <c r="K4732" s="443"/>
    </row>
    <row r="4733" spans="2:11" s="440" customFormat="1" x14ac:dyDescent="0.2">
      <c r="B4733" s="442"/>
      <c r="I4733" s="443"/>
      <c r="J4733" s="443"/>
      <c r="K4733" s="443"/>
    </row>
    <row r="4734" spans="2:11" s="440" customFormat="1" x14ac:dyDescent="0.2">
      <c r="B4734" s="442"/>
      <c r="I4734" s="443"/>
      <c r="J4734" s="443"/>
      <c r="K4734" s="443"/>
    </row>
    <row r="4735" spans="2:11" s="440" customFormat="1" x14ac:dyDescent="0.2">
      <c r="B4735" s="442"/>
      <c r="I4735" s="443"/>
      <c r="J4735" s="443"/>
      <c r="K4735" s="443"/>
    </row>
    <row r="4736" spans="2:11" s="440" customFormat="1" x14ac:dyDescent="0.2">
      <c r="B4736" s="442"/>
      <c r="I4736" s="443"/>
      <c r="J4736" s="443"/>
      <c r="K4736" s="443"/>
    </row>
    <row r="4737" spans="2:11" s="440" customFormat="1" x14ac:dyDescent="0.2">
      <c r="B4737" s="442"/>
      <c r="I4737" s="443"/>
      <c r="J4737" s="443"/>
      <c r="K4737" s="443"/>
    </row>
    <row r="4738" spans="2:11" s="440" customFormat="1" x14ac:dyDescent="0.2">
      <c r="B4738" s="442"/>
      <c r="I4738" s="443"/>
      <c r="J4738" s="443"/>
      <c r="K4738" s="443"/>
    </row>
    <row r="4739" spans="2:11" s="440" customFormat="1" x14ac:dyDescent="0.2">
      <c r="B4739" s="442"/>
      <c r="I4739" s="443"/>
      <c r="J4739" s="443"/>
      <c r="K4739" s="443"/>
    </row>
    <row r="4740" spans="2:11" s="440" customFormat="1" x14ac:dyDescent="0.2">
      <c r="B4740" s="442"/>
      <c r="I4740" s="443"/>
      <c r="J4740" s="443"/>
      <c r="K4740" s="443"/>
    </row>
    <row r="4741" spans="2:11" s="440" customFormat="1" x14ac:dyDescent="0.2">
      <c r="B4741" s="442"/>
      <c r="I4741" s="443"/>
      <c r="J4741" s="443"/>
      <c r="K4741" s="443"/>
    </row>
    <row r="4742" spans="2:11" s="440" customFormat="1" x14ac:dyDescent="0.2">
      <c r="B4742" s="442"/>
      <c r="I4742" s="443"/>
      <c r="J4742" s="443"/>
      <c r="K4742" s="443"/>
    </row>
    <row r="4743" spans="2:11" s="440" customFormat="1" x14ac:dyDescent="0.2">
      <c r="B4743" s="442"/>
      <c r="I4743" s="443"/>
      <c r="J4743" s="443"/>
      <c r="K4743" s="443"/>
    </row>
    <row r="4744" spans="2:11" s="440" customFormat="1" x14ac:dyDescent="0.2">
      <c r="B4744" s="442"/>
      <c r="I4744" s="443"/>
      <c r="J4744" s="443"/>
      <c r="K4744" s="443"/>
    </row>
    <row r="4745" spans="2:11" s="440" customFormat="1" x14ac:dyDescent="0.2">
      <c r="B4745" s="442"/>
      <c r="I4745" s="443"/>
      <c r="J4745" s="443"/>
      <c r="K4745" s="443"/>
    </row>
    <row r="4746" spans="2:11" s="440" customFormat="1" x14ac:dyDescent="0.2">
      <c r="B4746" s="442"/>
      <c r="I4746" s="443"/>
      <c r="J4746" s="443"/>
      <c r="K4746" s="443"/>
    </row>
    <row r="4747" spans="2:11" s="440" customFormat="1" x14ac:dyDescent="0.2">
      <c r="B4747" s="442"/>
      <c r="I4747" s="443"/>
      <c r="J4747" s="443"/>
      <c r="K4747" s="443"/>
    </row>
    <row r="4748" spans="2:11" s="440" customFormat="1" x14ac:dyDescent="0.2">
      <c r="B4748" s="442"/>
      <c r="I4748" s="443"/>
      <c r="J4748" s="443"/>
      <c r="K4748" s="443"/>
    </row>
    <row r="4749" spans="2:11" s="440" customFormat="1" x14ac:dyDescent="0.2">
      <c r="B4749" s="442"/>
      <c r="I4749" s="443"/>
      <c r="J4749" s="443"/>
      <c r="K4749" s="443"/>
    </row>
    <row r="4750" spans="2:11" s="440" customFormat="1" x14ac:dyDescent="0.2">
      <c r="B4750" s="442"/>
      <c r="I4750" s="443"/>
      <c r="J4750" s="443"/>
      <c r="K4750" s="443"/>
    </row>
    <row r="4751" spans="2:11" s="440" customFormat="1" x14ac:dyDescent="0.2">
      <c r="B4751" s="442"/>
      <c r="I4751" s="443"/>
      <c r="J4751" s="443"/>
      <c r="K4751" s="443"/>
    </row>
    <row r="4752" spans="2:11" s="440" customFormat="1" x14ac:dyDescent="0.2">
      <c r="B4752" s="442"/>
      <c r="I4752" s="443"/>
      <c r="J4752" s="443"/>
      <c r="K4752" s="443"/>
    </row>
    <row r="4753" spans="2:11" s="440" customFormat="1" x14ac:dyDescent="0.2">
      <c r="B4753" s="442"/>
      <c r="I4753" s="443"/>
      <c r="J4753" s="443"/>
      <c r="K4753" s="443"/>
    </row>
    <row r="4754" spans="2:11" s="440" customFormat="1" x14ac:dyDescent="0.2">
      <c r="B4754" s="442"/>
      <c r="I4754" s="443"/>
      <c r="J4754" s="443"/>
      <c r="K4754" s="443"/>
    </row>
    <row r="4755" spans="2:11" s="440" customFormat="1" x14ac:dyDescent="0.2">
      <c r="B4755" s="442"/>
      <c r="I4755" s="443"/>
      <c r="J4755" s="443"/>
      <c r="K4755" s="443"/>
    </row>
    <row r="4756" spans="2:11" s="440" customFormat="1" x14ac:dyDescent="0.2">
      <c r="B4756" s="442"/>
      <c r="I4756" s="443"/>
      <c r="J4756" s="443"/>
      <c r="K4756" s="443"/>
    </row>
    <row r="4757" spans="2:11" s="440" customFormat="1" x14ac:dyDescent="0.2">
      <c r="B4757" s="442"/>
      <c r="I4757" s="443"/>
      <c r="J4757" s="443"/>
      <c r="K4757" s="443"/>
    </row>
    <row r="4758" spans="2:11" s="440" customFormat="1" x14ac:dyDescent="0.2">
      <c r="B4758" s="442"/>
      <c r="I4758" s="443"/>
      <c r="J4758" s="443"/>
      <c r="K4758" s="443"/>
    </row>
    <row r="4759" spans="2:11" s="440" customFormat="1" x14ac:dyDescent="0.2">
      <c r="B4759" s="442"/>
      <c r="I4759" s="443"/>
      <c r="J4759" s="443"/>
      <c r="K4759" s="443"/>
    </row>
    <row r="4760" spans="2:11" s="440" customFormat="1" x14ac:dyDescent="0.2">
      <c r="B4760" s="442"/>
      <c r="I4760" s="443"/>
      <c r="J4760" s="443"/>
      <c r="K4760" s="443"/>
    </row>
    <row r="4761" spans="2:11" s="440" customFormat="1" x14ac:dyDescent="0.2">
      <c r="B4761" s="442"/>
      <c r="I4761" s="443"/>
      <c r="J4761" s="443"/>
      <c r="K4761" s="443"/>
    </row>
    <row r="4762" spans="2:11" s="440" customFormat="1" x14ac:dyDescent="0.2">
      <c r="B4762" s="442"/>
      <c r="I4762" s="443"/>
      <c r="J4762" s="443"/>
      <c r="K4762" s="443"/>
    </row>
    <row r="4763" spans="2:11" s="440" customFormat="1" x14ac:dyDescent="0.2">
      <c r="B4763" s="442"/>
      <c r="I4763" s="443"/>
      <c r="J4763" s="443"/>
      <c r="K4763" s="443"/>
    </row>
    <row r="4764" spans="2:11" s="440" customFormat="1" x14ac:dyDescent="0.2">
      <c r="B4764" s="442"/>
      <c r="I4764" s="443"/>
      <c r="J4764" s="443"/>
      <c r="K4764" s="443"/>
    </row>
    <row r="4765" spans="2:11" s="440" customFormat="1" x14ac:dyDescent="0.2">
      <c r="B4765" s="442"/>
      <c r="I4765" s="443"/>
      <c r="J4765" s="443"/>
      <c r="K4765" s="443"/>
    </row>
    <row r="4766" spans="2:11" s="440" customFormat="1" x14ac:dyDescent="0.2">
      <c r="B4766" s="442"/>
      <c r="I4766" s="443"/>
      <c r="J4766" s="443"/>
      <c r="K4766" s="443"/>
    </row>
    <row r="4767" spans="2:11" s="440" customFormat="1" x14ac:dyDescent="0.2">
      <c r="B4767" s="442"/>
      <c r="I4767" s="443"/>
      <c r="J4767" s="443"/>
      <c r="K4767" s="443"/>
    </row>
    <row r="4768" spans="2:11" s="440" customFormat="1" x14ac:dyDescent="0.2">
      <c r="B4768" s="442"/>
      <c r="I4768" s="443"/>
      <c r="J4768" s="443"/>
      <c r="K4768" s="443"/>
    </row>
    <row r="4769" spans="2:11" s="440" customFormat="1" x14ac:dyDescent="0.2">
      <c r="B4769" s="442"/>
      <c r="I4769" s="443"/>
      <c r="J4769" s="443"/>
      <c r="K4769" s="443"/>
    </row>
    <row r="4770" spans="2:11" s="440" customFormat="1" x14ac:dyDescent="0.2">
      <c r="B4770" s="442"/>
      <c r="I4770" s="443"/>
      <c r="J4770" s="443"/>
      <c r="K4770" s="443"/>
    </row>
    <row r="4771" spans="2:11" s="440" customFormat="1" x14ac:dyDescent="0.2">
      <c r="B4771" s="442"/>
      <c r="I4771" s="443"/>
      <c r="J4771" s="443"/>
      <c r="K4771" s="443"/>
    </row>
    <row r="4772" spans="2:11" s="440" customFormat="1" x14ac:dyDescent="0.2">
      <c r="B4772" s="442"/>
      <c r="I4772" s="443"/>
      <c r="J4772" s="443"/>
      <c r="K4772" s="443"/>
    </row>
    <row r="4773" spans="2:11" s="440" customFormat="1" x14ac:dyDescent="0.2">
      <c r="B4773" s="442"/>
      <c r="I4773" s="443"/>
      <c r="J4773" s="443"/>
      <c r="K4773" s="443"/>
    </row>
    <row r="4774" spans="2:11" s="440" customFormat="1" x14ac:dyDescent="0.2">
      <c r="B4774" s="442"/>
      <c r="I4774" s="443"/>
      <c r="J4774" s="443"/>
      <c r="K4774" s="443"/>
    </row>
    <row r="4775" spans="2:11" s="440" customFormat="1" x14ac:dyDescent="0.2">
      <c r="B4775" s="442"/>
      <c r="I4775" s="443"/>
      <c r="J4775" s="443"/>
      <c r="K4775" s="443"/>
    </row>
    <row r="4776" spans="2:11" s="440" customFormat="1" x14ac:dyDescent="0.2">
      <c r="B4776" s="442"/>
      <c r="I4776" s="443"/>
      <c r="J4776" s="443"/>
      <c r="K4776" s="443"/>
    </row>
    <row r="4777" spans="2:11" s="440" customFormat="1" x14ac:dyDescent="0.2">
      <c r="B4777" s="442"/>
      <c r="I4777" s="443"/>
      <c r="J4777" s="443"/>
      <c r="K4777" s="443"/>
    </row>
    <row r="4778" spans="2:11" s="440" customFormat="1" x14ac:dyDescent="0.2">
      <c r="B4778" s="442"/>
      <c r="I4778" s="443"/>
      <c r="J4778" s="443"/>
      <c r="K4778" s="443"/>
    </row>
    <row r="4779" spans="2:11" s="440" customFormat="1" x14ac:dyDescent="0.2">
      <c r="B4779" s="442"/>
      <c r="I4779" s="443"/>
      <c r="J4779" s="443"/>
      <c r="K4779" s="443"/>
    </row>
    <row r="4780" spans="2:11" s="440" customFormat="1" x14ac:dyDescent="0.2">
      <c r="B4780" s="442"/>
      <c r="I4780" s="443"/>
      <c r="J4780" s="443"/>
      <c r="K4780" s="443"/>
    </row>
    <row r="4781" spans="2:11" s="440" customFormat="1" x14ac:dyDescent="0.2">
      <c r="B4781" s="442"/>
      <c r="I4781" s="443"/>
      <c r="J4781" s="443"/>
      <c r="K4781" s="443"/>
    </row>
    <row r="4782" spans="2:11" s="440" customFormat="1" x14ac:dyDescent="0.2">
      <c r="B4782" s="442"/>
      <c r="I4782" s="443"/>
      <c r="J4782" s="443"/>
      <c r="K4782" s="443"/>
    </row>
    <row r="4783" spans="2:11" s="440" customFormat="1" x14ac:dyDescent="0.2">
      <c r="B4783" s="442"/>
      <c r="I4783" s="443"/>
      <c r="J4783" s="443"/>
      <c r="K4783" s="443"/>
    </row>
    <row r="4784" spans="2:11" s="440" customFormat="1" x14ac:dyDescent="0.2">
      <c r="B4784" s="442"/>
      <c r="I4784" s="443"/>
      <c r="J4784" s="443"/>
      <c r="K4784" s="443"/>
    </row>
    <row r="4785" spans="2:11" s="440" customFormat="1" x14ac:dyDescent="0.2">
      <c r="B4785" s="442"/>
      <c r="I4785" s="443"/>
      <c r="J4785" s="443"/>
      <c r="K4785" s="443"/>
    </row>
    <row r="4786" spans="2:11" s="440" customFormat="1" x14ac:dyDescent="0.2">
      <c r="B4786" s="442"/>
      <c r="I4786" s="443"/>
      <c r="J4786" s="443"/>
      <c r="K4786" s="443"/>
    </row>
    <row r="4787" spans="2:11" s="440" customFormat="1" x14ac:dyDescent="0.2">
      <c r="B4787" s="442"/>
      <c r="I4787" s="443"/>
      <c r="J4787" s="443"/>
      <c r="K4787" s="443"/>
    </row>
    <row r="4788" spans="2:11" s="440" customFormat="1" x14ac:dyDescent="0.2">
      <c r="B4788" s="442"/>
      <c r="I4788" s="443"/>
      <c r="J4788" s="443"/>
      <c r="K4788" s="443"/>
    </row>
    <row r="4789" spans="2:11" s="440" customFormat="1" x14ac:dyDescent="0.2">
      <c r="B4789" s="442"/>
      <c r="I4789" s="443"/>
      <c r="J4789" s="443"/>
      <c r="K4789" s="443"/>
    </row>
    <row r="4790" spans="2:11" s="440" customFormat="1" x14ac:dyDescent="0.2">
      <c r="B4790" s="442"/>
      <c r="I4790" s="443"/>
      <c r="J4790" s="443"/>
      <c r="K4790" s="443"/>
    </row>
    <row r="4791" spans="2:11" s="440" customFormat="1" x14ac:dyDescent="0.2">
      <c r="B4791" s="442"/>
      <c r="I4791" s="443"/>
      <c r="J4791" s="443"/>
      <c r="K4791" s="443"/>
    </row>
    <row r="4792" spans="2:11" s="440" customFormat="1" x14ac:dyDescent="0.2">
      <c r="B4792" s="442"/>
      <c r="I4792" s="443"/>
      <c r="J4792" s="443"/>
      <c r="K4792" s="443"/>
    </row>
    <row r="4793" spans="2:11" s="440" customFormat="1" x14ac:dyDescent="0.2">
      <c r="B4793" s="442"/>
      <c r="I4793" s="443"/>
      <c r="J4793" s="443"/>
      <c r="K4793" s="443"/>
    </row>
    <row r="4794" spans="2:11" s="440" customFormat="1" x14ac:dyDescent="0.2">
      <c r="B4794" s="442"/>
      <c r="I4794" s="443"/>
      <c r="J4794" s="443"/>
      <c r="K4794" s="443"/>
    </row>
    <row r="4795" spans="2:11" s="440" customFormat="1" x14ac:dyDescent="0.2">
      <c r="B4795" s="442"/>
      <c r="I4795" s="443"/>
      <c r="J4795" s="443"/>
      <c r="K4795" s="443"/>
    </row>
    <row r="4796" spans="2:11" s="440" customFormat="1" x14ac:dyDescent="0.2">
      <c r="B4796" s="442"/>
      <c r="I4796" s="443"/>
      <c r="J4796" s="443"/>
      <c r="K4796" s="443"/>
    </row>
    <row r="4797" spans="2:11" s="440" customFormat="1" x14ac:dyDescent="0.2">
      <c r="B4797" s="442"/>
      <c r="I4797" s="443"/>
      <c r="J4797" s="443"/>
      <c r="K4797" s="443"/>
    </row>
    <row r="4798" spans="2:11" s="440" customFormat="1" x14ac:dyDescent="0.2">
      <c r="B4798" s="442"/>
      <c r="I4798" s="443"/>
      <c r="J4798" s="443"/>
      <c r="K4798" s="443"/>
    </row>
    <row r="4799" spans="2:11" s="440" customFormat="1" x14ac:dyDescent="0.2">
      <c r="B4799" s="442"/>
      <c r="I4799" s="443"/>
      <c r="J4799" s="443"/>
      <c r="K4799" s="443"/>
    </row>
    <row r="4800" spans="2:11" s="440" customFormat="1" x14ac:dyDescent="0.2">
      <c r="B4800" s="442"/>
      <c r="I4800" s="443"/>
      <c r="J4800" s="443"/>
      <c r="K4800" s="443"/>
    </row>
    <row r="4801" spans="2:11" s="440" customFormat="1" x14ac:dyDescent="0.2">
      <c r="B4801" s="442"/>
      <c r="I4801" s="443"/>
      <c r="J4801" s="443"/>
      <c r="K4801" s="443"/>
    </row>
    <row r="4802" spans="2:11" s="440" customFormat="1" x14ac:dyDescent="0.2">
      <c r="B4802" s="442"/>
      <c r="I4802" s="443"/>
      <c r="J4802" s="443"/>
      <c r="K4802" s="443"/>
    </row>
    <row r="4803" spans="2:11" s="440" customFormat="1" x14ac:dyDescent="0.2">
      <c r="B4803" s="442"/>
      <c r="I4803" s="443"/>
      <c r="J4803" s="443"/>
      <c r="K4803" s="443"/>
    </row>
    <row r="4804" spans="2:11" s="440" customFormat="1" x14ac:dyDescent="0.2">
      <c r="B4804" s="442"/>
      <c r="I4804" s="443"/>
      <c r="J4804" s="443"/>
      <c r="K4804" s="443"/>
    </row>
    <row r="4805" spans="2:11" s="440" customFormat="1" x14ac:dyDescent="0.2">
      <c r="B4805" s="442"/>
      <c r="I4805" s="443"/>
      <c r="J4805" s="443"/>
      <c r="K4805" s="443"/>
    </row>
    <row r="4806" spans="2:11" s="440" customFormat="1" x14ac:dyDescent="0.2">
      <c r="B4806" s="442"/>
      <c r="I4806" s="443"/>
      <c r="J4806" s="443"/>
      <c r="K4806" s="443"/>
    </row>
    <row r="4807" spans="2:11" s="440" customFormat="1" x14ac:dyDescent="0.2">
      <c r="B4807" s="442"/>
      <c r="I4807" s="443"/>
      <c r="J4807" s="443"/>
      <c r="K4807" s="443"/>
    </row>
    <row r="4808" spans="2:11" s="440" customFormat="1" x14ac:dyDescent="0.2">
      <c r="B4808" s="442"/>
      <c r="I4808" s="443"/>
      <c r="J4808" s="443"/>
      <c r="K4808" s="443"/>
    </row>
    <row r="4809" spans="2:11" s="440" customFormat="1" x14ac:dyDescent="0.2">
      <c r="B4809" s="442"/>
      <c r="I4809" s="443"/>
      <c r="J4809" s="443"/>
      <c r="K4809" s="443"/>
    </row>
    <row r="4810" spans="2:11" s="440" customFormat="1" x14ac:dyDescent="0.2">
      <c r="B4810" s="442"/>
      <c r="I4810" s="443"/>
      <c r="J4810" s="443"/>
      <c r="K4810" s="443"/>
    </row>
    <row r="4811" spans="2:11" s="440" customFormat="1" x14ac:dyDescent="0.2">
      <c r="B4811" s="442"/>
      <c r="I4811" s="443"/>
      <c r="J4811" s="443"/>
      <c r="K4811" s="443"/>
    </row>
    <row r="4812" spans="2:11" s="440" customFormat="1" x14ac:dyDescent="0.2">
      <c r="B4812" s="442"/>
      <c r="I4812" s="443"/>
      <c r="J4812" s="443"/>
      <c r="K4812" s="443"/>
    </row>
    <row r="4813" spans="2:11" s="440" customFormat="1" x14ac:dyDescent="0.2">
      <c r="B4813" s="442"/>
      <c r="I4813" s="443"/>
      <c r="J4813" s="443"/>
      <c r="K4813" s="443"/>
    </row>
    <row r="4814" spans="2:11" s="440" customFormat="1" x14ac:dyDescent="0.2">
      <c r="B4814" s="442"/>
      <c r="I4814" s="443"/>
      <c r="J4814" s="443"/>
      <c r="K4814" s="443"/>
    </row>
    <row r="4815" spans="2:11" s="440" customFormat="1" x14ac:dyDescent="0.2">
      <c r="B4815" s="442"/>
      <c r="I4815" s="443"/>
      <c r="J4815" s="443"/>
      <c r="K4815" s="443"/>
    </row>
    <row r="4816" spans="2:11" s="440" customFormat="1" x14ac:dyDescent="0.2">
      <c r="B4816" s="442"/>
      <c r="I4816" s="443"/>
      <c r="J4816" s="443"/>
      <c r="K4816" s="443"/>
    </row>
    <row r="4817" spans="2:11" s="440" customFormat="1" x14ac:dyDescent="0.2">
      <c r="B4817" s="442"/>
      <c r="I4817" s="443"/>
      <c r="J4817" s="443"/>
      <c r="K4817" s="443"/>
    </row>
    <row r="4818" spans="2:11" s="440" customFormat="1" x14ac:dyDescent="0.2">
      <c r="B4818" s="442"/>
      <c r="I4818" s="443"/>
      <c r="J4818" s="443"/>
      <c r="K4818" s="443"/>
    </row>
    <row r="4819" spans="2:11" s="440" customFormat="1" x14ac:dyDescent="0.2">
      <c r="B4819" s="442"/>
      <c r="I4819" s="443"/>
      <c r="J4819" s="443"/>
      <c r="K4819" s="443"/>
    </row>
    <row r="4820" spans="2:11" s="440" customFormat="1" x14ac:dyDescent="0.2">
      <c r="B4820" s="442"/>
      <c r="I4820" s="443"/>
      <c r="J4820" s="443"/>
      <c r="K4820" s="443"/>
    </row>
    <row r="4821" spans="2:11" s="440" customFormat="1" x14ac:dyDescent="0.2">
      <c r="B4821" s="442"/>
      <c r="I4821" s="443"/>
      <c r="J4821" s="443"/>
      <c r="K4821" s="443"/>
    </row>
    <row r="4822" spans="2:11" s="440" customFormat="1" x14ac:dyDescent="0.2">
      <c r="B4822" s="442"/>
      <c r="I4822" s="443"/>
      <c r="J4822" s="443"/>
      <c r="K4822" s="443"/>
    </row>
    <row r="4823" spans="2:11" s="440" customFormat="1" x14ac:dyDescent="0.2">
      <c r="B4823" s="442"/>
      <c r="I4823" s="443"/>
      <c r="J4823" s="443"/>
      <c r="K4823" s="443"/>
    </row>
    <row r="4824" spans="2:11" s="440" customFormat="1" x14ac:dyDescent="0.2">
      <c r="B4824" s="442"/>
      <c r="I4824" s="443"/>
      <c r="J4824" s="443"/>
      <c r="K4824" s="443"/>
    </row>
    <row r="4825" spans="2:11" s="440" customFormat="1" x14ac:dyDescent="0.2">
      <c r="B4825" s="442"/>
      <c r="I4825" s="443"/>
      <c r="J4825" s="443"/>
      <c r="K4825" s="443"/>
    </row>
    <row r="4826" spans="2:11" s="440" customFormat="1" x14ac:dyDescent="0.2">
      <c r="B4826" s="442"/>
      <c r="I4826" s="443"/>
      <c r="J4826" s="443"/>
      <c r="K4826" s="443"/>
    </row>
    <row r="4827" spans="2:11" s="440" customFormat="1" x14ac:dyDescent="0.2">
      <c r="B4827" s="442"/>
      <c r="I4827" s="443"/>
      <c r="J4827" s="443"/>
      <c r="K4827" s="443"/>
    </row>
    <row r="4828" spans="2:11" s="440" customFormat="1" x14ac:dyDescent="0.2">
      <c r="B4828" s="442"/>
      <c r="I4828" s="443"/>
      <c r="J4828" s="443"/>
      <c r="K4828" s="443"/>
    </row>
    <row r="4829" spans="2:11" s="440" customFormat="1" x14ac:dyDescent="0.2">
      <c r="B4829" s="442"/>
      <c r="I4829" s="443"/>
      <c r="J4829" s="443"/>
      <c r="K4829" s="443"/>
    </row>
    <row r="4830" spans="2:11" s="440" customFormat="1" x14ac:dyDescent="0.2">
      <c r="B4830" s="442"/>
      <c r="I4830" s="443"/>
      <c r="J4830" s="443"/>
      <c r="K4830" s="443"/>
    </row>
    <row r="4831" spans="2:11" s="440" customFormat="1" x14ac:dyDescent="0.2">
      <c r="B4831" s="442"/>
      <c r="I4831" s="443"/>
      <c r="J4831" s="443"/>
      <c r="K4831" s="443"/>
    </row>
    <row r="4832" spans="2:11" s="440" customFormat="1" x14ac:dyDescent="0.2">
      <c r="B4832" s="442"/>
      <c r="I4832" s="443"/>
      <c r="J4832" s="443"/>
      <c r="K4832" s="443"/>
    </row>
    <row r="4833" spans="2:11" s="440" customFormat="1" x14ac:dyDescent="0.2">
      <c r="B4833" s="442"/>
      <c r="I4833" s="443"/>
      <c r="J4833" s="443"/>
      <c r="K4833" s="443"/>
    </row>
    <row r="4834" spans="2:11" s="440" customFormat="1" x14ac:dyDescent="0.2">
      <c r="B4834" s="442"/>
      <c r="I4834" s="443"/>
      <c r="J4834" s="443"/>
      <c r="K4834" s="443"/>
    </row>
    <row r="4835" spans="2:11" s="440" customFormat="1" x14ac:dyDescent="0.2">
      <c r="B4835" s="442"/>
      <c r="I4835" s="443"/>
      <c r="J4835" s="443"/>
      <c r="K4835" s="443"/>
    </row>
    <row r="4836" spans="2:11" s="440" customFormat="1" x14ac:dyDescent="0.2">
      <c r="B4836" s="442"/>
      <c r="I4836" s="443"/>
      <c r="J4836" s="443"/>
      <c r="K4836" s="443"/>
    </row>
    <row r="4837" spans="2:11" s="440" customFormat="1" x14ac:dyDescent="0.2">
      <c r="B4837" s="442"/>
      <c r="I4837" s="443"/>
      <c r="J4837" s="443"/>
      <c r="K4837" s="443"/>
    </row>
    <row r="4838" spans="2:11" s="440" customFormat="1" x14ac:dyDescent="0.2">
      <c r="B4838" s="442"/>
      <c r="I4838" s="443"/>
      <c r="J4838" s="443"/>
      <c r="K4838" s="443"/>
    </row>
    <row r="4839" spans="2:11" s="440" customFormat="1" x14ac:dyDescent="0.2">
      <c r="B4839" s="442"/>
      <c r="I4839" s="443"/>
      <c r="J4839" s="443"/>
      <c r="K4839" s="443"/>
    </row>
    <row r="4840" spans="2:11" s="440" customFormat="1" x14ac:dyDescent="0.2">
      <c r="B4840" s="442"/>
      <c r="I4840" s="443"/>
      <c r="J4840" s="443"/>
      <c r="K4840" s="443"/>
    </row>
    <row r="4841" spans="2:11" s="440" customFormat="1" x14ac:dyDescent="0.2">
      <c r="B4841" s="442"/>
      <c r="I4841" s="443"/>
      <c r="J4841" s="443"/>
      <c r="K4841" s="443"/>
    </row>
    <row r="4842" spans="2:11" s="440" customFormat="1" x14ac:dyDescent="0.2">
      <c r="B4842" s="442"/>
      <c r="I4842" s="443"/>
      <c r="J4842" s="443"/>
      <c r="K4842" s="443"/>
    </row>
    <row r="4843" spans="2:11" s="440" customFormat="1" x14ac:dyDescent="0.2">
      <c r="B4843" s="442"/>
      <c r="I4843" s="443"/>
      <c r="J4843" s="443"/>
      <c r="K4843" s="443"/>
    </row>
    <row r="4844" spans="2:11" s="440" customFormat="1" x14ac:dyDescent="0.2">
      <c r="B4844" s="442"/>
      <c r="I4844" s="443"/>
      <c r="J4844" s="443"/>
      <c r="K4844" s="443"/>
    </row>
    <row r="4845" spans="2:11" s="440" customFormat="1" x14ac:dyDescent="0.2">
      <c r="B4845" s="442"/>
      <c r="I4845" s="443"/>
      <c r="J4845" s="443"/>
      <c r="K4845" s="443"/>
    </row>
    <row r="4846" spans="2:11" s="440" customFormat="1" x14ac:dyDescent="0.2">
      <c r="B4846" s="442"/>
      <c r="I4846" s="443"/>
      <c r="J4846" s="443"/>
      <c r="K4846" s="443"/>
    </row>
    <row r="4847" spans="2:11" s="440" customFormat="1" x14ac:dyDescent="0.2">
      <c r="B4847" s="442"/>
      <c r="I4847" s="443"/>
      <c r="J4847" s="443"/>
      <c r="K4847" s="443"/>
    </row>
    <row r="4848" spans="2:11" s="440" customFormat="1" x14ac:dyDescent="0.2">
      <c r="B4848" s="442"/>
      <c r="I4848" s="443"/>
      <c r="J4848" s="443"/>
      <c r="K4848" s="443"/>
    </row>
    <row r="4849" spans="2:11" s="440" customFormat="1" x14ac:dyDescent="0.2">
      <c r="B4849" s="442"/>
      <c r="I4849" s="443"/>
      <c r="J4849" s="443"/>
      <c r="K4849" s="443"/>
    </row>
    <row r="4850" spans="2:11" s="440" customFormat="1" x14ac:dyDescent="0.2">
      <c r="B4850" s="442"/>
      <c r="I4850" s="443"/>
      <c r="J4850" s="443"/>
      <c r="K4850" s="443"/>
    </row>
    <row r="4851" spans="2:11" s="440" customFormat="1" x14ac:dyDescent="0.2">
      <c r="B4851" s="442"/>
      <c r="I4851" s="443"/>
      <c r="J4851" s="443"/>
      <c r="K4851" s="443"/>
    </row>
    <row r="4852" spans="2:11" s="440" customFormat="1" x14ac:dyDescent="0.2">
      <c r="B4852" s="442"/>
      <c r="I4852" s="443"/>
      <c r="J4852" s="443"/>
      <c r="K4852" s="443"/>
    </row>
    <row r="4853" spans="2:11" s="440" customFormat="1" x14ac:dyDescent="0.2">
      <c r="B4853" s="442"/>
      <c r="I4853" s="443"/>
      <c r="J4853" s="443"/>
      <c r="K4853" s="443"/>
    </row>
    <row r="4854" spans="2:11" s="440" customFormat="1" x14ac:dyDescent="0.2">
      <c r="B4854" s="442"/>
      <c r="I4854" s="443"/>
      <c r="J4854" s="443"/>
      <c r="K4854" s="443"/>
    </row>
    <row r="4855" spans="2:11" s="440" customFormat="1" x14ac:dyDescent="0.2">
      <c r="B4855" s="442"/>
      <c r="I4855" s="443"/>
      <c r="J4855" s="443"/>
      <c r="K4855" s="443"/>
    </row>
    <row r="4856" spans="2:11" s="440" customFormat="1" x14ac:dyDescent="0.2">
      <c r="B4856" s="442"/>
      <c r="I4856" s="443"/>
      <c r="J4856" s="443"/>
      <c r="K4856" s="443"/>
    </row>
    <row r="4857" spans="2:11" s="440" customFormat="1" x14ac:dyDescent="0.2">
      <c r="B4857" s="442"/>
      <c r="I4857" s="443"/>
      <c r="J4857" s="443"/>
      <c r="K4857" s="443"/>
    </row>
    <row r="4858" spans="2:11" s="440" customFormat="1" x14ac:dyDescent="0.2">
      <c r="B4858" s="442"/>
      <c r="I4858" s="443"/>
      <c r="J4858" s="443"/>
      <c r="K4858" s="443"/>
    </row>
    <row r="4859" spans="2:11" s="440" customFormat="1" x14ac:dyDescent="0.2">
      <c r="B4859" s="442"/>
      <c r="I4859" s="443"/>
      <c r="J4859" s="443"/>
      <c r="K4859" s="443"/>
    </row>
    <row r="4860" spans="2:11" s="440" customFormat="1" x14ac:dyDescent="0.2">
      <c r="B4860" s="442"/>
      <c r="I4860" s="443"/>
      <c r="J4860" s="443"/>
      <c r="K4860" s="443"/>
    </row>
    <row r="4861" spans="2:11" s="440" customFormat="1" x14ac:dyDescent="0.2">
      <c r="B4861" s="442"/>
      <c r="I4861" s="443"/>
      <c r="J4861" s="443"/>
      <c r="K4861" s="443"/>
    </row>
    <row r="4862" spans="2:11" s="440" customFormat="1" x14ac:dyDescent="0.2">
      <c r="B4862" s="442"/>
      <c r="I4862" s="443"/>
      <c r="J4862" s="443"/>
      <c r="K4862" s="443"/>
    </row>
    <row r="4863" spans="2:11" s="440" customFormat="1" x14ac:dyDescent="0.2">
      <c r="B4863" s="442"/>
      <c r="I4863" s="443"/>
      <c r="J4863" s="443"/>
      <c r="K4863" s="443"/>
    </row>
    <row r="4864" spans="2:11" s="440" customFormat="1" x14ac:dyDescent="0.2">
      <c r="B4864" s="442"/>
      <c r="I4864" s="443"/>
      <c r="J4864" s="443"/>
      <c r="K4864" s="443"/>
    </row>
    <row r="4865" spans="2:11" s="440" customFormat="1" x14ac:dyDescent="0.2">
      <c r="B4865" s="442"/>
      <c r="I4865" s="443"/>
      <c r="J4865" s="443"/>
      <c r="K4865" s="443"/>
    </row>
    <row r="4866" spans="2:11" s="440" customFormat="1" x14ac:dyDescent="0.2">
      <c r="B4866" s="442"/>
      <c r="I4866" s="443"/>
      <c r="J4866" s="443"/>
      <c r="K4866" s="443"/>
    </row>
    <row r="4867" spans="2:11" s="440" customFormat="1" x14ac:dyDescent="0.2">
      <c r="B4867" s="442"/>
      <c r="I4867" s="443"/>
      <c r="J4867" s="443"/>
      <c r="K4867" s="443"/>
    </row>
    <row r="4868" spans="2:11" s="440" customFormat="1" x14ac:dyDescent="0.2">
      <c r="B4868" s="442"/>
      <c r="I4868" s="443"/>
      <c r="J4868" s="443"/>
      <c r="K4868" s="443"/>
    </row>
    <row r="4869" spans="2:11" s="440" customFormat="1" x14ac:dyDescent="0.2">
      <c r="B4869" s="442"/>
      <c r="I4869" s="443"/>
      <c r="J4869" s="443"/>
      <c r="K4869" s="443"/>
    </row>
    <row r="4870" spans="2:11" s="440" customFormat="1" x14ac:dyDescent="0.2">
      <c r="B4870" s="442"/>
      <c r="I4870" s="443"/>
      <c r="J4870" s="443"/>
      <c r="K4870" s="443"/>
    </row>
    <row r="4871" spans="2:11" s="440" customFormat="1" x14ac:dyDescent="0.2">
      <c r="B4871" s="442"/>
      <c r="I4871" s="443"/>
      <c r="J4871" s="443"/>
      <c r="K4871" s="443"/>
    </row>
    <row r="4872" spans="2:11" s="440" customFormat="1" x14ac:dyDescent="0.2">
      <c r="B4872" s="442"/>
      <c r="I4872" s="443"/>
      <c r="J4872" s="443"/>
      <c r="K4872" s="443"/>
    </row>
    <row r="4873" spans="2:11" s="440" customFormat="1" x14ac:dyDescent="0.2">
      <c r="B4873" s="442"/>
      <c r="I4873" s="443"/>
      <c r="J4873" s="443"/>
      <c r="K4873" s="443"/>
    </row>
    <row r="4874" spans="2:11" s="440" customFormat="1" x14ac:dyDescent="0.2">
      <c r="B4874" s="442"/>
      <c r="I4874" s="443"/>
      <c r="J4874" s="443"/>
      <c r="K4874" s="443"/>
    </row>
    <row r="4875" spans="2:11" s="440" customFormat="1" x14ac:dyDescent="0.2">
      <c r="B4875" s="442"/>
      <c r="I4875" s="443"/>
      <c r="J4875" s="443"/>
      <c r="K4875" s="443"/>
    </row>
    <row r="4876" spans="2:11" s="440" customFormat="1" x14ac:dyDescent="0.2">
      <c r="B4876" s="442"/>
      <c r="I4876" s="443"/>
      <c r="J4876" s="443"/>
      <c r="K4876" s="443"/>
    </row>
    <row r="4877" spans="2:11" s="440" customFormat="1" x14ac:dyDescent="0.2">
      <c r="B4877" s="442"/>
      <c r="I4877" s="443"/>
      <c r="J4877" s="443"/>
      <c r="K4877" s="443"/>
    </row>
    <row r="4878" spans="2:11" s="440" customFormat="1" x14ac:dyDescent="0.2">
      <c r="B4878" s="442"/>
      <c r="I4878" s="443"/>
      <c r="J4878" s="443"/>
      <c r="K4878" s="443"/>
    </row>
    <row r="4879" spans="2:11" s="440" customFormat="1" x14ac:dyDescent="0.2">
      <c r="B4879" s="442"/>
      <c r="I4879" s="443"/>
      <c r="J4879" s="443"/>
      <c r="K4879" s="443"/>
    </row>
    <row r="4880" spans="2:11" s="440" customFormat="1" x14ac:dyDescent="0.2">
      <c r="B4880" s="442"/>
      <c r="I4880" s="443"/>
      <c r="J4880" s="443"/>
      <c r="K4880" s="443"/>
    </row>
    <row r="4881" spans="2:11" s="440" customFormat="1" x14ac:dyDescent="0.2">
      <c r="B4881" s="442"/>
      <c r="I4881" s="443"/>
      <c r="J4881" s="443"/>
      <c r="K4881" s="443"/>
    </row>
    <row r="4882" spans="2:11" s="440" customFormat="1" x14ac:dyDescent="0.2">
      <c r="B4882" s="442"/>
      <c r="I4882" s="443"/>
      <c r="J4882" s="443"/>
      <c r="K4882" s="443"/>
    </row>
    <row r="4883" spans="2:11" s="440" customFormat="1" x14ac:dyDescent="0.2">
      <c r="B4883" s="442"/>
      <c r="I4883" s="443"/>
      <c r="J4883" s="443"/>
      <c r="K4883" s="443"/>
    </row>
    <row r="4884" spans="2:11" s="440" customFormat="1" x14ac:dyDescent="0.2">
      <c r="B4884" s="442"/>
      <c r="I4884" s="443"/>
      <c r="J4884" s="443"/>
      <c r="K4884" s="443"/>
    </row>
    <row r="4885" spans="2:11" s="440" customFormat="1" x14ac:dyDescent="0.2">
      <c r="B4885" s="442"/>
      <c r="I4885" s="443"/>
      <c r="J4885" s="443"/>
      <c r="K4885" s="443"/>
    </row>
    <row r="4886" spans="2:11" s="440" customFormat="1" x14ac:dyDescent="0.2">
      <c r="B4886" s="442"/>
      <c r="I4886" s="443"/>
      <c r="J4886" s="443"/>
      <c r="K4886" s="443"/>
    </row>
    <row r="4887" spans="2:11" s="440" customFormat="1" x14ac:dyDescent="0.2">
      <c r="B4887" s="442"/>
      <c r="I4887" s="443"/>
      <c r="J4887" s="443"/>
      <c r="K4887" s="443"/>
    </row>
    <row r="4888" spans="2:11" s="440" customFormat="1" x14ac:dyDescent="0.2">
      <c r="B4888" s="442"/>
      <c r="I4888" s="443"/>
      <c r="J4888" s="443"/>
      <c r="K4888" s="443"/>
    </row>
    <row r="4889" spans="2:11" s="440" customFormat="1" x14ac:dyDescent="0.2">
      <c r="B4889" s="442"/>
      <c r="I4889" s="443"/>
      <c r="J4889" s="443"/>
      <c r="K4889" s="443"/>
    </row>
    <row r="4890" spans="2:11" s="440" customFormat="1" x14ac:dyDescent="0.2">
      <c r="B4890" s="442"/>
      <c r="I4890" s="443"/>
      <c r="J4890" s="443"/>
      <c r="K4890" s="443"/>
    </row>
    <row r="4891" spans="2:11" s="440" customFormat="1" x14ac:dyDescent="0.2">
      <c r="B4891" s="442"/>
      <c r="I4891" s="443"/>
      <c r="J4891" s="443"/>
      <c r="K4891" s="443"/>
    </row>
    <row r="4892" spans="2:11" s="440" customFormat="1" x14ac:dyDescent="0.2">
      <c r="B4892" s="442"/>
      <c r="I4892" s="443"/>
      <c r="J4892" s="443"/>
      <c r="K4892" s="443"/>
    </row>
    <row r="4893" spans="2:11" s="440" customFormat="1" x14ac:dyDescent="0.2">
      <c r="B4893" s="442"/>
      <c r="I4893" s="443"/>
      <c r="J4893" s="443"/>
      <c r="K4893" s="443"/>
    </row>
    <row r="4894" spans="2:11" s="440" customFormat="1" x14ac:dyDescent="0.2">
      <c r="B4894" s="442"/>
      <c r="I4894" s="443"/>
      <c r="J4894" s="443"/>
      <c r="K4894" s="443"/>
    </row>
    <row r="4895" spans="2:11" s="440" customFormat="1" x14ac:dyDescent="0.2">
      <c r="B4895" s="442"/>
      <c r="I4895" s="443"/>
      <c r="J4895" s="443"/>
      <c r="K4895" s="443"/>
    </row>
    <row r="4896" spans="2:11" s="440" customFormat="1" x14ac:dyDescent="0.2">
      <c r="B4896" s="442"/>
      <c r="I4896" s="443"/>
      <c r="J4896" s="443"/>
      <c r="K4896" s="443"/>
    </row>
    <row r="4897" spans="2:11" s="440" customFormat="1" x14ac:dyDescent="0.2">
      <c r="B4897" s="442"/>
      <c r="I4897" s="443"/>
      <c r="J4897" s="443"/>
      <c r="K4897" s="443"/>
    </row>
    <row r="4898" spans="2:11" s="440" customFormat="1" x14ac:dyDescent="0.2">
      <c r="B4898" s="442"/>
      <c r="I4898" s="443"/>
      <c r="J4898" s="443"/>
      <c r="K4898" s="443"/>
    </row>
    <row r="4899" spans="2:11" s="440" customFormat="1" x14ac:dyDescent="0.2">
      <c r="B4899" s="442"/>
      <c r="I4899" s="443"/>
      <c r="J4899" s="443"/>
      <c r="K4899" s="443"/>
    </row>
    <row r="4900" spans="2:11" s="440" customFormat="1" x14ac:dyDescent="0.2">
      <c r="B4900" s="442"/>
      <c r="I4900" s="443"/>
      <c r="J4900" s="443"/>
      <c r="K4900" s="443"/>
    </row>
    <row r="4901" spans="2:11" s="440" customFormat="1" x14ac:dyDescent="0.2">
      <c r="B4901" s="442"/>
      <c r="I4901" s="443"/>
      <c r="J4901" s="443"/>
      <c r="K4901" s="443"/>
    </row>
    <row r="4902" spans="2:11" s="440" customFormat="1" x14ac:dyDescent="0.2">
      <c r="B4902" s="442"/>
      <c r="I4902" s="443"/>
      <c r="J4902" s="443"/>
      <c r="K4902" s="443"/>
    </row>
    <row r="4903" spans="2:11" s="440" customFormat="1" x14ac:dyDescent="0.2">
      <c r="B4903" s="442"/>
      <c r="I4903" s="443"/>
      <c r="J4903" s="443"/>
      <c r="K4903" s="443"/>
    </row>
    <row r="4904" spans="2:11" s="440" customFormat="1" x14ac:dyDescent="0.2">
      <c r="B4904" s="442"/>
      <c r="I4904" s="443"/>
      <c r="J4904" s="443"/>
      <c r="K4904" s="443"/>
    </row>
    <row r="4905" spans="2:11" s="440" customFormat="1" x14ac:dyDescent="0.2">
      <c r="B4905" s="442"/>
      <c r="I4905" s="443"/>
      <c r="J4905" s="443"/>
      <c r="K4905" s="443"/>
    </row>
    <row r="4906" spans="2:11" s="440" customFormat="1" x14ac:dyDescent="0.2">
      <c r="B4906" s="442"/>
      <c r="I4906" s="443"/>
      <c r="J4906" s="443"/>
      <c r="K4906" s="443"/>
    </row>
    <row r="4907" spans="2:11" s="440" customFormat="1" x14ac:dyDescent="0.2">
      <c r="B4907" s="442"/>
      <c r="I4907" s="443"/>
      <c r="J4907" s="443"/>
      <c r="K4907" s="443"/>
    </row>
    <row r="4908" spans="2:11" s="440" customFormat="1" x14ac:dyDescent="0.2">
      <c r="B4908" s="442"/>
      <c r="I4908" s="443"/>
      <c r="J4908" s="443"/>
      <c r="K4908" s="443"/>
    </row>
    <row r="4909" spans="2:11" s="440" customFormat="1" x14ac:dyDescent="0.2">
      <c r="B4909" s="442"/>
      <c r="I4909" s="443"/>
      <c r="J4909" s="443"/>
      <c r="K4909" s="443"/>
    </row>
    <row r="4910" spans="2:11" s="440" customFormat="1" x14ac:dyDescent="0.2">
      <c r="B4910" s="442"/>
      <c r="I4910" s="443"/>
      <c r="J4910" s="443"/>
      <c r="K4910" s="443"/>
    </row>
    <row r="4911" spans="2:11" s="440" customFormat="1" x14ac:dyDescent="0.2">
      <c r="B4911" s="442"/>
      <c r="I4911" s="443"/>
      <c r="J4911" s="443"/>
      <c r="K4911" s="443"/>
    </row>
    <row r="4912" spans="2:11" s="440" customFormat="1" x14ac:dyDescent="0.2">
      <c r="B4912" s="442"/>
      <c r="I4912" s="443"/>
      <c r="J4912" s="443"/>
      <c r="K4912" s="443"/>
    </row>
    <row r="4913" spans="2:11" s="440" customFormat="1" x14ac:dyDescent="0.2">
      <c r="B4913" s="442"/>
      <c r="I4913" s="443"/>
      <c r="J4913" s="443"/>
      <c r="K4913" s="443"/>
    </row>
    <row r="4914" spans="2:11" s="440" customFormat="1" x14ac:dyDescent="0.2">
      <c r="B4914" s="442"/>
      <c r="I4914" s="443"/>
      <c r="J4914" s="443"/>
      <c r="K4914" s="443"/>
    </row>
    <row r="4915" spans="2:11" s="440" customFormat="1" x14ac:dyDescent="0.2">
      <c r="B4915" s="442"/>
      <c r="I4915" s="443"/>
      <c r="J4915" s="443"/>
      <c r="K4915" s="443"/>
    </row>
    <row r="4916" spans="2:11" s="440" customFormat="1" x14ac:dyDescent="0.2">
      <c r="B4916" s="442"/>
      <c r="I4916" s="443"/>
      <c r="J4916" s="443"/>
      <c r="K4916" s="443"/>
    </row>
    <row r="4917" spans="2:11" s="440" customFormat="1" x14ac:dyDescent="0.2">
      <c r="B4917" s="442"/>
      <c r="I4917" s="443"/>
      <c r="J4917" s="443"/>
      <c r="K4917" s="443"/>
    </row>
    <row r="4918" spans="2:11" s="440" customFormat="1" x14ac:dyDescent="0.2">
      <c r="B4918" s="442"/>
      <c r="I4918" s="443"/>
      <c r="J4918" s="443"/>
      <c r="K4918" s="443"/>
    </row>
    <row r="4919" spans="2:11" s="440" customFormat="1" x14ac:dyDescent="0.2">
      <c r="B4919" s="442"/>
      <c r="I4919" s="443"/>
      <c r="J4919" s="443"/>
      <c r="K4919" s="443"/>
    </row>
    <row r="4920" spans="2:11" s="440" customFormat="1" x14ac:dyDescent="0.2">
      <c r="B4920" s="442"/>
      <c r="I4920" s="443"/>
      <c r="J4920" s="443"/>
      <c r="K4920" s="443"/>
    </row>
    <row r="4921" spans="2:11" s="440" customFormat="1" x14ac:dyDescent="0.2">
      <c r="B4921" s="442"/>
      <c r="I4921" s="443"/>
      <c r="J4921" s="443"/>
      <c r="K4921" s="443"/>
    </row>
    <row r="4922" spans="2:11" s="440" customFormat="1" x14ac:dyDescent="0.2">
      <c r="B4922" s="442"/>
      <c r="I4922" s="443"/>
      <c r="J4922" s="443"/>
      <c r="K4922" s="443"/>
    </row>
    <row r="4923" spans="2:11" s="440" customFormat="1" x14ac:dyDescent="0.2">
      <c r="B4923" s="442"/>
      <c r="I4923" s="443"/>
      <c r="J4923" s="443"/>
      <c r="K4923" s="443"/>
    </row>
    <row r="4924" spans="2:11" s="440" customFormat="1" x14ac:dyDescent="0.2">
      <c r="B4924" s="442"/>
      <c r="I4924" s="443"/>
      <c r="J4924" s="443"/>
      <c r="K4924" s="443"/>
    </row>
    <row r="4925" spans="2:11" s="440" customFormat="1" x14ac:dyDescent="0.2">
      <c r="B4925" s="442"/>
      <c r="I4925" s="443"/>
      <c r="J4925" s="443"/>
      <c r="K4925" s="443"/>
    </row>
    <row r="4926" spans="2:11" s="440" customFormat="1" x14ac:dyDescent="0.2">
      <c r="B4926" s="442"/>
      <c r="I4926" s="443"/>
      <c r="J4926" s="443"/>
      <c r="K4926" s="443"/>
    </row>
    <row r="4927" spans="2:11" s="440" customFormat="1" x14ac:dyDescent="0.2">
      <c r="B4927" s="442"/>
      <c r="I4927" s="443"/>
      <c r="J4927" s="443"/>
      <c r="K4927" s="443"/>
    </row>
    <row r="4928" spans="2:11" s="440" customFormat="1" x14ac:dyDescent="0.2">
      <c r="B4928" s="442"/>
      <c r="I4928" s="443"/>
      <c r="J4928" s="443"/>
      <c r="K4928" s="443"/>
    </row>
    <row r="4929" spans="2:11" s="440" customFormat="1" x14ac:dyDescent="0.2">
      <c r="B4929" s="442"/>
      <c r="I4929" s="443"/>
      <c r="J4929" s="443"/>
      <c r="K4929" s="443"/>
    </row>
    <row r="4930" spans="2:11" s="440" customFormat="1" x14ac:dyDescent="0.2">
      <c r="B4930" s="442"/>
      <c r="I4930" s="443"/>
      <c r="J4930" s="443"/>
      <c r="K4930" s="443"/>
    </row>
    <row r="4931" spans="2:11" s="440" customFormat="1" x14ac:dyDescent="0.2">
      <c r="B4931" s="442"/>
      <c r="I4931" s="443"/>
      <c r="J4931" s="443"/>
      <c r="K4931" s="443"/>
    </row>
    <row r="4932" spans="2:11" s="440" customFormat="1" x14ac:dyDescent="0.2">
      <c r="B4932" s="442"/>
      <c r="I4932" s="443"/>
      <c r="J4932" s="443"/>
      <c r="K4932" s="443"/>
    </row>
    <row r="4933" spans="2:11" s="440" customFormat="1" x14ac:dyDescent="0.2">
      <c r="B4933" s="442"/>
      <c r="I4933" s="443"/>
      <c r="J4933" s="443"/>
      <c r="K4933" s="443"/>
    </row>
    <row r="4934" spans="2:11" s="440" customFormat="1" x14ac:dyDescent="0.2">
      <c r="B4934" s="442"/>
      <c r="I4934" s="443"/>
      <c r="J4934" s="443"/>
      <c r="K4934" s="443"/>
    </row>
    <row r="4935" spans="2:11" s="440" customFormat="1" x14ac:dyDescent="0.2">
      <c r="B4935" s="442"/>
      <c r="I4935" s="443"/>
      <c r="J4935" s="443"/>
      <c r="K4935" s="443"/>
    </row>
    <row r="4936" spans="2:11" s="440" customFormat="1" x14ac:dyDescent="0.2">
      <c r="B4936" s="442"/>
      <c r="I4936" s="443"/>
      <c r="J4936" s="443"/>
      <c r="K4936" s="443"/>
    </row>
    <row r="4937" spans="2:11" s="440" customFormat="1" x14ac:dyDescent="0.2">
      <c r="B4937" s="442"/>
      <c r="I4937" s="443"/>
      <c r="J4937" s="443"/>
      <c r="K4937" s="443"/>
    </row>
    <row r="4938" spans="2:11" s="440" customFormat="1" x14ac:dyDescent="0.2">
      <c r="B4938" s="442"/>
      <c r="I4938" s="443"/>
      <c r="J4938" s="443"/>
      <c r="K4938" s="443"/>
    </row>
    <row r="4939" spans="2:11" s="440" customFormat="1" x14ac:dyDescent="0.2">
      <c r="B4939" s="442"/>
      <c r="I4939" s="443"/>
      <c r="J4939" s="443"/>
      <c r="K4939" s="443"/>
    </row>
    <row r="4940" spans="2:11" s="440" customFormat="1" x14ac:dyDescent="0.2">
      <c r="B4940" s="442"/>
      <c r="I4940" s="443"/>
      <c r="J4940" s="443"/>
      <c r="K4940" s="443"/>
    </row>
    <row r="4941" spans="2:11" s="440" customFormat="1" x14ac:dyDescent="0.2">
      <c r="B4941" s="442"/>
      <c r="I4941" s="443"/>
      <c r="J4941" s="443"/>
      <c r="K4941" s="443"/>
    </row>
    <row r="4942" spans="2:11" s="440" customFormat="1" x14ac:dyDescent="0.2">
      <c r="B4942" s="442"/>
      <c r="I4942" s="443"/>
      <c r="J4942" s="443"/>
      <c r="K4942" s="443"/>
    </row>
    <row r="4943" spans="2:11" s="440" customFormat="1" x14ac:dyDescent="0.2">
      <c r="B4943" s="442"/>
      <c r="I4943" s="443"/>
      <c r="J4943" s="443"/>
      <c r="K4943" s="443"/>
    </row>
    <row r="4944" spans="2:11" s="440" customFormat="1" x14ac:dyDescent="0.2">
      <c r="B4944" s="442"/>
      <c r="I4944" s="443"/>
      <c r="J4944" s="443"/>
      <c r="K4944" s="443"/>
    </row>
    <row r="4945" spans="2:11" s="440" customFormat="1" x14ac:dyDescent="0.2">
      <c r="B4945" s="442"/>
      <c r="I4945" s="443"/>
      <c r="J4945" s="443"/>
      <c r="K4945" s="443"/>
    </row>
    <row r="4946" spans="2:11" s="440" customFormat="1" x14ac:dyDescent="0.2">
      <c r="B4946" s="442"/>
      <c r="I4946" s="443"/>
      <c r="J4946" s="443"/>
      <c r="K4946" s="443"/>
    </row>
    <row r="4947" spans="2:11" s="440" customFormat="1" x14ac:dyDescent="0.2">
      <c r="B4947" s="442"/>
      <c r="I4947" s="443"/>
      <c r="J4947" s="443"/>
      <c r="K4947" s="443"/>
    </row>
    <row r="4948" spans="2:11" s="440" customFormat="1" x14ac:dyDescent="0.2">
      <c r="B4948" s="442"/>
      <c r="I4948" s="443"/>
      <c r="J4948" s="443"/>
      <c r="K4948" s="443"/>
    </row>
    <row r="4949" spans="2:11" s="440" customFormat="1" x14ac:dyDescent="0.2">
      <c r="B4949" s="442"/>
      <c r="I4949" s="443"/>
      <c r="J4949" s="443"/>
      <c r="K4949" s="443"/>
    </row>
    <row r="4950" spans="2:11" s="440" customFormat="1" x14ac:dyDescent="0.2">
      <c r="B4950" s="442"/>
      <c r="I4950" s="443"/>
      <c r="J4950" s="443"/>
      <c r="K4950" s="443"/>
    </row>
    <row r="4951" spans="2:11" s="440" customFormat="1" x14ac:dyDescent="0.2">
      <c r="B4951" s="442"/>
      <c r="I4951" s="443"/>
      <c r="J4951" s="443"/>
      <c r="K4951" s="443"/>
    </row>
    <row r="4952" spans="2:11" s="440" customFormat="1" x14ac:dyDescent="0.2">
      <c r="B4952" s="442"/>
      <c r="I4952" s="443"/>
      <c r="J4952" s="443"/>
      <c r="K4952" s="443"/>
    </row>
    <row r="4953" spans="2:11" s="440" customFormat="1" x14ac:dyDescent="0.2">
      <c r="B4953" s="442"/>
      <c r="I4953" s="443"/>
      <c r="J4953" s="443"/>
      <c r="K4953" s="443"/>
    </row>
    <row r="4954" spans="2:11" s="440" customFormat="1" x14ac:dyDescent="0.2">
      <c r="B4954" s="442"/>
      <c r="I4954" s="443"/>
      <c r="J4954" s="443"/>
      <c r="K4954" s="443"/>
    </row>
    <row r="4955" spans="2:11" s="440" customFormat="1" x14ac:dyDescent="0.2">
      <c r="B4955" s="442"/>
      <c r="I4955" s="443"/>
      <c r="J4955" s="443"/>
      <c r="K4955" s="443"/>
    </row>
    <row r="4956" spans="2:11" s="440" customFormat="1" x14ac:dyDescent="0.2">
      <c r="B4956" s="442"/>
      <c r="I4956" s="443"/>
      <c r="J4956" s="443"/>
      <c r="K4956" s="443"/>
    </row>
    <row r="4957" spans="2:11" s="440" customFormat="1" x14ac:dyDescent="0.2">
      <c r="B4957" s="442"/>
      <c r="I4957" s="443"/>
      <c r="J4957" s="443"/>
      <c r="K4957" s="443"/>
    </row>
    <row r="4958" spans="2:11" s="440" customFormat="1" x14ac:dyDescent="0.2">
      <c r="B4958" s="442"/>
      <c r="I4958" s="443"/>
      <c r="J4958" s="443"/>
      <c r="K4958" s="443"/>
    </row>
    <row r="4959" spans="2:11" s="440" customFormat="1" x14ac:dyDescent="0.2">
      <c r="B4959" s="442"/>
      <c r="I4959" s="443"/>
      <c r="J4959" s="443"/>
      <c r="K4959" s="443"/>
    </row>
    <row r="4960" spans="2:11" s="440" customFormat="1" x14ac:dyDescent="0.2">
      <c r="B4960" s="442"/>
      <c r="I4960" s="443"/>
      <c r="J4960" s="443"/>
      <c r="K4960" s="443"/>
    </row>
    <row r="4961" spans="2:11" s="440" customFormat="1" x14ac:dyDescent="0.2">
      <c r="B4961" s="442"/>
      <c r="I4961" s="443"/>
      <c r="J4961" s="443"/>
      <c r="K4961" s="443"/>
    </row>
    <row r="4962" spans="2:11" s="440" customFormat="1" x14ac:dyDescent="0.2">
      <c r="B4962" s="442"/>
      <c r="I4962" s="443"/>
      <c r="J4962" s="443"/>
      <c r="K4962" s="443"/>
    </row>
    <row r="4963" spans="2:11" s="440" customFormat="1" x14ac:dyDescent="0.2">
      <c r="B4963" s="442"/>
      <c r="I4963" s="443"/>
      <c r="J4963" s="443"/>
      <c r="K4963" s="443"/>
    </row>
    <row r="4964" spans="2:11" s="440" customFormat="1" x14ac:dyDescent="0.2">
      <c r="B4964" s="442"/>
      <c r="I4964" s="443"/>
      <c r="J4964" s="443"/>
      <c r="K4964" s="443"/>
    </row>
    <row r="4965" spans="2:11" s="440" customFormat="1" x14ac:dyDescent="0.2">
      <c r="B4965" s="442"/>
      <c r="I4965" s="443"/>
      <c r="J4965" s="443"/>
      <c r="K4965" s="443"/>
    </row>
    <row r="4966" spans="2:11" s="440" customFormat="1" x14ac:dyDescent="0.2">
      <c r="B4966" s="442"/>
      <c r="I4966" s="443"/>
      <c r="J4966" s="443"/>
      <c r="K4966" s="443"/>
    </row>
    <row r="4967" spans="2:11" s="440" customFormat="1" x14ac:dyDescent="0.2">
      <c r="B4967" s="442"/>
      <c r="I4967" s="443"/>
      <c r="J4967" s="443"/>
      <c r="K4967" s="443"/>
    </row>
    <row r="4968" spans="2:11" s="440" customFormat="1" x14ac:dyDescent="0.2">
      <c r="B4968" s="442"/>
      <c r="I4968" s="443"/>
      <c r="J4968" s="443"/>
      <c r="K4968" s="443"/>
    </row>
    <row r="4969" spans="2:11" s="440" customFormat="1" x14ac:dyDescent="0.2">
      <c r="B4969" s="442"/>
      <c r="I4969" s="443"/>
      <c r="J4969" s="443"/>
      <c r="K4969" s="443"/>
    </row>
    <row r="4970" spans="2:11" s="440" customFormat="1" x14ac:dyDescent="0.2">
      <c r="B4970" s="442"/>
      <c r="I4970" s="443"/>
      <c r="J4970" s="443"/>
      <c r="K4970" s="443"/>
    </row>
    <row r="4971" spans="2:11" s="440" customFormat="1" x14ac:dyDescent="0.2">
      <c r="B4971" s="442"/>
      <c r="I4971" s="443"/>
      <c r="J4971" s="443"/>
      <c r="K4971" s="443"/>
    </row>
    <row r="4972" spans="2:11" s="440" customFormat="1" x14ac:dyDescent="0.2">
      <c r="B4972" s="442"/>
      <c r="I4972" s="443"/>
      <c r="J4972" s="443"/>
      <c r="K4972" s="443"/>
    </row>
    <row r="4973" spans="2:11" s="440" customFormat="1" x14ac:dyDescent="0.2">
      <c r="B4973" s="442"/>
      <c r="I4973" s="443"/>
      <c r="J4973" s="443"/>
      <c r="K4973" s="443"/>
    </row>
    <row r="4974" spans="2:11" s="440" customFormat="1" x14ac:dyDescent="0.2">
      <c r="B4974" s="442"/>
      <c r="I4974" s="443"/>
      <c r="J4974" s="443"/>
      <c r="K4974" s="443"/>
    </row>
    <row r="4975" spans="2:11" s="440" customFormat="1" x14ac:dyDescent="0.2">
      <c r="B4975" s="442"/>
      <c r="I4975" s="443"/>
      <c r="J4975" s="443"/>
      <c r="K4975" s="443"/>
    </row>
    <row r="4976" spans="2:11" s="440" customFormat="1" x14ac:dyDescent="0.2">
      <c r="B4976" s="442"/>
      <c r="I4976" s="443"/>
      <c r="J4976" s="443"/>
      <c r="K4976" s="443"/>
    </row>
    <row r="4977" spans="2:11" s="440" customFormat="1" x14ac:dyDescent="0.2">
      <c r="B4977" s="442"/>
      <c r="I4977" s="443"/>
      <c r="J4977" s="443"/>
      <c r="K4977" s="443"/>
    </row>
    <row r="4978" spans="2:11" s="440" customFormat="1" x14ac:dyDescent="0.2">
      <c r="B4978" s="442"/>
      <c r="I4978" s="443"/>
      <c r="J4978" s="443"/>
      <c r="K4978" s="443"/>
    </row>
    <row r="4979" spans="2:11" s="440" customFormat="1" x14ac:dyDescent="0.2">
      <c r="B4979" s="442"/>
      <c r="I4979" s="443"/>
      <c r="J4979" s="443"/>
      <c r="K4979" s="443"/>
    </row>
    <row r="4980" spans="2:11" s="440" customFormat="1" x14ac:dyDescent="0.2">
      <c r="B4980" s="442"/>
      <c r="I4980" s="443"/>
      <c r="J4980" s="443"/>
      <c r="K4980" s="443"/>
    </row>
    <row r="4981" spans="2:11" s="440" customFormat="1" x14ac:dyDescent="0.2">
      <c r="B4981" s="442"/>
      <c r="I4981" s="443"/>
      <c r="J4981" s="443"/>
      <c r="K4981" s="443"/>
    </row>
    <row r="4982" spans="2:11" s="440" customFormat="1" x14ac:dyDescent="0.2">
      <c r="B4982" s="442"/>
      <c r="I4982" s="443"/>
      <c r="J4982" s="443"/>
      <c r="K4982" s="443"/>
    </row>
    <row r="4983" spans="2:11" s="440" customFormat="1" x14ac:dyDescent="0.2">
      <c r="B4983" s="442"/>
      <c r="I4983" s="443"/>
      <c r="J4983" s="443"/>
      <c r="K4983" s="443"/>
    </row>
    <row r="4984" spans="2:11" s="440" customFormat="1" x14ac:dyDescent="0.2">
      <c r="B4984" s="442"/>
      <c r="I4984" s="443"/>
      <c r="J4984" s="443"/>
      <c r="K4984" s="443"/>
    </row>
    <row r="4985" spans="2:11" s="440" customFormat="1" x14ac:dyDescent="0.2">
      <c r="B4985" s="442"/>
      <c r="I4985" s="443"/>
      <c r="J4985" s="443"/>
      <c r="K4985" s="443"/>
    </row>
    <row r="4986" spans="2:11" s="440" customFormat="1" x14ac:dyDescent="0.2">
      <c r="B4986" s="442"/>
      <c r="I4986" s="443"/>
      <c r="J4986" s="443"/>
      <c r="K4986" s="443"/>
    </row>
    <row r="4987" spans="2:11" s="440" customFormat="1" x14ac:dyDescent="0.2">
      <c r="B4987" s="442"/>
      <c r="I4987" s="443"/>
      <c r="J4987" s="443"/>
      <c r="K4987" s="443"/>
    </row>
    <row r="4988" spans="2:11" s="440" customFormat="1" x14ac:dyDescent="0.2">
      <c r="B4988" s="442"/>
      <c r="I4988" s="443"/>
      <c r="J4988" s="443"/>
      <c r="K4988" s="443"/>
    </row>
    <row r="4989" spans="2:11" s="440" customFormat="1" x14ac:dyDescent="0.2">
      <c r="B4989" s="442"/>
      <c r="I4989" s="443"/>
      <c r="J4989" s="443"/>
      <c r="K4989" s="443"/>
    </row>
    <row r="4990" spans="2:11" s="440" customFormat="1" x14ac:dyDescent="0.2">
      <c r="B4990" s="442"/>
      <c r="I4990" s="443"/>
      <c r="J4990" s="443"/>
      <c r="K4990" s="443"/>
    </row>
    <row r="4991" spans="2:11" s="440" customFormat="1" x14ac:dyDescent="0.2">
      <c r="B4991" s="442"/>
      <c r="I4991" s="443"/>
      <c r="J4991" s="443"/>
      <c r="K4991" s="443"/>
    </row>
    <row r="4992" spans="2:11" s="440" customFormat="1" x14ac:dyDescent="0.2">
      <c r="B4992" s="442"/>
      <c r="I4992" s="443"/>
      <c r="J4992" s="443"/>
      <c r="K4992" s="443"/>
    </row>
    <row r="4993" spans="2:11" s="440" customFormat="1" x14ac:dyDescent="0.2">
      <c r="B4993" s="442"/>
      <c r="I4993" s="443"/>
      <c r="J4993" s="443"/>
      <c r="K4993" s="443"/>
    </row>
    <row r="4994" spans="2:11" s="440" customFormat="1" x14ac:dyDescent="0.2">
      <c r="B4994" s="442"/>
      <c r="I4994" s="443"/>
      <c r="J4994" s="443"/>
      <c r="K4994" s="443"/>
    </row>
    <row r="4995" spans="2:11" s="440" customFormat="1" x14ac:dyDescent="0.2">
      <c r="B4995" s="442"/>
      <c r="I4995" s="443"/>
      <c r="J4995" s="443"/>
      <c r="K4995" s="443"/>
    </row>
    <row r="4996" spans="2:11" s="440" customFormat="1" x14ac:dyDescent="0.2">
      <c r="B4996" s="442"/>
      <c r="I4996" s="443"/>
      <c r="J4996" s="443"/>
      <c r="K4996" s="443"/>
    </row>
    <row r="4997" spans="2:11" s="440" customFormat="1" x14ac:dyDescent="0.2">
      <c r="B4997" s="442"/>
      <c r="I4997" s="443"/>
      <c r="J4997" s="443"/>
      <c r="K4997" s="443"/>
    </row>
    <row r="4998" spans="2:11" s="440" customFormat="1" x14ac:dyDescent="0.2">
      <c r="B4998" s="442"/>
      <c r="I4998" s="443"/>
      <c r="J4998" s="443"/>
      <c r="K4998" s="443"/>
    </row>
    <row r="4999" spans="2:11" s="440" customFormat="1" x14ac:dyDescent="0.2">
      <c r="B4999" s="442"/>
      <c r="I4999" s="443"/>
      <c r="J4999" s="443"/>
      <c r="K4999" s="443"/>
    </row>
    <row r="5000" spans="2:11" s="440" customFormat="1" x14ac:dyDescent="0.2">
      <c r="B5000" s="442"/>
      <c r="I5000" s="443"/>
      <c r="J5000" s="443"/>
      <c r="K5000" s="443"/>
    </row>
    <row r="5001" spans="2:11" s="440" customFormat="1" x14ac:dyDescent="0.2">
      <c r="B5001" s="442"/>
      <c r="I5001" s="443"/>
      <c r="J5001" s="443"/>
      <c r="K5001" s="443"/>
    </row>
    <row r="5002" spans="2:11" s="440" customFormat="1" x14ac:dyDescent="0.2">
      <c r="B5002" s="442"/>
      <c r="I5002" s="443"/>
      <c r="J5002" s="443"/>
      <c r="K5002" s="443"/>
    </row>
    <row r="5003" spans="2:11" s="440" customFormat="1" x14ac:dyDescent="0.2">
      <c r="B5003" s="442"/>
      <c r="I5003" s="443"/>
      <c r="J5003" s="443"/>
      <c r="K5003" s="443"/>
    </row>
    <row r="5004" spans="2:11" s="440" customFormat="1" x14ac:dyDescent="0.2">
      <c r="B5004" s="442"/>
      <c r="I5004" s="443"/>
      <c r="J5004" s="443"/>
      <c r="K5004" s="443"/>
    </row>
    <row r="5005" spans="2:11" s="440" customFormat="1" x14ac:dyDescent="0.2">
      <c r="B5005" s="442"/>
      <c r="I5005" s="443"/>
      <c r="J5005" s="443"/>
      <c r="K5005" s="443"/>
    </row>
    <row r="5006" spans="2:11" s="440" customFormat="1" x14ac:dyDescent="0.2">
      <c r="B5006" s="442"/>
      <c r="I5006" s="443"/>
      <c r="J5006" s="443"/>
      <c r="K5006" s="443"/>
    </row>
    <row r="5007" spans="2:11" s="440" customFormat="1" x14ac:dyDescent="0.2">
      <c r="B5007" s="442"/>
      <c r="I5007" s="443"/>
      <c r="J5007" s="443"/>
      <c r="K5007" s="443"/>
    </row>
    <row r="5008" spans="2:11" s="440" customFormat="1" x14ac:dyDescent="0.2">
      <c r="B5008" s="442"/>
      <c r="I5008" s="443"/>
      <c r="J5008" s="443"/>
      <c r="K5008" s="443"/>
    </row>
    <row r="5009" spans="2:11" s="440" customFormat="1" x14ac:dyDescent="0.2">
      <c r="B5009" s="442"/>
      <c r="I5009" s="443"/>
      <c r="J5009" s="443"/>
      <c r="K5009" s="443"/>
    </row>
    <row r="5010" spans="2:11" s="440" customFormat="1" x14ac:dyDescent="0.2">
      <c r="B5010" s="442"/>
      <c r="I5010" s="443"/>
      <c r="J5010" s="443"/>
      <c r="K5010" s="443"/>
    </row>
    <row r="5011" spans="2:11" s="440" customFormat="1" x14ac:dyDescent="0.2">
      <c r="B5011" s="442"/>
      <c r="I5011" s="443"/>
      <c r="J5011" s="443"/>
      <c r="K5011" s="443"/>
    </row>
    <row r="5012" spans="2:11" s="440" customFormat="1" x14ac:dyDescent="0.2">
      <c r="B5012" s="442"/>
      <c r="I5012" s="443"/>
      <c r="J5012" s="443"/>
      <c r="K5012" s="443"/>
    </row>
    <row r="5013" spans="2:11" s="440" customFormat="1" x14ac:dyDescent="0.2">
      <c r="B5013" s="442"/>
      <c r="I5013" s="443"/>
      <c r="J5013" s="443"/>
      <c r="K5013" s="443"/>
    </row>
    <row r="5014" spans="2:11" s="440" customFormat="1" x14ac:dyDescent="0.2">
      <c r="B5014" s="442"/>
      <c r="I5014" s="443"/>
      <c r="J5014" s="443"/>
      <c r="K5014" s="443"/>
    </row>
    <row r="5015" spans="2:11" s="440" customFormat="1" x14ac:dyDescent="0.2">
      <c r="B5015" s="442"/>
      <c r="I5015" s="443"/>
      <c r="J5015" s="443"/>
      <c r="K5015" s="443"/>
    </row>
    <row r="5016" spans="2:11" s="440" customFormat="1" x14ac:dyDescent="0.2">
      <c r="B5016" s="442"/>
      <c r="I5016" s="443"/>
      <c r="J5016" s="443"/>
      <c r="K5016" s="443"/>
    </row>
    <row r="5017" spans="2:11" s="440" customFormat="1" x14ac:dyDescent="0.2">
      <c r="B5017" s="442"/>
      <c r="I5017" s="443"/>
      <c r="J5017" s="443"/>
      <c r="K5017" s="443"/>
    </row>
    <row r="5018" spans="2:11" s="440" customFormat="1" x14ac:dyDescent="0.2">
      <c r="B5018" s="442"/>
      <c r="I5018" s="443"/>
      <c r="J5018" s="443"/>
      <c r="K5018" s="443"/>
    </row>
    <row r="5019" spans="2:11" s="440" customFormat="1" x14ac:dyDescent="0.2">
      <c r="B5019" s="442"/>
      <c r="I5019" s="443"/>
      <c r="J5019" s="443"/>
      <c r="K5019" s="443"/>
    </row>
    <row r="5020" spans="2:11" s="440" customFormat="1" x14ac:dyDescent="0.2">
      <c r="B5020" s="442"/>
      <c r="I5020" s="443"/>
      <c r="J5020" s="443"/>
      <c r="K5020" s="443"/>
    </row>
    <row r="5021" spans="2:11" s="440" customFormat="1" x14ac:dyDescent="0.2">
      <c r="B5021" s="442"/>
      <c r="I5021" s="443"/>
      <c r="J5021" s="443"/>
      <c r="K5021" s="443"/>
    </row>
    <row r="5022" spans="2:11" s="440" customFormat="1" x14ac:dyDescent="0.2">
      <c r="B5022" s="442"/>
      <c r="I5022" s="443"/>
      <c r="J5022" s="443"/>
      <c r="K5022" s="443"/>
    </row>
    <row r="5023" spans="2:11" s="440" customFormat="1" x14ac:dyDescent="0.2">
      <c r="B5023" s="442"/>
      <c r="I5023" s="443"/>
      <c r="J5023" s="443"/>
      <c r="K5023" s="443"/>
    </row>
    <row r="5024" spans="2:11" s="440" customFormat="1" x14ac:dyDescent="0.2">
      <c r="B5024" s="442"/>
      <c r="I5024" s="443"/>
      <c r="J5024" s="443"/>
      <c r="K5024" s="443"/>
    </row>
    <row r="5025" spans="2:11" s="440" customFormat="1" x14ac:dyDescent="0.2">
      <c r="B5025" s="442"/>
      <c r="I5025" s="443"/>
      <c r="J5025" s="443"/>
      <c r="K5025" s="443"/>
    </row>
    <row r="5026" spans="2:11" s="440" customFormat="1" x14ac:dyDescent="0.2">
      <c r="B5026" s="442"/>
      <c r="I5026" s="443"/>
      <c r="J5026" s="443"/>
      <c r="K5026" s="443"/>
    </row>
    <row r="5027" spans="2:11" s="440" customFormat="1" x14ac:dyDescent="0.2">
      <c r="B5027" s="442"/>
      <c r="I5027" s="443"/>
      <c r="J5027" s="443"/>
      <c r="K5027" s="443"/>
    </row>
    <row r="5028" spans="2:11" s="440" customFormat="1" x14ac:dyDescent="0.2">
      <c r="B5028" s="442"/>
      <c r="I5028" s="443"/>
      <c r="J5028" s="443"/>
      <c r="K5028" s="443"/>
    </row>
    <row r="5029" spans="2:11" s="440" customFormat="1" x14ac:dyDescent="0.2">
      <c r="B5029" s="442"/>
      <c r="I5029" s="443"/>
      <c r="J5029" s="443"/>
      <c r="K5029" s="443"/>
    </row>
    <row r="5030" spans="2:11" s="440" customFormat="1" x14ac:dyDescent="0.2">
      <c r="B5030" s="442"/>
      <c r="I5030" s="443"/>
      <c r="J5030" s="443"/>
      <c r="K5030" s="443"/>
    </row>
    <row r="5031" spans="2:11" s="440" customFormat="1" x14ac:dyDescent="0.2">
      <c r="B5031" s="442"/>
      <c r="I5031" s="443"/>
      <c r="J5031" s="443"/>
      <c r="K5031" s="443"/>
    </row>
    <row r="5032" spans="2:11" s="440" customFormat="1" x14ac:dyDescent="0.2">
      <c r="B5032" s="442"/>
      <c r="I5032" s="443"/>
      <c r="J5032" s="443"/>
      <c r="K5032" s="443"/>
    </row>
    <row r="5033" spans="2:11" s="440" customFormat="1" x14ac:dyDescent="0.2">
      <c r="B5033" s="442"/>
      <c r="I5033" s="443"/>
      <c r="J5033" s="443"/>
      <c r="K5033" s="443"/>
    </row>
    <row r="5034" spans="2:11" s="440" customFormat="1" x14ac:dyDescent="0.2">
      <c r="B5034" s="442"/>
      <c r="I5034" s="443"/>
      <c r="J5034" s="443"/>
      <c r="K5034" s="443"/>
    </row>
    <row r="5035" spans="2:11" s="440" customFormat="1" x14ac:dyDescent="0.2">
      <c r="B5035" s="442"/>
      <c r="I5035" s="443"/>
      <c r="J5035" s="443"/>
      <c r="K5035" s="443"/>
    </row>
    <row r="5036" spans="2:11" s="440" customFormat="1" x14ac:dyDescent="0.2">
      <c r="B5036" s="442"/>
      <c r="I5036" s="443"/>
      <c r="J5036" s="443"/>
      <c r="K5036" s="443"/>
    </row>
    <row r="5037" spans="2:11" s="440" customFormat="1" x14ac:dyDescent="0.2">
      <c r="B5037" s="442"/>
      <c r="I5037" s="443"/>
      <c r="J5037" s="443"/>
      <c r="K5037" s="443"/>
    </row>
    <row r="5038" spans="2:11" s="440" customFormat="1" x14ac:dyDescent="0.2">
      <c r="B5038" s="442"/>
      <c r="I5038" s="443"/>
      <c r="J5038" s="443"/>
      <c r="K5038" s="443"/>
    </row>
    <row r="5039" spans="2:11" s="440" customFormat="1" x14ac:dyDescent="0.2">
      <c r="B5039" s="442"/>
      <c r="I5039" s="443"/>
      <c r="J5039" s="443"/>
      <c r="K5039" s="443"/>
    </row>
    <row r="5040" spans="2:11" s="440" customFormat="1" x14ac:dyDescent="0.2">
      <c r="B5040" s="442"/>
      <c r="I5040" s="443"/>
      <c r="J5040" s="443"/>
      <c r="K5040" s="443"/>
    </row>
    <row r="5041" spans="2:11" s="440" customFormat="1" x14ac:dyDescent="0.2">
      <c r="B5041" s="442"/>
      <c r="I5041" s="443"/>
      <c r="J5041" s="443"/>
      <c r="K5041" s="443"/>
    </row>
    <row r="5042" spans="2:11" s="440" customFormat="1" x14ac:dyDescent="0.2">
      <c r="B5042" s="442"/>
      <c r="I5042" s="443"/>
      <c r="J5042" s="443"/>
      <c r="K5042" s="443"/>
    </row>
    <row r="5043" spans="2:11" s="440" customFormat="1" x14ac:dyDescent="0.2">
      <c r="B5043" s="442"/>
      <c r="I5043" s="443"/>
      <c r="J5043" s="443"/>
      <c r="K5043" s="443"/>
    </row>
    <row r="5044" spans="2:11" s="440" customFormat="1" x14ac:dyDescent="0.2">
      <c r="B5044" s="442"/>
      <c r="I5044" s="443"/>
      <c r="J5044" s="443"/>
      <c r="K5044" s="443"/>
    </row>
    <row r="5045" spans="2:11" s="440" customFormat="1" x14ac:dyDescent="0.2">
      <c r="B5045" s="442"/>
      <c r="I5045" s="443"/>
      <c r="J5045" s="443"/>
      <c r="K5045" s="443"/>
    </row>
    <row r="5046" spans="2:11" s="440" customFormat="1" x14ac:dyDescent="0.2">
      <c r="B5046" s="442"/>
      <c r="I5046" s="443"/>
      <c r="J5046" s="443"/>
      <c r="K5046" s="443"/>
    </row>
    <row r="5047" spans="2:11" s="440" customFormat="1" x14ac:dyDescent="0.2">
      <c r="B5047" s="442"/>
      <c r="I5047" s="443"/>
      <c r="J5047" s="443"/>
      <c r="K5047" s="443"/>
    </row>
    <row r="5048" spans="2:11" s="440" customFormat="1" x14ac:dyDescent="0.2">
      <c r="B5048" s="442"/>
      <c r="I5048" s="443"/>
      <c r="J5048" s="443"/>
      <c r="K5048" s="443"/>
    </row>
    <row r="5049" spans="2:11" s="440" customFormat="1" x14ac:dyDescent="0.2">
      <c r="B5049" s="442"/>
      <c r="I5049" s="443"/>
      <c r="J5049" s="443"/>
      <c r="K5049" s="443"/>
    </row>
    <row r="5050" spans="2:11" s="440" customFormat="1" x14ac:dyDescent="0.2">
      <c r="B5050" s="442"/>
      <c r="I5050" s="443"/>
      <c r="J5050" s="443"/>
      <c r="K5050" s="443"/>
    </row>
    <row r="5051" spans="2:11" s="440" customFormat="1" x14ac:dyDescent="0.2">
      <c r="B5051" s="442"/>
      <c r="I5051" s="443"/>
      <c r="J5051" s="443"/>
      <c r="K5051" s="443"/>
    </row>
    <row r="5052" spans="2:11" s="440" customFormat="1" x14ac:dyDescent="0.2">
      <c r="B5052" s="442"/>
      <c r="I5052" s="443"/>
      <c r="J5052" s="443"/>
      <c r="K5052" s="443"/>
    </row>
    <row r="5053" spans="2:11" s="440" customFormat="1" x14ac:dyDescent="0.2">
      <c r="B5053" s="442"/>
      <c r="I5053" s="443"/>
      <c r="J5053" s="443"/>
      <c r="K5053" s="443"/>
    </row>
    <row r="5054" spans="2:11" s="440" customFormat="1" x14ac:dyDescent="0.2">
      <c r="B5054" s="442"/>
      <c r="I5054" s="443"/>
      <c r="J5054" s="443"/>
      <c r="K5054" s="443"/>
    </row>
    <row r="5055" spans="2:11" s="440" customFormat="1" x14ac:dyDescent="0.2">
      <c r="B5055" s="442"/>
      <c r="I5055" s="443"/>
      <c r="J5055" s="443"/>
      <c r="K5055" s="443"/>
    </row>
    <row r="5056" spans="2:11" s="440" customFormat="1" x14ac:dyDescent="0.2">
      <c r="B5056" s="442"/>
      <c r="I5056" s="443"/>
      <c r="J5056" s="443"/>
      <c r="K5056" s="443"/>
    </row>
    <row r="5057" spans="2:11" s="440" customFormat="1" x14ac:dyDescent="0.2">
      <c r="B5057" s="442"/>
      <c r="I5057" s="443"/>
      <c r="J5057" s="443"/>
      <c r="K5057" s="443"/>
    </row>
    <row r="5058" spans="2:11" s="440" customFormat="1" x14ac:dyDescent="0.2">
      <c r="B5058" s="442"/>
      <c r="I5058" s="443"/>
      <c r="J5058" s="443"/>
      <c r="K5058" s="443"/>
    </row>
    <row r="5059" spans="2:11" s="440" customFormat="1" x14ac:dyDescent="0.2">
      <c r="B5059" s="442"/>
      <c r="I5059" s="443"/>
      <c r="J5059" s="443"/>
      <c r="K5059" s="443"/>
    </row>
    <row r="5060" spans="2:11" s="440" customFormat="1" x14ac:dyDescent="0.2">
      <c r="B5060" s="442"/>
      <c r="I5060" s="443"/>
      <c r="J5060" s="443"/>
      <c r="K5060" s="443"/>
    </row>
    <row r="5061" spans="2:11" s="440" customFormat="1" x14ac:dyDescent="0.2">
      <c r="B5061" s="442"/>
      <c r="I5061" s="443"/>
      <c r="J5061" s="443"/>
      <c r="K5061" s="443"/>
    </row>
    <row r="5062" spans="2:11" s="440" customFormat="1" x14ac:dyDescent="0.2">
      <c r="B5062" s="442"/>
      <c r="I5062" s="443"/>
      <c r="J5062" s="443"/>
      <c r="K5062" s="443"/>
    </row>
    <row r="5063" spans="2:11" s="440" customFormat="1" x14ac:dyDescent="0.2">
      <c r="B5063" s="442"/>
      <c r="I5063" s="443"/>
      <c r="J5063" s="443"/>
      <c r="K5063" s="443"/>
    </row>
    <row r="5064" spans="2:11" s="440" customFormat="1" x14ac:dyDescent="0.2">
      <c r="B5064" s="442"/>
      <c r="I5064" s="443"/>
      <c r="J5064" s="443"/>
      <c r="K5064" s="443"/>
    </row>
    <row r="5065" spans="2:11" s="440" customFormat="1" x14ac:dyDescent="0.2">
      <c r="B5065" s="442"/>
      <c r="I5065" s="443"/>
      <c r="J5065" s="443"/>
      <c r="K5065" s="443"/>
    </row>
    <row r="5066" spans="2:11" s="440" customFormat="1" x14ac:dyDescent="0.2">
      <c r="B5066" s="442"/>
      <c r="I5066" s="443"/>
      <c r="J5066" s="443"/>
      <c r="K5066" s="443"/>
    </row>
    <row r="5067" spans="2:11" s="440" customFormat="1" x14ac:dyDescent="0.2">
      <c r="B5067" s="442"/>
      <c r="I5067" s="443"/>
      <c r="J5067" s="443"/>
      <c r="K5067" s="443"/>
    </row>
    <row r="5068" spans="2:11" s="440" customFormat="1" x14ac:dyDescent="0.2">
      <c r="B5068" s="442"/>
      <c r="I5068" s="443"/>
      <c r="J5068" s="443"/>
      <c r="K5068" s="443"/>
    </row>
    <row r="5069" spans="2:11" s="440" customFormat="1" x14ac:dyDescent="0.2">
      <c r="B5069" s="442"/>
      <c r="I5069" s="443"/>
      <c r="J5069" s="443"/>
      <c r="K5069" s="443"/>
    </row>
    <row r="5070" spans="2:11" s="440" customFormat="1" x14ac:dyDescent="0.2">
      <c r="B5070" s="442"/>
      <c r="I5070" s="443"/>
      <c r="J5070" s="443"/>
      <c r="K5070" s="443"/>
    </row>
    <row r="5071" spans="2:11" s="440" customFormat="1" x14ac:dyDescent="0.2">
      <c r="B5071" s="442"/>
      <c r="I5071" s="443"/>
      <c r="J5071" s="443"/>
      <c r="K5071" s="443"/>
    </row>
    <row r="5072" spans="2:11" s="440" customFormat="1" x14ac:dyDescent="0.2">
      <c r="B5072" s="442"/>
      <c r="I5072" s="443"/>
      <c r="J5072" s="443"/>
      <c r="K5072" s="443"/>
    </row>
    <row r="5073" spans="2:11" s="440" customFormat="1" x14ac:dyDescent="0.2">
      <c r="B5073" s="442"/>
      <c r="I5073" s="443"/>
      <c r="J5073" s="443"/>
      <c r="K5073" s="443"/>
    </row>
    <row r="5074" spans="2:11" s="440" customFormat="1" x14ac:dyDescent="0.2">
      <c r="B5074" s="442"/>
      <c r="I5074" s="443"/>
      <c r="J5074" s="443"/>
      <c r="K5074" s="443"/>
    </row>
    <row r="5075" spans="2:11" s="440" customFormat="1" x14ac:dyDescent="0.2">
      <c r="B5075" s="442"/>
      <c r="I5075" s="443"/>
      <c r="J5075" s="443"/>
      <c r="K5075" s="443"/>
    </row>
    <row r="5076" spans="2:11" s="440" customFormat="1" x14ac:dyDescent="0.2">
      <c r="B5076" s="442"/>
      <c r="I5076" s="443"/>
      <c r="J5076" s="443"/>
      <c r="K5076" s="443"/>
    </row>
    <row r="5077" spans="2:11" s="440" customFormat="1" x14ac:dyDescent="0.2">
      <c r="B5077" s="442"/>
      <c r="I5077" s="443"/>
      <c r="J5077" s="443"/>
      <c r="K5077" s="443"/>
    </row>
    <row r="5078" spans="2:11" s="440" customFormat="1" x14ac:dyDescent="0.2">
      <c r="B5078" s="442"/>
      <c r="I5078" s="443"/>
      <c r="J5078" s="443"/>
      <c r="K5078" s="443"/>
    </row>
    <row r="5079" spans="2:11" s="440" customFormat="1" x14ac:dyDescent="0.2">
      <c r="B5079" s="442"/>
      <c r="I5079" s="443"/>
      <c r="J5079" s="443"/>
      <c r="K5079" s="443"/>
    </row>
    <row r="5080" spans="2:11" s="440" customFormat="1" x14ac:dyDescent="0.2">
      <c r="B5080" s="442"/>
      <c r="I5080" s="443"/>
      <c r="J5080" s="443"/>
      <c r="K5080" s="443"/>
    </row>
    <row r="5081" spans="2:11" s="440" customFormat="1" x14ac:dyDescent="0.2">
      <c r="B5081" s="442"/>
      <c r="I5081" s="443"/>
      <c r="J5081" s="443"/>
      <c r="K5081" s="443"/>
    </row>
    <row r="5082" spans="2:11" s="440" customFormat="1" x14ac:dyDescent="0.2">
      <c r="B5082" s="442"/>
      <c r="I5082" s="443"/>
      <c r="J5082" s="443"/>
      <c r="K5082" s="443"/>
    </row>
    <row r="5083" spans="2:11" s="440" customFormat="1" x14ac:dyDescent="0.2">
      <c r="B5083" s="442"/>
      <c r="I5083" s="443"/>
      <c r="J5083" s="443"/>
      <c r="K5083" s="443"/>
    </row>
    <row r="5084" spans="2:11" s="440" customFormat="1" x14ac:dyDescent="0.2">
      <c r="B5084" s="442"/>
      <c r="I5084" s="443"/>
      <c r="J5084" s="443"/>
      <c r="K5084" s="443"/>
    </row>
    <row r="5085" spans="2:11" s="440" customFormat="1" x14ac:dyDescent="0.2">
      <c r="B5085" s="442"/>
      <c r="I5085" s="443"/>
      <c r="J5085" s="443"/>
      <c r="K5085" s="443"/>
    </row>
    <row r="5086" spans="2:11" s="440" customFormat="1" x14ac:dyDescent="0.2">
      <c r="B5086" s="442"/>
      <c r="I5086" s="443"/>
      <c r="J5086" s="443"/>
      <c r="K5086" s="443"/>
    </row>
    <row r="5087" spans="2:11" s="440" customFormat="1" x14ac:dyDescent="0.2">
      <c r="B5087" s="442"/>
      <c r="I5087" s="443"/>
      <c r="J5087" s="443"/>
      <c r="K5087" s="443"/>
    </row>
    <row r="5088" spans="2:11" s="440" customFormat="1" x14ac:dyDescent="0.2">
      <c r="B5088" s="442"/>
      <c r="I5088" s="443"/>
      <c r="J5088" s="443"/>
      <c r="K5088" s="443"/>
    </row>
    <row r="5089" spans="2:11" s="440" customFormat="1" x14ac:dyDescent="0.2">
      <c r="B5089" s="442"/>
      <c r="I5089" s="443"/>
      <c r="J5089" s="443"/>
      <c r="K5089" s="443"/>
    </row>
    <row r="5090" spans="2:11" s="440" customFormat="1" x14ac:dyDescent="0.2">
      <c r="B5090" s="442"/>
      <c r="I5090" s="443"/>
      <c r="J5090" s="443"/>
      <c r="K5090" s="443"/>
    </row>
    <row r="5091" spans="2:11" s="440" customFormat="1" x14ac:dyDescent="0.2">
      <c r="B5091" s="442"/>
      <c r="I5091" s="443"/>
      <c r="J5091" s="443"/>
      <c r="K5091" s="443"/>
    </row>
    <row r="5092" spans="2:11" s="440" customFormat="1" x14ac:dyDescent="0.2">
      <c r="B5092" s="442"/>
      <c r="I5092" s="443"/>
      <c r="J5092" s="443"/>
      <c r="K5092" s="443"/>
    </row>
    <row r="5093" spans="2:11" s="440" customFormat="1" x14ac:dyDescent="0.2">
      <c r="B5093" s="442"/>
      <c r="I5093" s="443"/>
      <c r="J5093" s="443"/>
      <c r="K5093" s="443"/>
    </row>
    <row r="5094" spans="2:11" s="440" customFormat="1" x14ac:dyDescent="0.2">
      <c r="B5094" s="442"/>
      <c r="I5094" s="443"/>
      <c r="J5094" s="443"/>
      <c r="K5094" s="443"/>
    </row>
    <row r="5095" spans="2:11" s="440" customFormat="1" x14ac:dyDescent="0.2">
      <c r="B5095" s="442"/>
      <c r="I5095" s="443"/>
      <c r="J5095" s="443"/>
      <c r="K5095" s="443"/>
    </row>
    <row r="5096" spans="2:11" s="440" customFormat="1" x14ac:dyDescent="0.2">
      <c r="B5096" s="442"/>
      <c r="I5096" s="443"/>
      <c r="J5096" s="443"/>
      <c r="K5096" s="443"/>
    </row>
    <row r="5097" spans="2:11" s="440" customFormat="1" x14ac:dyDescent="0.2">
      <c r="B5097" s="442"/>
      <c r="I5097" s="443"/>
      <c r="J5097" s="443"/>
      <c r="K5097" s="443"/>
    </row>
    <row r="5098" spans="2:11" s="440" customFormat="1" x14ac:dyDescent="0.2">
      <c r="B5098" s="442"/>
      <c r="I5098" s="443"/>
      <c r="J5098" s="443"/>
      <c r="K5098" s="443"/>
    </row>
    <row r="5099" spans="2:11" s="440" customFormat="1" x14ac:dyDescent="0.2">
      <c r="B5099" s="442"/>
      <c r="I5099" s="443"/>
      <c r="J5099" s="443"/>
      <c r="K5099" s="443"/>
    </row>
    <row r="5100" spans="2:11" s="440" customFormat="1" x14ac:dyDescent="0.2">
      <c r="B5100" s="442"/>
      <c r="I5100" s="443"/>
      <c r="J5100" s="443"/>
      <c r="K5100" s="443"/>
    </row>
    <row r="5101" spans="2:11" s="440" customFormat="1" x14ac:dyDescent="0.2">
      <c r="B5101" s="442"/>
      <c r="I5101" s="443"/>
      <c r="J5101" s="443"/>
      <c r="K5101" s="443"/>
    </row>
    <row r="5102" spans="2:11" s="440" customFormat="1" x14ac:dyDescent="0.2">
      <c r="B5102" s="442"/>
      <c r="I5102" s="443"/>
      <c r="J5102" s="443"/>
      <c r="K5102" s="443"/>
    </row>
    <row r="5103" spans="2:11" s="440" customFormat="1" x14ac:dyDescent="0.2">
      <c r="B5103" s="442"/>
      <c r="I5103" s="443"/>
      <c r="J5103" s="443"/>
      <c r="K5103" s="443"/>
    </row>
    <row r="5104" spans="2:11" s="440" customFormat="1" x14ac:dyDescent="0.2">
      <c r="B5104" s="442"/>
      <c r="I5104" s="443"/>
      <c r="J5104" s="443"/>
      <c r="K5104" s="443"/>
    </row>
    <row r="5105" spans="2:11" s="440" customFormat="1" x14ac:dyDescent="0.2">
      <c r="B5105" s="442"/>
      <c r="I5105" s="443"/>
      <c r="J5105" s="443"/>
      <c r="K5105" s="443"/>
    </row>
    <row r="5106" spans="2:11" s="440" customFormat="1" x14ac:dyDescent="0.2">
      <c r="B5106" s="442"/>
      <c r="I5106" s="443"/>
      <c r="J5106" s="443"/>
      <c r="K5106" s="443"/>
    </row>
    <row r="5107" spans="2:11" s="440" customFormat="1" x14ac:dyDescent="0.2">
      <c r="B5107" s="442"/>
      <c r="I5107" s="443"/>
      <c r="J5107" s="443"/>
      <c r="K5107" s="443"/>
    </row>
    <row r="5108" spans="2:11" s="440" customFormat="1" x14ac:dyDescent="0.2">
      <c r="B5108" s="442"/>
      <c r="I5108" s="443"/>
      <c r="J5108" s="443"/>
      <c r="K5108" s="443"/>
    </row>
    <row r="5109" spans="2:11" s="440" customFormat="1" x14ac:dyDescent="0.2">
      <c r="B5109" s="442"/>
      <c r="I5109" s="443"/>
      <c r="J5109" s="443"/>
      <c r="K5109" s="443"/>
    </row>
    <row r="5110" spans="2:11" s="440" customFormat="1" x14ac:dyDescent="0.2">
      <c r="B5110" s="442"/>
      <c r="I5110" s="443"/>
      <c r="J5110" s="443"/>
      <c r="K5110" s="443"/>
    </row>
    <row r="5111" spans="2:11" s="440" customFormat="1" x14ac:dyDescent="0.2">
      <c r="B5111" s="442"/>
      <c r="I5111" s="443"/>
      <c r="J5111" s="443"/>
      <c r="K5111" s="443"/>
    </row>
    <row r="5112" spans="2:11" s="440" customFormat="1" x14ac:dyDescent="0.2">
      <c r="B5112" s="442"/>
      <c r="I5112" s="443"/>
      <c r="J5112" s="443"/>
      <c r="K5112" s="443"/>
    </row>
    <row r="5113" spans="2:11" s="440" customFormat="1" x14ac:dyDescent="0.2">
      <c r="B5113" s="442"/>
      <c r="I5113" s="443"/>
      <c r="J5113" s="443"/>
      <c r="K5113" s="443"/>
    </row>
    <row r="5114" spans="2:11" s="440" customFormat="1" x14ac:dyDescent="0.2">
      <c r="B5114" s="442"/>
      <c r="I5114" s="443"/>
      <c r="J5114" s="443"/>
      <c r="K5114" s="443"/>
    </row>
    <row r="5115" spans="2:11" s="440" customFormat="1" x14ac:dyDescent="0.2">
      <c r="B5115" s="442"/>
      <c r="I5115" s="443"/>
      <c r="J5115" s="443"/>
      <c r="K5115" s="443"/>
    </row>
    <row r="5116" spans="2:11" s="440" customFormat="1" x14ac:dyDescent="0.2">
      <c r="B5116" s="442"/>
      <c r="I5116" s="443"/>
      <c r="J5116" s="443"/>
      <c r="K5116" s="443"/>
    </row>
    <row r="5117" spans="2:11" s="440" customFormat="1" x14ac:dyDescent="0.2">
      <c r="B5117" s="442"/>
      <c r="I5117" s="443"/>
      <c r="J5117" s="443"/>
      <c r="K5117" s="443"/>
    </row>
    <row r="5118" spans="2:11" s="440" customFormat="1" x14ac:dyDescent="0.2">
      <c r="B5118" s="442"/>
      <c r="I5118" s="443"/>
      <c r="J5118" s="443"/>
      <c r="K5118" s="443"/>
    </row>
    <row r="5119" spans="2:11" s="440" customFormat="1" x14ac:dyDescent="0.2">
      <c r="B5119" s="442"/>
      <c r="I5119" s="443"/>
      <c r="J5119" s="443"/>
      <c r="K5119" s="443"/>
    </row>
    <row r="5120" spans="2:11" s="440" customFormat="1" x14ac:dyDescent="0.2">
      <c r="B5120" s="442"/>
      <c r="I5120" s="443"/>
      <c r="J5120" s="443"/>
      <c r="K5120" s="443"/>
    </row>
    <row r="5121" spans="2:11" s="440" customFormat="1" x14ac:dyDescent="0.2">
      <c r="B5121" s="442"/>
      <c r="I5121" s="443"/>
      <c r="J5121" s="443"/>
      <c r="K5121" s="443"/>
    </row>
    <row r="5122" spans="2:11" s="440" customFormat="1" x14ac:dyDescent="0.2">
      <c r="B5122" s="442"/>
      <c r="I5122" s="443"/>
      <c r="J5122" s="443"/>
      <c r="K5122" s="443"/>
    </row>
    <row r="5123" spans="2:11" s="440" customFormat="1" x14ac:dyDescent="0.2">
      <c r="B5123" s="442"/>
      <c r="I5123" s="443"/>
      <c r="J5123" s="443"/>
      <c r="K5123" s="443"/>
    </row>
    <row r="5124" spans="2:11" s="440" customFormat="1" x14ac:dyDescent="0.2">
      <c r="B5124" s="442"/>
      <c r="I5124" s="443"/>
      <c r="J5124" s="443"/>
      <c r="K5124" s="443"/>
    </row>
    <row r="5125" spans="2:11" s="440" customFormat="1" x14ac:dyDescent="0.2">
      <c r="B5125" s="442"/>
      <c r="I5125" s="443"/>
      <c r="J5125" s="443"/>
      <c r="K5125" s="443"/>
    </row>
    <row r="5126" spans="2:11" s="440" customFormat="1" x14ac:dyDescent="0.2">
      <c r="B5126" s="442"/>
      <c r="I5126" s="443"/>
      <c r="J5126" s="443"/>
      <c r="K5126" s="443"/>
    </row>
    <row r="5127" spans="2:11" s="440" customFormat="1" x14ac:dyDescent="0.2">
      <c r="B5127" s="442"/>
      <c r="I5127" s="443"/>
      <c r="J5127" s="443"/>
      <c r="K5127" s="443"/>
    </row>
    <row r="5128" spans="2:11" s="440" customFormat="1" x14ac:dyDescent="0.2">
      <c r="B5128" s="442"/>
      <c r="I5128" s="443"/>
      <c r="J5128" s="443"/>
      <c r="K5128" s="443"/>
    </row>
    <row r="5129" spans="2:11" s="440" customFormat="1" x14ac:dyDescent="0.2">
      <c r="B5129" s="442"/>
      <c r="I5129" s="443"/>
      <c r="J5129" s="443"/>
      <c r="K5129" s="443"/>
    </row>
    <row r="5130" spans="2:11" s="440" customFormat="1" x14ac:dyDescent="0.2">
      <c r="B5130" s="442"/>
      <c r="I5130" s="443"/>
      <c r="J5130" s="443"/>
      <c r="K5130" s="443"/>
    </row>
    <row r="5131" spans="2:11" s="440" customFormat="1" x14ac:dyDescent="0.2">
      <c r="B5131" s="442"/>
      <c r="I5131" s="443"/>
      <c r="J5131" s="443"/>
      <c r="K5131" s="443"/>
    </row>
    <row r="5132" spans="2:11" s="440" customFormat="1" x14ac:dyDescent="0.2">
      <c r="B5132" s="442"/>
      <c r="I5132" s="443"/>
      <c r="J5132" s="443"/>
      <c r="K5132" s="443"/>
    </row>
    <row r="5133" spans="2:11" s="440" customFormat="1" x14ac:dyDescent="0.2">
      <c r="B5133" s="442"/>
      <c r="I5133" s="443"/>
      <c r="J5133" s="443"/>
      <c r="K5133" s="443"/>
    </row>
    <row r="5134" spans="2:11" s="440" customFormat="1" x14ac:dyDescent="0.2">
      <c r="B5134" s="442"/>
      <c r="I5134" s="443"/>
      <c r="J5134" s="443"/>
      <c r="K5134" s="443"/>
    </row>
    <row r="5135" spans="2:11" s="440" customFormat="1" x14ac:dyDescent="0.2">
      <c r="B5135" s="442"/>
      <c r="I5135" s="443"/>
      <c r="J5135" s="443"/>
      <c r="K5135" s="443"/>
    </row>
    <row r="5136" spans="2:11" s="440" customFormat="1" x14ac:dyDescent="0.2">
      <c r="B5136" s="442"/>
      <c r="I5136" s="443"/>
      <c r="J5136" s="443"/>
      <c r="K5136" s="443"/>
    </row>
    <row r="5137" spans="2:11" s="440" customFormat="1" x14ac:dyDescent="0.2">
      <c r="B5137" s="442"/>
      <c r="I5137" s="443"/>
      <c r="J5137" s="443"/>
      <c r="K5137" s="443"/>
    </row>
    <row r="5138" spans="2:11" s="440" customFormat="1" x14ac:dyDescent="0.2">
      <c r="B5138" s="442"/>
      <c r="I5138" s="443"/>
      <c r="J5138" s="443"/>
      <c r="K5138" s="443"/>
    </row>
    <row r="5139" spans="2:11" s="440" customFormat="1" x14ac:dyDescent="0.2">
      <c r="B5139" s="442"/>
      <c r="I5139" s="443"/>
      <c r="J5139" s="443"/>
      <c r="K5139" s="443"/>
    </row>
    <row r="5140" spans="2:11" s="440" customFormat="1" x14ac:dyDescent="0.2">
      <c r="B5140" s="442"/>
      <c r="I5140" s="443"/>
      <c r="J5140" s="443"/>
      <c r="K5140" s="443"/>
    </row>
    <row r="5141" spans="2:11" s="440" customFormat="1" x14ac:dyDescent="0.2">
      <c r="B5141" s="442"/>
      <c r="I5141" s="443"/>
      <c r="J5141" s="443"/>
      <c r="K5141" s="443"/>
    </row>
    <row r="5142" spans="2:11" s="440" customFormat="1" x14ac:dyDescent="0.2">
      <c r="B5142" s="442"/>
      <c r="I5142" s="443"/>
      <c r="J5142" s="443"/>
      <c r="K5142" s="443"/>
    </row>
    <row r="5143" spans="2:11" s="440" customFormat="1" x14ac:dyDescent="0.2">
      <c r="B5143" s="442"/>
      <c r="I5143" s="443"/>
      <c r="J5143" s="443"/>
      <c r="K5143" s="443"/>
    </row>
    <row r="5144" spans="2:11" s="440" customFormat="1" x14ac:dyDescent="0.2">
      <c r="B5144" s="442"/>
      <c r="I5144" s="443"/>
      <c r="J5144" s="443"/>
      <c r="K5144" s="443"/>
    </row>
    <row r="5145" spans="2:11" s="440" customFormat="1" x14ac:dyDescent="0.2">
      <c r="B5145" s="442"/>
      <c r="I5145" s="443"/>
      <c r="J5145" s="443"/>
      <c r="K5145" s="443"/>
    </row>
    <row r="5146" spans="2:11" s="440" customFormat="1" x14ac:dyDescent="0.2">
      <c r="B5146" s="442"/>
      <c r="I5146" s="443"/>
      <c r="J5146" s="443"/>
      <c r="K5146" s="443"/>
    </row>
    <row r="5147" spans="2:11" s="440" customFormat="1" x14ac:dyDescent="0.2">
      <c r="B5147" s="442"/>
      <c r="I5147" s="443"/>
      <c r="J5147" s="443"/>
      <c r="K5147" s="443"/>
    </row>
    <row r="5148" spans="2:11" s="440" customFormat="1" x14ac:dyDescent="0.2">
      <c r="B5148" s="442"/>
      <c r="I5148" s="443"/>
      <c r="J5148" s="443"/>
      <c r="K5148" s="443"/>
    </row>
    <row r="5149" spans="2:11" s="440" customFormat="1" x14ac:dyDescent="0.2">
      <c r="B5149" s="442"/>
      <c r="I5149" s="443"/>
      <c r="J5149" s="443"/>
      <c r="K5149" s="443"/>
    </row>
    <row r="5150" spans="2:11" s="440" customFormat="1" x14ac:dyDescent="0.2">
      <c r="B5150" s="442"/>
      <c r="I5150" s="443"/>
      <c r="J5150" s="443"/>
      <c r="K5150" s="443"/>
    </row>
    <row r="5151" spans="2:11" s="440" customFormat="1" x14ac:dyDescent="0.2">
      <c r="B5151" s="442"/>
      <c r="I5151" s="443"/>
      <c r="J5151" s="443"/>
      <c r="K5151" s="443"/>
    </row>
    <row r="5152" spans="2:11" s="440" customFormat="1" x14ac:dyDescent="0.2">
      <c r="B5152" s="442"/>
      <c r="I5152" s="443"/>
      <c r="J5152" s="443"/>
      <c r="K5152" s="443"/>
    </row>
    <row r="5153" spans="2:11" s="440" customFormat="1" x14ac:dyDescent="0.2">
      <c r="B5153" s="442"/>
      <c r="I5153" s="443"/>
      <c r="J5153" s="443"/>
      <c r="K5153" s="443"/>
    </row>
    <row r="5154" spans="2:11" s="440" customFormat="1" x14ac:dyDescent="0.2">
      <c r="B5154" s="442"/>
      <c r="I5154" s="443"/>
      <c r="J5154" s="443"/>
      <c r="K5154" s="443"/>
    </row>
    <row r="5155" spans="2:11" s="440" customFormat="1" x14ac:dyDescent="0.2">
      <c r="B5155" s="442"/>
      <c r="I5155" s="443"/>
      <c r="J5155" s="443"/>
      <c r="K5155" s="443"/>
    </row>
    <row r="5156" spans="2:11" s="440" customFormat="1" x14ac:dyDescent="0.2">
      <c r="B5156" s="442"/>
      <c r="I5156" s="443"/>
      <c r="J5156" s="443"/>
      <c r="K5156" s="443"/>
    </row>
    <row r="5157" spans="2:11" s="440" customFormat="1" x14ac:dyDescent="0.2">
      <c r="B5157" s="442"/>
      <c r="I5157" s="443"/>
      <c r="J5157" s="443"/>
      <c r="K5157" s="443"/>
    </row>
    <row r="5158" spans="2:11" s="440" customFormat="1" x14ac:dyDescent="0.2">
      <c r="B5158" s="442"/>
      <c r="I5158" s="443"/>
      <c r="J5158" s="443"/>
      <c r="K5158" s="443"/>
    </row>
    <row r="5159" spans="2:11" s="440" customFormat="1" x14ac:dyDescent="0.2">
      <c r="B5159" s="442"/>
      <c r="I5159" s="443"/>
      <c r="J5159" s="443"/>
      <c r="K5159" s="443"/>
    </row>
    <row r="5160" spans="2:11" s="440" customFormat="1" x14ac:dyDescent="0.2">
      <c r="B5160" s="442"/>
      <c r="I5160" s="443"/>
      <c r="J5160" s="443"/>
      <c r="K5160" s="443"/>
    </row>
    <row r="5161" spans="2:11" s="440" customFormat="1" x14ac:dyDescent="0.2">
      <c r="B5161" s="442"/>
      <c r="I5161" s="443"/>
      <c r="J5161" s="443"/>
      <c r="K5161" s="443"/>
    </row>
    <row r="5162" spans="2:11" s="440" customFormat="1" x14ac:dyDescent="0.2">
      <c r="B5162" s="442"/>
      <c r="I5162" s="443"/>
      <c r="J5162" s="443"/>
      <c r="K5162" s="443"/>
    </row>
    <row r="5163" spans="2:11" s="440" customFormat="1" x14ac:dyDescent="0.2">
      <c r="B5163" s="442"/>
      <c r="I5163" s="443"/>
      <c r="J5163" s="443"/>
      <c r="K5163" s="443"/>
    </row>
    <row r="5164" spans="2:11" s="440" customFormat="1" x14ac:dyDescent="0.2">
      <c r="B5164" s="442"/>
      <c r="I5164" s="443"/>
      <c r="J5164" s="443"/>
      <c r="K5164" s="443"/>
    </row>
    <row r="5165" spans="2:11" s="440" customFormat="1" x14ac:dyDescent="0.2">
      <c r="B5165" s="442"/>
      <c r="I5165" s="443"/>
      <c r="J5165" s="443"/>
      <c r="K5165" s="443"/>
    </row>
    <row r="5166" spans="2:11" s="440" customFormat="1" x14ac:dyDescent="0.2">
      <c r="B5166" s="442"/>
      <c r="I5166" s="443"/>
      <c r="J5166" s="443"/>
      <c r="K5166" s="443"/>
    </row>
    <row r="5167" spans="2:11" s="440" customFormat="1" x14ac:dyDescent="0.2">
      <c r="B5167" s="442"/>
      <c r="I5167" s="443"/>
      <c r="J5167" s="443"/>
      <c r="K5167" s="443"/>
    </row>
    <row r="5168" spans="2:11" s="440" customFormat="1" x14ac:dyDescent="0.2">
      <c r="B5168" s="442"/>
      <c r="I5168" s="443"/>
      <c r="J5168" s="443"/>
      <c r="K5168" s="443"/>
    </row>
    <row r="5169" spans="2:11" s="440" customFormat="1" x14ac:dyDescent="0.2">
      <c r="B5169" s="442"/>
      <c r="I5169" s="443"/>
      <c r="J5169" s="443"/>
      <c r="K5169" s="443"/>
    </row>
    <row r="5170" spans="2:11" s="440" customFormat="1" x14ac:dyDescent="0.2">
      <c r="B5170" s="442"/>
      <c r="I5170" s="443"/>
      <c r="J5170" s="443"/>
      <c r="K5170" s="443"/>
    </row>
    <row r="5171" spans="2:11" s="440" customFormat="1" x14ac:dyDescent="0.2">
      <c r="B5171" s="442"/>
      <c r="I5171" s="443"/>
      <c r="J5171" s="443"/>
      <c r="K5171" s="443"/>
    </row>
    <row r="5172" spans="2:11" s="440" customFormat="1" x14ac:dyDescent="0.2">
      <c r="B5172" s="442"/>
      <c r="I5172" s="443"/>
      <c r="J5172" s="443"/>
      <c r="K5172" s="443"/>
    </row>
    <row r="5173" spans="2:11" s="440" customFormat="1" x14ac:dyDescent="0.2">
      <c r="B5173" s="442"/>
      <c r="I5173" s="443"/>
      <c r="J5173" s="443"/>
      <c r="K5173" s="443"/>
    </row>
    <row r="5174" spans="2:11" s="440" customFormat="1" x14ac:dyDescent="0.2">
      <c r="B5174" s="442"/>
      <c r="I5174" s="443"/>
      <c r="J5174" s="443"/>
      <c r="K5174" s="443"/>
    </row>
    <row r="5175" spans="2:11" s="440" customFormat="1" x14ac:dyDescent="0.2">
      <c r="B5175" s="442"/>
      <c r="I5175" s="443"/>
      <c r="J5175" s="443"/>
      <c r="K5175" s="443"/>
    </row>
    <row r="5176" spans="2:11" s="440" customFormat="1" x14ac:dyDescent="0.2">
      <c r="B5176" s="442"/>
      <c r="I5176" s="443"/>
      <c r="J5176" s="443"/>
      <c r="K5176" s="443"/>
    </row>
    <row r="5177" spans="2:11" s="440" customFormat="1" x14ac:dyDescent="0.2">
      <c r="B5177" s="442"/>
      <c r="I5177" s="443"/>
      <c r="J5177" s="443"/>
      <c r="K5177" s="443"/>
    </row>
    <row r="5178" spans="2:11" s="440" customFormat="1" x14ac:dyDescent="0.2">
      <c r="B5178" s="442"/>
      <c r="I5178" s="443"/>
      <c r="J5178" s="443"/>
      <c r="K5178" s="443"/>
    </row>
    <row r="5179" spans="2:11" s="440" customFormat="1" x14ac:dyDescent="0.2">
      <c r="B5179" s="442"/>
      <c r="I5179" s="443"/>
      <c r="J5179" s="443"/>
      <c r="K5179" s="443"/>
    </row>
    <row r="5180" spans="2:11" s="440" customFormat="1" x14ac:dyDescent="0.2">
      <c r="B5180" s="442"/>
      <c r="I5180" s="443"/>
      <c r="J5180" s="443"/>
      <c r="K5180" s="443"/>
    </row>
    <row r="5181" spans="2:11" s="440" customFormat="1" x14ac:dyDescent="0.2">
      <c r="B5181" s="442"/>
      <c r="I5181" s="443"/>
      <c r="J5181" s="443"/>
      <c r="K5181" s="443"/>
    </row>
    <row r="5182" spans="2:11" s="440" customFormat="1" x14ac:dyDescent="0.2">
      <c r="B5182" s="442"/>
      <c r="I5182" s="443"/>
      <c r="J5182" s="443"/>
      <c r="K5182" s="443"/>
    </row>
    <row r="5183" spans="2:11" s="440" customFormat="1" x14ac:dyDescent="0.2">
      <c r="B5183" s="442"/>
      <c r="I5183" s="443"/>
      <c r="J5183" s="443"/>
      <c r="K5183" s="443"/>
    </row>
    <row r="5184" spans="2:11" s="440" customFormat="1" x14ac:dyDescent="0.2">
      <c r="B5184" s="442"/>
      <c r="I5184" s="443"/>
      <c r="J5184" s="443"/>
      <c r="K5184" s="443"/>
    </row>
    <row r="5185" spans="2:11" s="440" customFormat="1" x14ac:dyDescent="0.2">
      <c r="B5185" s="442"/>
      <c r="I5185" s="443"/>
      <c r="J5185" s="443"/>
      <c r="K5185" s="443"/>
    </row>
    <row r="5186" spans="2:11" s="440" customFormat="1" x14ac:dyDescent="0.2">
      <c r="B5186" s="442"/>
      <c r="I5186" s="443"/>
      <c r="J5186" s="443"/>
      <c r="K5186" s="443"/>
    </row>
    <row r="5187" spans="2:11" s="440" customFormat="1" x14ac:dyDescent="0.2">
      <c r="B5187" s="442"/>
      <c r="I5187" s="443"/>
      <c r="J5187" s="443"/>
      <c r="K5187" s="443"/>
    </row>
    <row r="5188" spans="2:11" s="440" customFormat="1" x14ac:dyDescent="0.2">
      <c r="B5188" s="442"/>
      <c r="I5188" s="443"/>
      <c r="J5188" s="443"/>
      <c r="K5188" s="443"/>
    </row>
    <row r="5189" spans="2:11" s="440" customFormat="1" x14ac:dyDescent="0.2">
      <c r="B5189" s="442"/>
      <c r="I5189" s="443"/>
      <c r="J5189" s="443"/>
      <c r="K5189" s="443"/>
    </row>
    <row r="5190" spans="2:11" s="440" customFormat="1" x14ac:dyDescent="0.2">
      <c r="B5190" s="442"/>
      <c r="I5190" s="443"/>
      <c r="J5190" s="443"/>
      <c r="K5190" s="443"/>
    </row>
    <row r="5191" spans="2:11" s="440" customFormat="1" x14ac:dyDescent="0.2">
      <c r="B5191" s="442"/>
      <c r="I5191" s="443"/>
      <c r="J5191" s="443"/>
      <c r="K5191" s="443"/>
    </row>
    <row r="5192" spans="2:11" s="440" customFormat="1" x14ac:dyDescent="0.2">
      <c r="B5192" s="442"/>
      <c r="I5192" s="443"/>
      <c r="J5192" s="443"/>
      <c r="K5192" s="443"/>
    </row>
    <row r="5193" spans="2:11" s="440" customFormat="1" x14ac:dyDescent="0.2">
      <c r="B5193" s="442"/>
      <c r="I5193" s="443"/>
      <c r="J5193" s="443"/>
      <c r="K5193" s="443"/>
    </row>
    <row r="5194" spans="2:11" s="440" customFormat="1" x14ac:dyDescent="0.2">
      <c r="B5194" s="442"/>
      <c r="I5194" s="443"/>
      <c r="J5194" s="443"/>
      <c r="K5194" s="443"/>
    </row>
    <row r="5195" spans="2:11" s="440" customFormat="1" x14ac:dyDescent="0.2">
      <c r="B5195" s="442"/>
      <c r="I5195" s="443"/>
      <c r="J5195" s="443"/>
      <c r="K5195" s="443"/>
    </row>
    <row r="5196" spans="2:11" s="440" customFormat="1" x14ac:dyDescent="0.2">
      <c r="B5196" s="442"/>
      <c r="I5196" s="443"/>
      <c r="J5196" s="443"/>
      <c r="K5196" s="443"/>
    </row>
    <row r="5197" spans="2:11" s="440" customFormat="1" x14ac:dyDescent="0.2">
      <c r="B5197" s="442"/>
      <c r="I5197" s="443"/>
      <c r="J5197" s="443"/>
      <c r="K5197" s="443"/>
    </row>
    <row r="5198" spans="2:11" s="440" customFormat="1" x14ac:dyDescent="0.2">
      <c r="B5198" s="442"/>
      <c r="I5198" s="443"/>
      <c r="J5198" s="443"/>
      <c r="K5198" s="443"/>
    </row>
    <row r="5199" spans="2:11" s="440" customFormat="1" x14ac:dyDescent="0.2">
      <c r="B5199" s="442"/>
      <c r="I5199" s="443"/>
      <c r="J5199" s="443"/>
      <c r="K5199" s="443"/>
    </row>
    <row r="5200" spans="2:11" s="440" customFormat="1" x14ac:dyDescent="0.2">
      <c r="B5200" s="442"/>
      <c r="I5200" s="443"/>
      <c r="J5200" s="443"/>
      <c r="K5200" s="443"/>
    </row>
    <row r="5201" spans="2:11" s="440" customFormat="1" x14ac:dyDescent="0.2">
      <c r="B5201" s="442"/>
      <c r="I5201" s="443"/>
      <c r="J5201" s="443"/>
      <c r="K5201" s="443"/>
    </row>
    <row r="5202" spans="2:11" s="440" customFormat="1" x14ac:dyDescent="0.2">
      <c r="B5202" s="442"/>
      <c r="I5202" s="443"/>
      <c r="J5202" s="443"/>
      <c r="K5202" s="443"/>
    </row>
    <row r="5203" spans="2:11" s="440" customFormat="1" x14ac:dyDescent="0.2">
      <c r="B5203" s="442"/>
      <c r="I5203" s="443"/>
      <c r="J5203" s="443"/>
      <c r="K5203" s="443"/>
    </row>
    <row r="5204" spans="2:11" s="440" customFormat="1" x14ac:dyDescent="0.2">
      <c r="B5204" s="442"/>
      <c r="I5204" s="443"/>
      <c r="J5204" s="443"/>
      <c r="K5204" s="443"/>
    </row>
    <row r="5205" spans="2:11" s="440" customFormat="1" x14ac:dyDescent="0.2">
      <c r="B5205" s="442"/>
      <c r="I5205" s="443"/>
      <c r="J5205" s="443"/>
      <c r="K5205" s="443"/>
    </row>
    <row r="5206" spans="2:11" s="440" customFormat="1" x14ac:dyDescent="0.2">
      <c r="B5206" s="442"/>
      <c r="I5206" s="443"/>
      <c r="J5206" s="443"/>
      <c r="K5206" s="443"/>
    </row>
    <row r="5207" spans="2:11" s="440" customFormat="1" x14ac:dyDescent="0.2">
      <c r="B5207" s="442"/>
      <c r="I5207" s="443"/>
      <c r="J5207" s="443"/>
      <c r="K5207" s="443"/>
    </row>
    <row r="5208" spans="2:11" s="440" customFormat="1" x14ac:dyDescent="0.2">
      <c r="B5208" s="442"/>
      <c r="I5208" s="443"/>
      <c r="J5208" s="443"/>
      <c r="K5208" s="443"/>
    </row>
    <row r="5209" spans="2:11" s="440" customFormat="1" x14ac:dyDescent="0.2">
      <c r="B5209" s="442"/>
      <c r="I5209" s="443"/>
      <c r="J5209" s="443"/>
      <c r="K5209" s="443"/>
    </row>
    <row r="5210" spans="2:11" s="440" customFormat="1" x14ac:dyDescent="0.2">
      <c r="B5210" s="442"/>
      <c r="I5210" s="443"/>
      <c r="J5210" s="443"/>
      <c r="K5210" s="443"/>
    </row>
    <row r="5211" spans="2:11" s="440" customFormat="1" x14ac:dyDescent="0.2">
      <c r="B5211" s="442"/>
      <c r="I5211" s="443"/>
      <c r="J5211" s="443"/>
      <c r="K5211" s="443"/>
    </row>
    <row r="5212" spans="2:11" s="440" customFormat="1" x14ac:dyDescent="0.2">
      <c r="B5212" s="442"/>
      <c r="I5212" s="443"/>
      <c r="J5212" s="443"/>
      <c r="K5212" s="443"/>
    </row>
    <row r="5213" spans="2:11" s="440" customFormat="1" x14ac:dyDescent="0.2">
      <c r="B5213" s="442"/>
      <c r="I5213" s="443"/>
      <c r="J5213" s="443"/>
      <c r="K5213" s="443"/>
    </row>
    <row r="5214" spans="2:11" s="440" customFormat="1" x14ac:dyDescent="0.2">
      <c r="B5214" s="442"/>
      <c r="I5214" s="443"/>
      <c r="J5214" s="443"/>
      <c r="K5214" s="443"/>
    </row>
    <row r="5215" spans="2:11" s="440" customFormat="1" x14ac:dyDescent="0.2">
      <c r="B5215" s="442"/>
      <c r="I5215" s="443"/>
      <c r="J5215" s="443"/>
      <c r="K5215" s="443"/>
    </row>
    <row r="5216" spans="2:11" s="440" customFormat="1" x14ac:dyDescent="0.2">
      <c r="B5216" s="442"/>
      <c r="I5216" s="443"/>
      <c r="J5216" s="443"/>
      <c r="K5216" s="443"/>
    </row>
    <row r="5217" spans="2:11" s="440" customFormat="1" x14ac:dyDescent="0.2">
      <c r="B5217" s="442"/>
      <c r="I5217" s="443"/>
      <c r="J5217" s="443"/>
      <c r="K5217" s="443"/>
    </row>
    <row r="5218" spans="2:11" s="440" customFormat="1" x14ac:dyDescent="0.2">
      <c r="B5218" s="442"/>
      <c r="I5218" s="443"/>
      <c r="J5218" s="443"/>
      <c r="K5218" s="443"/>
    </row>
    <row r="5219" spans="2:11" s="440" customFormat="1" x14ac:dyDescent="0.2">
      <c r="B5219" s="442"/>
      <c r="I5219" s="443"/>
      <c r="J5219" s="443"/>
      <c r="K5219" s="443"/>
    </row>
    <row r="5220" spans="2:11" s="440" customFormat="1" x14ac:dyDescent="0.2">
      <c r="B5220" s="442"/>
      <c r="I5220" s="443"/>
      <c r="J5220" s="443"/>
      <c r="K5220" s="443"/>
    </row>
    <row r="5221" spans="2:11" s="440" customFormat="1" x14ac:dyDescent="0.2">
      <c r="B5221" s="442"/>
      <c r="I5221" s="443"/>
      <c r="J5221" s="443"/>
      <c r="K5221" s="443"/>
    </row>
    <row r="5222" spans="2:11" s="440" customFormat="1" x14ac:dyDescent="0.2">
      <c r="B5222" s="442"/>
      <c r="I5222" s="443"/>
      <c r="J5222" s="443"/>
      <c r="K5222" s="443"/>
    </row>
    <row r="5223" spans="2:11" s="440" customFormat="1" x14ac:dyDescent="0.2">
      <c r="B5223" s="442"/>
      <c r="I5223" s="443"/>
      <c r="J5223" s="443"/>
      <c r="K5223" s="443"/>
    </row>
    <row r="5224" spans="2:11" s="440" customFormat="1" x14ac:dyDescent="0.2">
      <c r="B5224" s="442"/>
      <c r="I5224" s="443"/>
      <c r="J5224" s="443"/>
      <c r="K5224" s="443"/>
    </row>
    <row r="5225" spans="2:11" s="440" customFormat="1" x14ac:dyDescent="0.2">
      <c r="B5225" s="442"/>
      <c r="I5225" s="443"/>
      <c r="J5225" s="443"/>
      <c r="K5225" s="443"/>
    </row>
    <row r="5226" spans="2:11" s="440" customFormat="1" x14ac:dyDescent="0.2">
      <c r="B5226" s="442"/>
      <c r="I5226" s="443"/>
      <c r="J5226" s="443"/>
      <c r="K5226" s="443"/>
    </row>
    <row r="5227" spans="2:11" s="440" customFormat="1" x14ac:dyDescent="0.2">
      <c r="B5227" s="442"/>
      <c r="I5227" s="443"/>
      <c r="J5227" s="443"/>
      <c r="K5227" s="443"/>
    </row>
    <row r="5228" spans="2:11" s="440" customFormat="1" x14ac:dyDescent="0.2">
      <c r="B5228" s="442"/>
      <c r="I5228" s="443"/>
      <c r="J5228" s="443"/>
      <c r="K5228" s="443"/>
    </row>
    <row r="5229" spans="2:11" s="440" customFormat="1" x14ac:dyDescent="0.2">
      <c r="B5229" s="442"/>
      <c r="I5229" s="443"/>
      <c r="J5229" s="443"/>
      <c r="K5229" s="443"/>
    </row>
    <row r="5230" spans="2:11" s="440" customFormat="1" x14ac:dyDescent="0.2">
      <c r="B5230" s="442"/>
      <c r="I5230" s="443"/>
      <c r="J5230" s="443"/>
      <c r="K5230" s="443"/>
    </row>
    <row r="5231" spans="2:11" s="440" customFormat="1" x14ac:dyDescent="0.2">
      <c r="B5231" s="442"/>
      <c r="I5231" s="443"/>
      <c r="J5231" s="443"/>
      <c r="K5231" s="443"/>
    </row>
    <row r="5232" spans="2:11" s="440" customFormat="1" x14ac:dyDescent="0.2">
      <c r="B5232" s="442"/>
      <c r="I5232" s="443"/>
      <c r="J5232" s="443"/>
      <c r="K5232" s="443"/>
    </row>
    <row r="5233" spans="2:11" s="440" customFormat="1" x14ac:dyDescent="0.2">
      <c r="B5233" s="442"/>
      <c r="I5233" s="443"/>
      <c r="J5233" s="443"/>
      <c r="K5233" s="443"/>
    </row>
    <row r="5234" spans="2:11" s="440" customFormat="1" x14ac:dyDescent="0.2">
      <c r="B5234" s="442"/>
      <c r="I5234" s="443"/>
      <c r="J5234" s="443"/>
      <c r="K5234" s="443"/>
    </row>
    <row r="5235" spans="2:11" s="440" customFormat="1" x14ac:dyDescent="0.2">
      <c r="B5235" s="442"/>
      <c r="I5235" s="443"/>
      <c r="J5235" s="443"/>
      <c r="K5235" s="443"/>
    </row>
    <row r="5236" spans="2:11" s="440" customFormat="1" x14ac:dyDescent="0.2">
      <c r="B5236" s="442"/>
      <c r="I5236" s="443"/>
      <c r="J5236" s="443"/>
      <c r="K5236" s="443"/>
    </row>
    <row r="5237" spans="2:11" s="440" customFormat="1" x14ac:dyDescent="0.2">
      <c r="B5237" s="442"/>
      <c r="I5237" s="443"/>
      <c r="J5237" s="443"/>
      <c r="K5237" s="443"/>
    </row>
    <row r="5238" spans="2:11" s="440" customFormat="1" x14ac:dyDescent="0.2">
      <c r="B5238" s="442"/>
      <c r="I5238" s="443"/>
      <c r="J5238" s="443"/>
      <c r="K5238" s="443"/>
    </row>
    <row r="5239" spans="2:11" s="440" customFormat="1" x14ac:dyDescent="0.2">
      <c r="B5239" s="442"/>
      <c r="I5239" s="443"/>
      <c r="J5239" s="443"/>
      <c r="K5239" s="443"/>
    </row>
    <row r="5240" spans="2:11" s="440" customFormat="1" x14ac:dyDescent="0.2">
      <c r="B5240" s="442"/>
      <c r="I5240" s="443"/>
      <c r="J5240" s="443"/>
      <c r="K5240" s="443"/>
    </row>
    <row r="5241" spans="2:11" s="440" customFormat="1" x14ac:dyDescent="0.2">
      <c r="B5241" s="442"/>
      <c r="I5241" s="443"/>
      <c r="J5241" s="443"/>
      <c r="K5241" s="443"/>
    </row>
    <row r="5242" spans="2:11" s="440" customFormat="1" x14ac:dyDescent="0.2">
      <c r="B5242" s="442"/>
      <c r="I5242" s="443"/>
      <c r="J5242" s="443"/>
      <c r="K5242" s="443"/>
    </row>
    <row r="5243" spans="2:11" s="440" customFormat="1" x14ac:dyDescent="0.2">
      <c r="B5243" s="442"/>
      <c r="I5243" s="443"/>
      <c r="J5243" s="443"/>
      <c r="K5243" s="443"/>
    </row>
    <row r="5244" spans="2:11" s="440" customFormat="1" x14ac:dyDescent="0.2">
      <c r="B5244" s="442"/>
      <c r="I5244" s="443"/>
      <c r="J5244" s="443"/>
      <c r="K5244" s="443"/>
    </row>
    <row r="5245" spans="2:11" s="440" customFormat="1" x14ac:dyDescent="0.2">
      <c r="B5245" s="442"/>
      <c r="I5245" s="443"/>
      <c r="J5245" s="443"/>
      <c r="K5245" s="443"/>
    </row>
    <row r="5246" spans="2:11" s="440" customFormat="1" x14ac:dyDescent="0.2">
      <c r="B5246" s="442"/>
      <c r="I5246" s="443"/>
      <c r="J5246" s="443"/>
      <c r="K5246" s="443"/>
    </row>
    <row r="5247" spans="2:11" s="440" customFormat="1" x14ac:dyDescent="0.2">
      <c r="B5247" s="442"/>
      <c r="I5247" s="443"/>
      <c r="J5247" s="443"/>
      <c r="K5247" s="443"/>
    </row>
    <row r="5248" spans="2:11" s="440" customFormat="1" x14ac:dyDescent="0.2">
      <c r="B5248" s="442"/>
      <c r="I5248" s="443"/>
      <c r="J5248" s="443"/>
      <c r="K5248" s="443"/>
    </row>
    <row r="5249" spans="2:11" s="440" customFormat="1" x14ac:dyDescent="0.2">
      <c r="B5249" s="442"/>
      <c r="I5249" s="443"/>
      <c r="J5249" s="443"/>
      <c r="K5249" s="443"/>
    </row>
    <row r="5250" spans="2:11" s="440" customFormat="1" x14ac:dyDescent="0.2">
      <c r="B5250" s="442"/>
      <c r="I5250" s="443"/>
      <c r="J5250" s="443"/>
      <c r="K5250" s="443"/>
    </row>
    <row r="5251" spans="2:11" s="440" customFormat="1" x14ac:dyDescent="0.2">
      <c r="B5251" s="442"/>
      <c r="I5251" s="443"/>
      <c r="J5251" s="443"/>
      <c r="K5251" s="443"/>
    </row>
    <row r="5252" spans="2:11" s="440" customFormat="1" x14ac:dyDescent="0.2">
      <c r="B5252" s="442"/>
      <c r="I5252" s="443"/>
      <c r="J5252" s="443"/>
      <c r="K5252" s="443"/>
    </row>
    <row r="5253" spans="2:11" s="440" customFormat="1" x14ac:dyDescent="0.2">
      <c r="B5253" s="442"/>
      <c r="I5253" s="443"/>
      <c r="J5253" s="443"/>
      <c r="K5253" s="443"/>
    </row>
    <row r="5254" spans="2:11" s="440" customFormat="1" x14ac:dyDescent="0.2">
      <c r="B5254" s="442"/>
      <c r="I5254" s="443"/>
      <c r="J5254" s="443"/>
      <c r="K5254" s="443"/>
    </row>
    <row r="5255" spans="2:11" s="440" customFormat="1" x14ac:dyDescent="0.2">
      <c r="B5255" s="442"/>
      <c r="I5255" s="443"/>
      <c r="J5255" s="443"/>
      <c r="K5255" s="443"/>
    </row>
    <row r="5256" spans="2:11" s="440" customFormat="1" x14ac:dyDescent="0.2">
      <c r="B5256" s="442"/>
      <c r="I5256" s="443"/>
      <c r="J5256" s="443"/>
      <c r="K5256" s="443"/>
    </row>
    <row r="5257" spans="2:11" s="440" customFormat="1" x14ac:dyDescent="0.2">
      <c r="B5257" s="442"/>
      <c r="I5257" s="443"/>
      <c r="J5257" s="443"/>
      <c r="K5257" s="443"/>
    </row>
    <row r="5258" spans="2:11" s="440" customFormat="1" x14ac:dyDescent="0.2">
      <c r="B5258" s="442"/>
      <c r="I5258" s="443"/>
      <c r="J5258" s="443"/>
      <c r="K5258" s="443"/>
    </row>
    <row r="5259" spans="2:11" s="440" customFormat="1" x14ac:dyDescent="0.2">
      <c r="B5259" s="442"/>
      <c r="I5259" s="443"/>
      <c r="J5259" s="443"/>
      <c r="K5259" s="443"/>
    </row>
    <row r="5260" spans="2:11" s="440" customFormat="1" x14ac:dyDescent="0.2">
      <c r="B5260" s="442"/>
      <c r="I5260" s="443"/>
      <c r="J5260" s="443"/>
      <c r="K5260" s="443"/>
    </row>
    <row r="5261" spans="2:11" s="440" customFormat="1" x14ac:dyDescent="0.2">
      <c r="B5261" s="442"/>
      <c r="I5261" s="443"/>
      <c r="J5261" s="443"/>
      <c r="K5261" s="443"/>
    </row>
    <row r="5262" spans="2:11" s="440" customFormat="1" x14ac:dyDescent="0.2">
      <c r="B5262" s="442"/>
      <c r="I5262" s="443"/>
      <c r="J5262" s="443"/>
      <c r="K5262" s="443"/>
    </row>
    <row r="5263" spans="2:11" s="440" customFormat="1" x14ac:dyDescent="0.2">
      <c r="B5263" s="442"/>
      <c r="I5263" s="443"/>
      <c r="J5263" s="443"/>
      <c r="K5263" s="443"/>
    </row>
    <row r="5264" spans="2:11" s="440" customFormat="1" x14ac:dyDescent="0.2">
      <c r="B5264" s="442"/>
      <c r="I5264" s="443"/>
      <c r="J5264" s="443"/>
      <c r="K5264" s="443"/>
    </row>
    <row r="5265" spans="2:11" s="440" customFormat="1" x14ac:dyDescent="0.2">
      <c r="B5265" s="442"/>
      <c r="I5265" s="443"/>
      <c r="J5265" s="443"/>
      <c r="K5265" s="443"/>
    </row>
    <row r="5266" spans="2:11" s="440" customFormat="1" x14ac:dyDescent="0.2">
      <c r="B5266" s="442"/>
      <c r="I5266" s="443"/>
      <c r="J5266" s="443"/>
      <c r="K5266" s="443"/>
    </row>
    <row r="5267" spans="2:11" s="440" customFormat="1" x14ac:dyDescent="0.2">
      <c r="B5267" s="442"/>
      <c r="I5267" s="443"/>
      <c r="J5267" s="443"/>
      <c r="K5267" s="443"/>
    </row>
    <row r="5268" spans="2:11" s="440" customFormat="1" x14ac:dyDescent="0.2">
      <c r="B5268" s="442"/>
      <c r="I5268" s="443"/>
      <c r="J5268" s="443"/>
      <c r="K5268" s="443"/>
    </row>
    <row r="5269" spans="2:11" s="440" customFormat="1" x14ac:dyDescent="0.2">
      <c r="B5269" s="442"/>
      <c r="I5269" s="443"/>
      <c r="J5269" s="443"/>
      <c r="K5269" s="443"/>
    </row>
    <row r="5270" spans="2:11" s="440" customFormat="1" x14ac:dyDescent="0.2">
      <c r="B5270" s="442"/>
      <c r="I5270" s="443"/>
      <c r="J5270" s="443"/>
      <c r="K5270" s="443"/>
    </row>
    <row r="5271" spans="2:11" s="440" customFormat="1" x14ac:dyDescent="0.2">
      <c r="B5271" s="442"/>
      <c r="I5271" s="443"/>
      <c r="J5271" s="443"/>
      <c r="K5271" s="443"/>
    </row>
    <row r="5272" spans="2:11" s="440" customFormat="1" x14ac:dyDescent="0.2">
      <c r="B5272" s="442"/>
      <c r="I5272" s="443"/>
      <c r="J5272" s="443"/>
      <c r="K5272" s="443"/>
    </row>
    <row r="5273" spans="2:11" s="440" customFormat="1" x14ac:dyDescent="0.2">
      <c r="B5273" s="442"/>
      <c r="I5273" s="443"/>
      <c r="J5273" s="443"/>
      <c r="K5273" s="443"/>
    </row>
    <row r="5274" spans="2:11" s="440" customFormat="1" x14ac:dyDescent="0.2">
      <c r="B5274" s="442"/>
      <c r="I5274" s="443"/>
      <c r="J5274" s="443"/>
      <c r="K5274" s="443"/>
    </row>
    <row r="5275" spans="2:11" s="440" customFormat="1" x14ac:dyDescent="0.2">
      <c r="B5275" s="442"/>
      <c r="I5275" s="443"/>
      <c r="J5275" s="443"/>
      <c r="K5275" s="443"/>
    </row>
    <row r="5276" spans="2:11" s="440" customFormat="1" x14ac:dyDescent="0.2">
      <c r="B5276" s="442"/>
      <c r="I5276" s="443"/>
      <c r="J5276" s="443"/>
      <c r="K5276" s="443"/>
    </row>
    <row r="5277" spans="2:11" s="440" customFormat="1" x14ac:dyDescent="0.2">
      <c r="B5277" s="442"/>
      <c r="I5277" s="443"/>
      <c r="J5277" s="443"/>
      <c r="K5277" s="443"/>
    </row>
    <row r="5278" spans="2:11" s="440" customFormat="1" x14ac:dyDescent="0.2">
      <c r="B5278" s="442"/>
      <c r="I5278" s="443"/>
      <c r="J5278" s="443"/>
      <c r="K5278" s="443"/>
    </row>
    <row r="5279" spans="2:11" s="440" customFormat="1" x14ac:dyDescent="0.2">
      <c r="B5279" s="442"/>
      <c r="I5279" s="443"/>
      <c r="J5279" s="443"/>
      <c r="K5279" s="443"/>
    </row>
    <row r="5280" spans="2:11" s="440" customFormat="1" x14ac:dyDescent="0.2">
      <c r="B5280" s="442"/>
      <c r="I5280" s="443"/>
      <c r="J5280" s="443"/>
      <c r="K5280" s="443"/>
    </row>
    <row r="5281" spans="2:11" s="440" customFormat="1" x14ac:dyDescent="0.2">
      <c r="B5281" s="442"/>
      <c r="I5281" s="443"/>
      <c r="J5281" s="443"/>
      <c r="K5281" s="443"/>
    </row>
    <row r="5282" spans="2:11" s="440" customFormat="1" x14ac:dyDescent="0.2">
      <c r="B5282" s="442"/>
      <c r="I5282" s="443"/>
      <c r="J5282" s="443"/>
      <c r="K5282" s="443"/>
    </row>
    <row r="5283" spans="2:11" s="440" customFormat="1" x14ac:dyDescent="0.2">
      <c r="B5283" s="442"/>
      <c r="I5283" s="443"/>
      <c r="J5283" s="443"/>
      <c r="K5283" s="443"/>
    </row>
    <row r="5284" spans="2:11" s="440" customFormat="1" x14ac:dyDescent="0.2">
      <c r="B5284" s="442"/>
      <c r="I5284" s="443"/>
      <c r="J5284" s="443"/>
      <c r="K5284" s="443"/>
    </row>
    <row r="5285" spans="2:11" s="440" customFormat="1" x14ac:dyDescent="0.2">
      <c r="B5285" s="442"/>
      <c r="I5285" s="443"/>
      <c r="J5285" s="443"/>
      <c r="K5285" s="443"/>
    </row>
    <row r="5286" spans="2:11" s="440" customFormat="1" x14ac:dyDescent="0.2">
      <c r="B5286" s="442"/>
      <c r="I5286" s="443"/>
      <c r="J5286" s="443"/>
      <c r="K5286" s="443"/>
    </row>
    <row r="5287" spans="2:11" s="440" customFormat="1" x14ac:dyDescent="0.2">
      <c r="B5287" s="442"/>
      <c r="I5287" s="443"/>
      <c r="J5287" s="443"/>
      <c r="K5287" s="443"/>
    </row>
    <row r="5288" spans="2:11" s="440" customFormat="1" x14ac:dyDescent="0.2">
      <c r="B5288" s="442"/>
      <c r="I5288" s="443"/>
      <c r="J5288" s="443"/>
      <c r="K5288" s="443"/>
    </row>
    <row r="5289" spans="2:11" s="440" customFormat="1" x14ac:dyDescent="0.2">
      <c r="B5289" s="442"/>
      <c r="I5289" s="443"/>
      <c r="J5289" s="443"/>
      <c r="K5289" s="443"/>
    </row>
    <row r="5290" spans="2:11" s="440" customFormat="1" x14ac:dyDescent="0.2">
      <c r="B5290" s="442"/>
      <c r="I5290" s="443"/>
      <c r="J5290" s="443"/>
      <c r="K5290" s="443"/>
    </row>
    <row r="5291" spans="2:11" s="440" customFormat="1" x14ac:dyDescent="0.2">
      <c r="B5291" s="442"/>
      <c r="I5291" s="443"/>
      <c r="J5291" s="443"/>
      <c r="K5291" s="443"/>
    </row>
    <row r="5292" spans="2:11" s="440" customFormat="1" x14ac:dyDescent="0.2">
      <c r="B5292" s="442"/>
      <c r="I5292" s="443"/>
      <c r="J5292" s="443"/>
      <c r="K5292" s="443"/>
    </row>
    <row r="5293" spans="2:11" s="440" customFormat="1" x14ac:dyDescent="0.2">
      <c r="B5293" s="442"/>
      <c r="I5293" s="443"/>
      <c r="J5293" s="443"/>
      <c r="K5293" s="443"/>
    </row>
    <row r="5294" spans="2:11" s="440" customFormat="1" x14ac:dyDescent="0.2">
      <c r="B5294" s="442"/>
      <c r="I5294" s="443"/>
      <c r="J5294" s="443"/>
      <c r="K5294" s="443"/>
    </row>
    <row r="5295" spans="2:11" s="440" customFormat="1" x14ac:dyDescent="0.2">
      <c r="B5295" s="442"/>
      <c r="I5295" s="443"/>
      <c r="J5295" s="443"/>
      <c r="K5295" s="443"/>
    </row>
    <row r="5296" spans="2:11" s="440" customFormat="1" x14ac:dyDescent="0.2">
      <c r="B5296" s="442"/>
      <c r="I5296" s="443"/>
      <c r="J5296" s="443"/>
      <c r="K5296" s="443"/>
    </row>
    <row r="5297" spans="2:11" s="440" customFormat="1" x14ac:dyDescent="0.2">
      <c r="B5297" s="442"/>
      <c r="I5297" s="443"/>
      <c r="J5297" s="443"/>
      <c r="K5297" s="443"/>
    </row>
    <row r="5298" spans="2:11" s="440" customFormat="1" x14ac:dyDescent="0.2">
      <c r="B5298" s="442"/>
      <c r="I5298" s="443"/>
      <c r="J5298" s="443"/>
      <c r="K5298" s="443"/>
    </row>
    <row r="5299" spans="2:11" s="440" customFormat="1" x14ac:dyDescent="0.2">
      <c r="B5299" s="442"/>
      <c r="I5299" s="443"/>
      <c r="J5299" s="443"/>
      <c r="K5299" s="443"/>
    </row>
    <row r="5300" spans="2:11" s="440" customFormat="1" x14ac:dyDescent="0.2">
      <c r="B5300" s="442"/>
      <c r="I5300" s="443"/>
      <c r="J5300" s="443"/>
      <c r="K5300" s="443"/>
    </row>
    <row r="5301" spans="2:11" s="440" customFormat="1" x14ac:dyDescent="0.2">
      <c r="B5301" s="442"/>
      <c r="I5301" s="443"/>
      <c r="J5301" s="443"/>
      <c r="K5301" s="443"/>
    </row>
    <row r="5302" spans="2:11" s="440" customFormat="1" x14ac:dyDescent="0.2">
      <c r="B5302" s="442"/>
      <c r="I5302" s="443"/>
      <c r="J5302" s="443"/>
      <c r="K5302" s="443"/>
    </row>
    <row r="5303" spans="2:11" s="440" customFormat="1" x14ac:dyDescent="0.2">
      <c r="B5303" s="442"/>
      <c r="I5303" s="443"/>
      <c r="J5303" s="443"/>
      <c r="K5303" s="443"/>
    </row>
    <row r="5304" spans="2:11" s="440" customFormat="1" x14ac:dyDescent="0.2">
      <c r="B5304" s="442"/>
      <c r="I5304" s="443"/>
      <c r="J5304" s="443"/>
      <c r="K5304" s="443"/>
    </row>
    <row r="5305" spans="2:11" s="440" customFormat="1" x14ac:dyDescent="0.2">
      <c r="B5305" s="442"/>
      <c r="I5305" s="443"/>
      <c r="J5305" s="443"/>
      <c r="K5305" s="443"/>
    </row>
    <row r="5306" spans="2:11" s="440" customFormat="1" x14ac:dyDescent="0.2">
      <c r="B5306" s="442"/>
      <c r="I5306" s="443"/>
      <c r="J5306" s="443"/>
      <c r="K5306" s="443"/>
    </row>
    <row r="5307" spans="2:11" s="440" customFormat="1" x14ac:dyDescent="0.2">
      <c r="B5307" s="442"/>
      <c r="I5307" s="443"/>
      <c r="J5307" s="443"/>
      <c r="K5307" s="443"/>
    </row>
    <row r="5308" spans="2:11" s="440" customFormat="1" x14ac:dyDescent="0.2">
      <c r="B5308" s="442"/>
      <c r="I5308" s="443"/>
      <c r="J5308" s="443"/>
      <c r="K5308" s="443"/>
    </row>
    <row r="5309" spans="2:11" s="440" customFormat="1" x14ac:dyDescent="0.2">
      <c r="B5309" s="442"/>
      <c r="I5309" s="443"/>
      <c r="J5309" s="443"/>
      <c r="K5309" s="443"/>
    </row>
    <row r="5310" spans="2:11" s="440" customFormat="1" x14ac:dyDescent="0.2">
      <c r="B5310" s="442"/>
      <c r="I5310" s="443"/>
      <c r="J5310" s="443"/>
      <c r="K5310" s="443"/>
    </row>
    <row r="5311" spans="2:11" s="440" customFormat="1" x14ac:dyDescent="0.2">
      <c r="B5311" s="442"/>
      <c r="I5311" s="443"/>
      <c r="J5311" s="443"/>
      <c r="K5311" s="443"/>
    </row>
    <row r="5312" spans="2:11" s="440" customFormat="1" x14ac:dyDescent="0.2">
      <c r="B5312" s="442"/>
      <c r="I5312" s="443"/>
      <c r="J5312" s="443"/>
      <c r="K5312" s="443"/>
    </row>
    <row r="5313" spans="2:11" s="440" customFormat="1" x14ac:dyDescent="0.2">
      <c r="B5313" s="442"/>
      <c r="I5313" s="443"/>
      <c r="J5313" s="443"/>
      <c r="K5313" s="443"/>
    </row>
    <row r="5314" spans="2:11" s="440" customFormat="1" x14ac:dyDescent="0.2">
      <c r="B5314" s="442"/>
      <c r="I5314" s="443"/>
      <c r="J5314" s="443"/>
      <c r="K5314" s="443"/>
    </row>
    <row r="5315" spans="2:11" s="440" customFormat="1" x14ac:dyDescent="0.2">
      <c r="B5315" s="442"/>
      <c r="I5315" s="443"/>
      <c r="J5315" s="443"/>
      <c r="K5315" s="443"/>
    </row>
    <row r="5316" spans="2:11" s="440" customFormat="1" x14ac:dyDescent="0.2">
      <c r="B5316" s="442"/>
      <c r="I5316" s="443"/>
      <c r="J5316" s="443"/>
      <c r="K5316" s="443"/>
    </row>
    <row r="5317" spans="2:11" s="440" customFormat="1" x14ac:dyDescent="0.2">
      <c r="B5317" s="442"/>
      <c r="I5317" s="443"/>
      <c r="J5317" s="443"/>
      <c r="K5317" s="443"/>
    </row>
    <row r="5318" spans="2:11" s="440" customFormat="1" x14ac:dyDescent="0.2">
      <c r="B5318" s="442"/>
      <c r="I5318" s="443"/>
      <c r="J5318" s="443"/>
      <c r="K5318" s="443"/>
    </row>
    <row r="5319" spans="2:11" s="440" customFormat="1" x14ac:dyDescent="0.2">
      <c r="B5319" s="442"/>
      <c r="I5319" s="443"/>
      <c r="J5319" s="443"/>
      <c r="K5319" s="443"/>
    </row>
    <row r="5320" spans="2:11" s="440" customFormat="1" x14ac:dyDescent="0.2">
      <c r="B5320" s="442"/>
      <c r="I5320" s="443"/>
      <c r="J5320" s="443"/>
      <c r="K5320" s="443"/>
    </row>
    <row r="5321" spans="2:11" s="440" customFormat="1" x14ac:dyDescent="0.2">
      <c r="B5321" s="442"/>
      <c r="I5321" s="443"/>
      <c r="J5321" s="443"/>
      <c r="K5321" s="443"/>
    </row>
    <row r="5322" spans="2:11" s="440" customFormat="1" x14ac:dyDescent="0.2">
      <c r="B5322" s="442"/>
      <c r="I5322" s="443"/>
      <c r="J5322" s="443"/>
      <c r="K5322" s="443"/>
    </row>
    <row r="5323" spans="2:11" s="440" customFormat="1" x14ac:dyDescent="0.2">
      <c r="B5323" s="442"/>
      <c r="I5323" s="443"/>
      <c r="J5323" s="443"/>
      <c r="K5323" s="443"/>
    </row>
    <row r="5324" spans="2:11" s="440" customFormat="1" x14ac:dyDescent="0.2">
      <c r="B5324" s="442"/>
      <c r="I5324" s="443"/>
      <c r="J5324" s="443"/>
      <c r="K5324" s="443"/>
    </row>
    <row r="5325" spans="2:11" s="440" customFormat="1" x14ac:dyDescent="0.2">
      <c r="B5325" s="442"/>
      <c r="I5325" s="443"/>
      <c r="J5325" s="443"/>
      <c r="K5325" s="443"/>
    </row>
    <row r="5326" spans="2:11" s="440" customFormat="1" x14ac:dyDescent="0.2">
      <c r="B5326" s="442"/>
      <c r="I5326" s="443"/>
      <c r="J5326" s="443"/>
      <c r="K5326" s="443"/>
    </row>
    <row r="5327" spans="2:11" s="440" customFormat="1" x14ac:dyDescent="0.2">
      <c r="B5327" s="442"/>
      <c r="I5327" s="443"/>
      <c r="J5327" s="443"/>
      <c r="K5327" s="443"/>
    </row>
    <row r="5328" spans="2:11" s="440" customFormat="1" x14ac:dyDescent="0.2">
      <c r="B5328" s="442"/>
      <c r="I5328" s="443"/>
      <c r="J5328" s="443"/>
      <c r="K5328" s="443"/>
    </row>
    <row r="5329" spans="2:11" s="440" customFormat="1" x14ac:dyDescent="0.2">
      <c r="B5329" s="442"/>
      <c r="I5329" s="443"/>
      <c r="J5329" s="443"/>
      <c r="K5329" s="443"/>
    </row>
    <row r="5330" spans="2:11" s="440" customFormat="1" x14ac:dyDescent="0.2">
      <c r="B5330" s="442"/>
      <c r="I5330" s="443"/>
      <c r="J5330" s="443"/>
      <c r="K5330" s="443"/>
    </row>
    <row r="5331" spans="2:11" s="440" customFormat="1" x14ac:dyDescent="0.2">
      <c r="B5331" s="442"/>
      <c r="I5331" s="443"/>
      <c r="J5331" s="443"/>
      <c r="K5331" s="443"/>
    </row>
    <row r="5332" spans="2:11" s="440" customFormat="1" x14ac:dyDescent="0.2">
      <c r="B5332" s="442"/>
      <c r="I5332" s="443"/>
      <c r="J5332" s="443"/>
      <c r="K5332" s="443"/>
    </row>
    <row r="5333" spans="2:11" s="440" customFormat="1" x14ac:dyDescent="0.2">
      <c r="B5333" s="442"/>
      <c r="I5333" s="443"/>
      <c r="J5333" s="443"/>
      <c r="K5333" s="443"/>
    </row>
    <row r="5334" spans="2:11" s="440" customFormat="1" x14ac:dyDescent="0.2">
      <c r="B5334" s="442"/>
      <c r="I5334" s="443"/>
      <c r="J5334" s="443"/>
      <c r="K5334" s="443"/>
    </row>
    <row r="5335" spans="2:11" s="440" customFormat="1" x14ac:dyDescent="0.2">
      <c r="B5335" s="442"/>
      <c r="I5335" s="443"/>
      <c r="J5335" s="443"/>
      <c r="K5335" s="443"/>
    </row>
    <row r="5336" spans="2:11" s="440" customFormat="1" x14ac:dyDescent="0.2">
      <c r="B5336" s="442"/>
      <c r="I5336" s="443"/>
      <c r="J5336" s="443"/>
      <c r="K5336" s="443"/>
    </row>
    <row r="5337" spans="2:11" s="440" customFormat="1" x14ac:dyDescent="0.2">
      <c r="B5337" s="442"/>
      <c r="I5337" s="443"/>
      <c r="J5337" s="443"/>
      <c r="K5337" s="443"/>
    </row>
    <row r="5338" spans="2:11" s="440" customFormat="1" x14ac:dyDescent="0.2">
      <c r="B5338" s="442"/>
      <c r="I5338" s="443"/>
      <c r="J5338" s="443"/>
      <c r="K5338" s="443"/>
    </row>
    <row r="5339" spans="2:11" s="440" customFormat="1" x14ac:dyDescent="0.2">
      <c r="B5339" s="442"/>
      <c r="I5339" s="443"/>
      <c r="J5339" s="443"/>
      <c r="K5339" s="443"/>
    </row>
    <row r="5340" spans="2:11" s="440" customFormat="1" x14ac:dyDescent="0.2">
      <c r="B5340" s="442"/>
      <c r="I5340" s="443"/>
      <c r="J5340" s="443"/>
      <c r="K5340" s="443"/>
    </row>
    <row r="5341" spans="2:11" s="440" customFormat="1" x14ac:dyDescent="0.2">
      <c r="B5341" s="442"/>
      <c r="I5341" s="443"/>
      <c r="J5341" s="443"/>
      <c r="K5341" s="443"/>
    </row>
    <row r="5342" spans="2:11" s="440" customFormat="1" x14ac:dyDescent="0.2">
      <c r="B5342" s="442"/>
      <c r="I5342" s="443"/>
      <c r="J5342" s="443"/>
      <c r="K5342" s="443"/>
    </row>
    <row r="5343" spans="2:11" s="440" customFormat="1" x14ac:dyDescent="0.2">
      <c r="B5343" s="442"/>
      <c r="I5343" s="443"/>
      <c r="J5343" s="443"/>
      <c r="K5343" s="443"/>
    </row>
    <row r="5344" spans="2:11" s="440" customFormat="1" x14ac:dyDescent="0.2">
      <c r="B5344" s="442"/>
      <c r="I5344" s="443"/>
      <c r="J5344" s="443"/>
      <c r="K5344" s="443"/>
    </row>
    <row r="5345" spans="2:11" s="440" customFormat="1" x14ac:dyDescent="0.2">
      <c r="B5345" s="442"/>
      <c r="I5345" s="443"/>
      <c r="J5345" s="443"/>
      <c r="K5345" s="443"/>
    </row>
    <row r="5346" spans="2:11" s="440" customFormat="1" x14ac:dyDescent="0.2">
      <c r="B5346" s="442"/>
      <c r="I5346" s="443"/>
      <c r="J5346" s="443"/>
      <c r="K5346" s="443"/>
    </row>
    <row r="5347" spans="2:11" s="440" customFormat="1" x14ac:dyDescent="0.2">
      <c r="B5347" s="442"/>
      <c r="I5347" s="443"/>
      <c r="J5347" s="443"/>
      <c r="K5347" s="443"/>
    </row>
    <row r="5348" spans="2:11" s="440" customFormat="1" x14ac:dyDescent="0.2">
      <c r="B5348" s="442"/>
      <c r="I5348" s="443"/>
      <c r="J5348" s="443"/>
      <c r="K5348" s="443"/>
    </row>
    <row r="5349" spans="2:11" s="440" customFormat="1" x14ac:dyDescent="0.2">
      <c r="B5349" s="442"/>
      <c r="I5349" s="443"/>
      <c r="J5349" s="443"/>
      <c r="K5349" s="443"/>
    </row>
    <row r="5350" spans="2:11" s="440" customFormat="1" x14ac:dyDescent="0.2">
      <c r="B5350" s="442"/>
      <c r="I5350" s="443"/>
      <c r="J5350" s="443"/>
      <c r="K5350" s="443"/>
    </row>
    <row r="5351" spans="2:11" s="440" customFormat="1" x14ac:dyDescent="0.2">
      <c r="B5351" s="442"/>
      <c r="I5351" s="443"/>
      <c r="J5351" s="443"/>
      <c r="K5351" s="443"/>
    </row>
    <row r="5352" spans="2:11" s="440" customFormat="1" x14ac:dyDescent="0.2">
      <c r="B5352" s="442"/>
      <c r="I5352" s="443"/>
      <c r="J5352" s="443"/>
      <c r="K5352" s="443"/>
    </row>
    <row r="5353" spans="2:11" s="440" customFormat="1" x14ac:dyDescent="0.2">
      <c r="B5353" s="442"/>
      <c r="I5353" s="443"/>
      <c r="J5353" s="443"/>
      <c r="K5353" s="443"/>
    </row>
    <row r="5354" spans="2:11" s="440" customFormat="1" x14ac:dyDescent="0.2">
      <c r="B5354" s="442"/>
      <c r="I5354" s="443"/>
      <c r="J5354" s="443"/>
      <c r="K5354" s="443"/>
    </row>
    <row r="5355" spans="2:11" s="440" customFormat="1" x14ac:dyDescent="0.2">
      <c r="B5355" s="442"/>
      <c r="I5355" s="443"/>
      <c r="J5355" s="443"/>
      <c r="K5355" s="443"/>
    </row>
    <row r="5356" spans="2:11" s="440" customFormat="1" x14ac:dyDescent="0.2">
      <c r="B5356" s="442"/>
      <c r="I5356" s="443"/>
      <c r="J5356" s="443"/>
      <c r="K5356" s="443"/>
    </row>
    <row r="5357" spans="2:11" s="440" customFormat="1" x14ac:dyDescent="0.2">
      <c r="B5357" s="442"/>
      <c r="I5357" s="443"/>
      <c r="J5357" s="443"/>
      <c r="K5357" s="443"/>
    </row>
    <row r="5358" spans="2:11" s="440" customFormat="1" x14ac:dyDescent="0.2">
      <c r="B5358" s="442"/>
      <c r="I5358" s="443"/>
      <c r="J5358" s="443"/>
      <c r="K5358" s="443"/>
    </row>
    <row r="5359" spans="2:11" s="440" customFormat="1" x14ac:dyDescent="0.2">
      <c r="B5359" s="442"/>
      <c r="I5359" s="443"/>
      <c r="J5359" s="443"/>
      <c r="K5359" s="443"/>
    </row>
    <row r="5360" spans="2:11" s="440" customFormat="1" x14ac:dyDescent="0.2">
      <c r="B5360" s="442"/>
      <c r="I5360" s="443"/>
      <c r="J5360" s="443"/>
      <c r="K5360" s="443"/>
    </row>
    <row r="5361" spans="2:11" s="440" customFormat="1" x14ac:dyDescent="0.2">
      <c r="B5361" s="442"/>
      <c r="I5361" s="443"/>
      <c r="J5361" s="443"/>
      <c r="K5361" s="443"/>
    </row>
    <row r="5362" spans="2:11" s="440" customFormat="1" x14ac:dyDescent="0.2">
      <c r="B5362" s="442"/>
      <c r="I5362" s="443"/>
      <c r="J5362" s="443"/>
      <c r="K5362" s="443"/>
    </row>
    <row r="5363" spans="2:11" s="440" customFormat="1" x14ac:dyDescent="0.2">
      <c r="B5363" s="442"/>
      <c r="I5363" s="443"/>
      <c r="J5363" s="443"/>
      <c r="K5363" s="443"/>
    </row>
    <row r="5364" spans="2:11" s="440" customFormat="1" x14ac:dyDescent="0.2">
      <c r="B5364" s="442"/>
      <c r="I5364" s="443"/>
      <c r="J5364" s="443"/>
      <c r="K5364" s="443"/>
    </row>
    <row r="5365" spans="2:11" s="440" customFormat="1" x14ac:dyDescent="0.2">
      <c r="B5365" s="442"/>
      <c r="I5365" s="443"/>
      <c r="J5365" s="443"/>
      <c r="K5365" s="443"/>
    </row>
    <row r="5366" spans="2:11" s="440" customFormat="1" x14ac:dyDescent="0.2">
      <c r="B5366" s="442"/>
      <c r="I5366" s="443"/>
      <c r="J5366" s="443"/>
      <c r="K5366" s="443"/>
    </row>
    <row r="5367" spans="2:11" s="440" customFormat="1" x14ac:dyDescent="0.2">
      <c r="B5367" s="442"/>
      <c r="I5367" s="443"/>
      <c r="J5367" s="443"/>
      <c r="K5367" s="443"/>
    </row>
    <row r="5368" spans="2:11" s="440" customFormat="1" x14ac:dyDescent="0.2">
      <c r="B5368" s="442"/>
      <c r="I5368" s="443"/>
      <c r="J5368" s="443"/>
      <c r="K5368" s="443"/>
    </row>
    <row r="5369" spans="2:11" s="440" customFormat="1" x14ac:dyDescent="0.2">
      <c r="B5369" s="442"/>
      <c r="I5369" s="443"/>
      <c r="J5369" s="443"/>
      <c r="K5369" s="443"/>
    </row>
    <row r="5370" spans="2:11" s="440" customFormat="1" x14ac:dyDescent="0.2">
      <c r="B5370" s="442"/>
      <c r="I5370" s="443"/>
      <c r="J5370" s="443"/>
      <c r="K5370" s="443"/>
    </row>
    <row r="5371" spans="2:11" s="440" customFormat="1" x14ac:dyDescent="0.2">
      <c r="B5371" s="442"/>
      <c r="I5371" s="443"/>
      <c r="J5371" s="443"/>
      <c r="K5371" s="443"/>
    </row>
    <row r="5372" spans="2:11" s="440" customFormat="1" x14ac:dyDescent="0.2">
      <c r="B5372" s="442"/>
      <c r="I5372" s="443"/>
      <c r="J5372" s="443"/>
      <c r="K5372" s="443"/>
    </row>
    <row r="5373" spans="2:11" s="440" customFormat="1" x14ac:dyDescent="0.2">
      <c r="B5373" s="442"/>
      <c r="I5373" s="443"/>
      <c r="J5373" s="443"/>
      <c r="K5373" s="443"/>
    </row>
    <row r="5374" spans="2:11" s="440" customFormat="1" x14ac:dyDescent="0.2">
      <c r="B5374" s="442"/>
      <c r="I5374" s="443"/>
      <c r="J5374" s="443"/>
      <c r="K5374" s="443"/>
    </row>
    <row r="5375" spans="2:11" s="440" customFormat="1" x14ac:dyDescent="0.2">
      <c r="B5375" s="442"/>
      <c r="I5375" s="443"/>
      <c r="J5375" s="443"/>
      <c r="K5375" s="443"/>
    </row>
    <row r="5376" spans="2:11" s="440" customFormat="1" x14ac:dyDescent="0.2">
      <c r="B5376" s="442"/>
      <c r="I5376" s="443"/>
      <c r="J5376" s="443"/>
      <c r="K5376" s="443"/>
    </row>
    <row r="5377" spans="2:11" s="440" customFormat="1" x14ac:dyDescent="0.2">
      <c r="B5377" s="442"/>
      <c r="I5377" s="443"/>
      <c r="J5377" s="443"/>
      <c r="K5377" s="443"/>
    </row>
    <row r="5378" spans="2:11" s="440" customFormat="1" x14ac:dyDescent="0.2">
      <c r="B5378" s="442"/>
      <c r="I5378" s="443"/>
      <c r="J5378" s="443"/>
      <c r="K5378" s="443"/>
    </row>
    <row r="5379" spans="2:11" s="440" customFormat="1" x14ac:dyDescent="0.2">
      <c r="B5379" s="442"/>
      <c r="I5379" s="443"/>
      <c r="J5379" s="443"/>
      <c r="K5379" s="443"/>
    </row>
    <row r="5380" spans="2:11" s="440" customFormat="1" x14ac:dyDescent="0.2">
      <c r="B5380" s="442"/>
      <c r="I5380" s="443"/>
      <c r="J5380" s="443"/>
      <c r="K5380" s="443"/>
    </row>
    <row r="5381" spans="2:11" s="440" customFormat="1" x14ac:dyDescent="0.2">
      <c r="B5381" s="442"/>
      <c r="I5381" s="443"/>
      <c r="J5381" s="443"/>
      <c r="K5381" s="443"/>
    </row>
    <row r="5382" spans="2:11" s="440" customFormat="1" x14ac:dyDescent="0.2">
      <c r="B5382" s="442"/>
      <c r="I5382" s="443"/>
      <c r="J5382" s="443"/>
      <c r="K5382" s="443"/>
    </row>
    <row r="5383" spans="2:11" s="440" customFormat="1" x14ac:dyDescent="0.2">
      <c r="B5383" s="442"/>
      <c r="I5383" s="443"/>
      <c r="J5383" s="443"/>
      <c r="K5383" s="443"/>
    </row>
    <row r="5384" spans="2:11" s="440" customFormat="1" x14ac:dyDescent="0.2">
      <c r="B5384" s="442"/>
      <c r="I5384" s="443"/>
      <c r="J5384" s="443"/>
      <c r="K5384" s="443"/>
    </row>
    <row r="5385" spans="2:11" s="440" customFormat="1" x14ac:dyDescent="0.2">
      <c r="B5385" s="442"/>
      <c r="I5385" s="443"/>
      <c r="J5385" s="443"/>
      <c r="K5385" s="443"/>
    </row>
    <row r="5386" spans="2:11" s="440" customFormat="1" x14ac:dyDescent="0.2">
      <c r="B5386" s="442"/>
      <c r="I5386" s="443"/>
      <c r="J5386" s="443"/>
      <c r="K5386" s="443"/>
    </row>
    <row r="5387" spans="2:11" s="440" customFormat="1" x14ac:dyDescent="0.2">
      <c r="B5387" s="442"/>
      <c r="I5387" s="443"/>
      <c r="J5387" s="443"/>
      <c r="K5387" s="443"/>
    </row>
    <row r="5388" spans="2:11" s="440" customFormat="1" x14ac:dyDescent="0.2">
      <c r="B5388" s="442"/>
      <c r="I5388" s="443"/>
      <c r="J5388" s="443"/>
      <c r="K5388" s="443"/>
    </row>
    <row r="5389" spans="2:11" s="440" customFormat="1" x14ac:dyDescent="0.2">
      <c r="B5389" s="442"/>
      <c r="I5389" s="443"/>
      <c r="J5389" s="443"/>
      <c r="K5389" s="443"/>
    </row>
    <row r="5390" spans="2:11" s="440" customFormat="1" x14ac:dyDescent="0.2">
      <c r="B5390" s="442"/>
      <c r="I5390" s="443"/>
      <c r="J5390" s="443"/>
      <c r="K5390" s="443"/>
    </row>
    <row r="5391" spans="2:11" s="440" customFormat="1" x14ac:dyDescent="0.2">
      <c r="B5391" s="442"/>
      <c r="I5391" s="443"/>
      <c r="J5391" s="443"/>
      <c r="K5391" s="443"/>
    </row>
    <row r="5392" spans="2:11" s="440" customFormat="1" x14ac:dyDescent="0.2">
      <c r="B5392" s="442"/>
      <c r="I5392" s="443"/>
      <c r="J5392" s="443"/>
      <c r="K5392" s="443"/>
    </row>
    <row r="5393" spans="2:11" s="440" customFormat="1" x14ac:dyDescent="0.2">
      <c r="B5393" s="442"/>
      <c r="I5393" s="443"/>
      <c r="J5393" s="443"/>
      <c r="K5393" s="443"/>
    </row>
    <row r="5394" spans="2:11" s="440" customFormat="1" x14ac:dyDescent="0.2">
      <c r="B5394" s="442"/>
      <c r="I5394" s="443"/>
      <c r="J5394" s="443"/>
      <c r="K5394" s="443"/>
    </row>
    <row r="5395" spans="2:11" s="440" customFormat="1" x14ac:dyDescent="0.2">
      <c r="B5395" s="442"/>
      <c r="I5395" s="443"/>
      <c r="J5395" s="443"/>
      <c r="K5395" s="443"/>
    </row>
    <row r="5396" spans="2:11" s="440" customFormat="1" x14ac:dyDescent="0.2">
      <c r="B5396" s="442"/>
      <c r="I5396" s="443"/>
      <c r="J5396" s="443"/>
      <c r="K5396" s="443"/>
    </row>
    <row r="5397" spans="2:11" s="440" customFormat="1" x14ac:dyDescent="0.2">
      <c r="B5397" s="442"/>
      <c r="I5397" s="443"/>
      <c r="J5397" s="443"/>
      <c r="K5397" s="443"/>
    </row>
    <row r="5398" spans="2:11" s="440" customFormat="1" x14ac:dyDescent="0.2">
      <c r="B5398" s="442"/>
      <c r="I5398" s="443"/>
      <c r="J5398" s="443"/>
      <c r="K5398" s="443"/>
    </row>
    <row r="5399" spans="2:11" s="440" customFormat="1" x14ac:dyDescent="0.2">
      <c r="B5399" s="442"/>
      <c r="I5399" s="443"/>
      <c r="J5399" s="443"/>
      <c r="K5399" s="443"/>
    </row>
    <row r="5400" spans="2:11" s="440" customFormat="1" x14ac:dyDescent="0.2">
      <c r="B5400" s="442"/>
      <c r="I5400" s="443"/>
      <c r="J5400" s="443"/>
      <c r="K5400" s="443"/>
    </row>
    <row r="5401" spans="2:11" s="440" customFormat="1" x14ac:dyDescent="0.2">
      <c r="B5401" s="442"/>
      <c r="I5401" s="443"/>
      <c r="J5401" s="443"/>
      <c r="K5401" s="443"/>
    </row>
    <row r="5402" spans="2:11" s="440" customFormat="1" x14ac:dyDescent="0.2">
      <c r="B5402" s="442"/>
      <c r="I5402" s="443"/>
      <c r="J5402" s="443"/>
      <c r="K5402" s="443"/>
    </row>
    <row r="5403" spans="2:11" s="440" customFormat="1" x14ac:dyDescent="0.2">
      <c r="B5403" s="442"/>
      <c r="I5403" s="443"/>
      <c r="J5403" s="443"/>
      <c r="K5403" s="443"/>
    </row>
    <row r="5404" spans="2:11" s="440" customFormat="1" x14ac:dyDescent="0.2">
      <c r="B5404" s="442"/>
      <c r="I5404" s="443"/>
      <c r="J5404" s="443"/>
      <c r="K5404" s="443"/>
    </row>
    <row r="5405" spans="2:11" s="440" customFormat="1" x14ac:dyDescent="0.2">
      <c r="B5405" s="442"/>
      <c r="I5405" s="443"/>
      <c r="J5405" s="443"/>
      <c r="K5405" s="443"/>
    </row>
    <row r="5406" spans="2:11" s="440" customFormat="1" x14ac:dyDescent="0.2">
      <c r="B5406" s="442"/>
      <c r="I5406" s="443"/>
      <c r="J5406" s="443"/>
      <c r="K5406" s="443"/>
    </row>
    <row r="5407" spans="2:11" s="440" customFormat="1" x14ac:dyDescent="0.2">
      <c r="B5407" s="442"/>
      <c r="I5407" s="443"/>
      <c r="J5407" s="443"/>
      <c r="K5407" s="443"/>
    </row>
    <row r="5408" spans="2:11" s="440" customFormat="1" x14ac:dyDescent="0.2">
      <c r="B5408" s="442"/>
      <c r="I5408" s="443"/>
      <c r="J5408" s="443"/>
      <c r="K5408" s="443"/>
    </row>
    <row r="5409" spans="2:11" s="440" customFormat="1" x14ac:dyDescent="0.2">
      <c r="B5409" s="442"/>
      <c r="I5409" s="443"/>
      <c r="J5409" s="443"/>
      <c r="K5409" s="443"/>
    </row>
    <row r="5410" spans="2:11" s="440" customFormat="1" x14ac:dyDescent="0.2">
      <c r="B5410" s="442"/>
      <c r="I5410" s="443"/>
      <c r="J5410" s="443"/>
      <c r="K5410" s="443"/>
    </row>
    <row r="5411" spans="2:11" s="440" customFormat="1" x14ac:dyDescent="0.2">
      <c r="B5411" s="442"/>
      <c r="I5411" s="443"/>
      <c r="J5411" s="443"/>
      <c r="K5411" s="443"/>
    </row>
    <row r="5412" spans="2:11" s="440" customFormat="1" x14ac:dyDescent="0.2">
      <c r="B5412" s="442"/>
      <c r="I5412" s="443"/>
      <c r="J5412" s="443"/>
      <c r="K5412" s="443"/>
    </row>
    <row r="5413" spans="2:11" s="440" customFormat="1" x14ac:dyDescent="0.2">
      <c r="B5413" s="442"/>
      <c r="I5413" s="443"/>
      <c r="J5413" s="443"/>
      <c r="K5413" s="443"/>
    </row>
    <row r="5414" spans="2:11" s="440" customFormat="1" x14ac:dyDescent="0.2">
      <c r="B5414" s="442"/>
      <c r="I5414" s="443"/>
      <c r="J5414" s="443"/>
      <c r="K5414" s="443"/>
    </row>
    <row r="5415" spans="2:11" s="440" customFormat="1" x14ac:dyDescent="0.2">
      <c r="B5415" s="442"/>
      <c r="I5415" s="443"/>
      <c r="J5415" s="443"/>
      <c r="K5415" s="443"/>
    </row>
    <row r="5416" spans="2:11" s="440" customFormat="1" x14ac:dyDescent="0.2">
      <c r="B5416" s="442"/>
      <c r="I5416" s="443"/>
      <c r="J5416" s="443"/>
      <c r="K5416" s="443"/>
    </row>
    <row r="5417" spans="2:11" s="440" customFormat="1" x14ac:dyDescent="0.2">
      <c r="B5417" s="442"/>
      <c r="I5417" s="443"/>
      <c r="J5417" s="443"/>
      <c r="K5417" s="443"/>
    </row>
    <row r="5418" spans="2:11" s="440" customFormat="1" x14ac:dyDescent="0.2">
      <c r="B5418" s="442"/>
      <c r="I5418" s="443"/>
      <c r="J5418" s="443"/>
      <c r="K5418" s="443"/>
    </row>
    <row r="5419" spans="2:11" s="440" customFormat="1" x14ac:dyDescent="0.2">
      <c r="B5419" s="442"/>
      <c r="I5419" s="443"/>
      <c r="J5419" s="443"/>
      <c r="K5419" s="443"/>
    </row>
    <row r="5420" spans="2:11" s="440" customFormat="1" x14ac:dyDescent="0.2">
      <c r="B5420" s="442"/>
      <c r="I5420" s="443"/>
      <c r="J5420" s="443"/>
      <c r="K5420" s="443"/>
    </row>
    <row r="5421" spans="2:11" s="440" customFormat="1" x14ac:dyDescent="0.2">
      <c r="B5421" s="442"/>
      <c r="I5421" s="443"/>
      <c r="J5421" s="443"/>
      <c r="K5421" s="443"/>
    </row>
    <row r="5422" spans="2:11" s="440" customFormat="1" x14ac:dyDescent="0.2">
      <c r="B5422" s="442"/>
      <c r="I5422" s="443"/>
      <c r="J5422" s="443"/>
      <c r="K5422" s="443"/>
    </row>
    <row r="5423" spans="2:11" s="440" customFormat="1" x14ac:dyDescent="0.2">
      <c r="B5423" s="442"/>
      <c r="I5423" s="443"/>
      <c r="J5423" s="443"/>
      <c r="K5423" s="443"/>
    </row>
    <row r="5424" spans="2:11" s="440" customFormat="1" x14ac:dyDescent="0.2">
      <c r="B5424" s="442"/>
      <c r="I5424" s="443"/>
      <c r="J5424" s="443"/>
      <c r="K5424" s="443"/>
    </row>
    <row r="5425" spans="2:11" s="440" customFormat="1" x14ac:dyDescent="0.2">
      <c r="B5425" s="442"/>
      <c r="I5425" s="443"/>
      <c r="J5425" s="443"/>
      <c r="K5425" s="443"/>
    </row>
    <row r="5426" spans="2:11" s="440" customFormat="1" x14ac:dyDescent="0.2">
      <c r="B5426" s="442"/>
      <c r="I5426" s="443"/>
      <c r="J5426" s="443"/>
      <c r="K5426" s="443"/>
    </row>
    <row r="5427" spans="2:11" s="440" customFormat="1" x14ac:dyDescent="0.2">
      <c r="B5427" s="442"/>
      <c r="I5427" s="443"/>
      <c r="J5427" s="443"/>
      <c r="K5427" s="443"/>
    </row>
    <row r="5428" spans="2:11" s="440" customFormat="1" x14ac:dyDescent="0.2">
      <c r="B5428" s="442"/>
      <c r="I5428" s="443"/>
      <c r="J5428" s="443"/>
      <c r="K5428" s="443"/>
    </row>
    <row r="5429" spans="2:11" s="440" customFormat="1" x14ac:dyDescent="0.2">
      <c r="B5429" s="442"/>
      <c r="I5429" s="443"/>
      <c r="J5429" s="443"/>
      <c r="K5429" s="443"/>
    </row>
    <row r="5430" spans="2:11" s="440" customFormat="1" x14ac:dyDescent="0.2">
      <c r="B5430" s="442"/>
      <c r="I5430" s="443"/>
      <c r="J5430" s="443"/>
      <c r="K5430" s="443"/>
    </row>
    <row r="5431" spans="2:11" s="440" customFormat="1" x14ac:dyDescent="0.2">
      <c r="B5431" s="442"/>
      <c r="I5431" s="443"/>
      <c r="J5431" s="443"/>
      <c r="K5431" s="443"/>
    </row>
    <row r="5432" spans="2:11" s="440" customFormat="1" x14ac:dyDescent="0.2">
      <c r="B5432" s="442"/>
      <c r="I5432" s="443"/>
      <c r="J5432" s="443"/>
      <c r="K5432" s="443"/>
    </row>
    <row r="5433" spans="2:11" s="440" customFormat="1" x14ac:dyDescent="0.2">
      <c r="B5433" s="442"/>
      <c r="I5433" s="443"/>
      <c r="J5433" s="443"/>
      <c r="K5433" s="443"/>
    </row>
    <row r="5434" spans="2:11" s="440" customFormat="1" x14ac:dyDescent="0.2">
      <c r="B5434" s="442"/>
      <c r="I5434" s="443"/>
      <c r="J5434" s="443"/>
      <c r="K5434" s="443"/>
    </row>
    <row r="5435" spans="2:11" s="440" customFormat="1" x14ac:dyDescent="0.2">
      <c r="B5435" s="442"/>
      <c r="I5435" s="443"/>
      <c r="J5435" s="443"/>
      <c r="K5435" s="443"/>
    </row>
    <row r="5436" spans="2:11" s="440" customFormat="1" x14ac:dyDescent="0.2">
      <c r="B5436" s="442"/>
      <c r="I5436" s="443"/>
      <c r="J5436" s="443"/>
      <c r="K5436" s="443"/>
    </row>
    <row r="5437" spans="2:11" s="440" customFormat="1" x14ac:dyDescent="0.2">
      <c r="B5437" s="442"/>
      <c r="I5437" s="443"/>
      <c r="J5437" s="443"/>
      <c r="K5437" s="443"/>
    </row>
    <row r="5438" spans="2:11" s="440" customFormat="1" x14ac:dyDescent="0.2">
      <c r="B5438" s="442"/>
      <c r="I5438" s="443"/>
      <c r="J5438" s="443"/>
      <c r="K5438" s="443"/>
    </row>
    <row r="5439" spans="2:11" s="440" customFormat="1" x14ac:dyDescent="0.2">
      <c r="B5439" s="442"/>
      <c r="I5439" s="443"/>
      <c r="J5439" s="443"/>
      <c r="K5439" s="443"/>
    </row>
    <row r="5440" spans="2:11" s="440" customFormat="1" x14ac:dyDescent="0.2">
      <c r="B5440" s="442"/>
      <c r="I5440" s="443"/>
      <c r="J5440" s="443"/>
      <c r="K5440" s="443"/>
    </row>
    <row r="5441" spans="2:11" s="440" customFormat="1" x14ac:dyDescent="0.2">
      <c r="B5441" s="442"/>
      <c r="I5441" s="443"/>
      <c r="J5441" s="443"/>
      <c r="K5441" s="443"/>
    </row>
    <row r="5442" spans="2:11" s="440" customFormat="1" x14ac:dyDescent="0.2">
      <c r="B5442" s="442"/>
      <c r="I5442" s="443"/>
      <c r="J5442" s="443"/>
      <c r="K5442" s="443"/>
    </row>
    <row r="5443" spans="2:11" s="440" customFormat="1" x14ac:dyDescent="0.2">
      <c r="B5443" s="442"/>
      <c r="I5443" s="443"/>
      <c r="J5443" s="443"/>
      <c r="K5443" s="443"/>
    </row>
    <row r="5444" spans="2:11" s="440" customFormat="1" x14ac:dyDescent="0.2">
      <c r="B5444" s="442"/>
      <c r="I5444" s="443"/>
      <c r="J5444" s="443"/>
      <c r="K5444" s="443"/>
    </row>
    <row r="5445" spans="2:11" s="440" customFormat="1" x14ac:dyDescent="0.2">
      <c r="B5445" s="442"/>
      <c r="I5445" s="443"/>
      <c r="J5445" s="443"/>
      <c r="K5445" s="443"/>
    </row>
    <row r="5446" spans="2:11" s="440" customFormat="1" x14ac:dyDescent="0.2">
      <c r="B5446" s="442"/>
      <c r="I5446" s="443"/>
      <c r="J5446" s="443"/>
      <c r="K5446" s="443"/>
    </row>
    <row r="5447" spans="2:11" s="440" customFormat="1" x14ac:dyDescent="0.2">
      <c r="B5447" s="442"/>
      <c r="I5447" s="443"/>
      <c r="J5447" s="443"/>
      <c r="K5447" s="443"/>
    </row>
    <row r="5448" spans="2:11" s="440" customFormat="1" x14ac:dyDescent="0.2">
      <c r="B5448" s="442"/>
      <c r="I5448" s="443"/>
      <c r="J5448" s="443"/>
      <c r="K5448" s="443"/>
    </row>
    <row r="5449" spans="2:11" s="440" customFormat="1" x14ac:dyDescent="0.2">
      <c r="B5449" s="442"/>
      <c r="I5449" s="443"/>
      <c r="J5449" s="443"/>
      <c r="K5449" s="443"/>
    </row>
    <row r="5450" spans="2:11" s="440" customFormat="1" x14ac:dyDescent="0.2">
      <c r="B5450" s="442"/>
      <c r="I5450" s="443"/>
      <c r="J5450" s="443"/>
      <c r="K5450" s="443"/>
    </row>
    <row r="5451" spans="2:11" s="440" customFormat="1" x14ac:dyDescent="0.2">
      <c r="B5451" s="442"/>
      <c r="I5451" s="443"/>
      <c r="J5451" s="443"/>
      <c r="K5451" s="443"/>
    </row>
    <row r="5452" spans="2:11" s="440" customFormat="1" x14ac:dyDescent="0.2">
      <c r="B5452" s="442"/>
      <c r="I5452" s="443"/>
      <c r="J5452" s="443"/>
      <c r="K5452" s="443"/>
    </row>
    <row r="5453" spans="2:11" s="440" customFormat="1" x14ac:dyDescent="0.2">
      <c r="B5453" s="442"/>
      <c r="I5453" s="443"/>
      <c r="J5453" s="443"/>
      <c r="K5453" s="443"/>
    </row>
    <row r="5454" spans="2:11" s="440" customFormat="1" x14ac:dyDescent="0.2">
      <c r="B5454" s="442"/>
      <c r="I5454" s="443"/>
      <c r="J5454" s="443"/>
      <c r="K5454" s="443"/>
    </row>
    <row r="5455" spans="2:11" s="440" customFormat="1" x14ac:dyDescent="0.2">
      <c r="B5455" s="442"/>
      <c r="I5455" s="443"/>
      <c r="J5455" s="443"/>
      <c r="K5455" s="443"/>
    </row>
    <row r="5456" spans="2:11" s="440" customFormat="1" x14ac:dyDescent="0.2">
      <c r="B5456" s="442"/>
      <c r="I5456" s="443"/>
      <c r="J5456" s="443"/>
      <c r="K5456" s="443"/>
    </row>
    <row r="5457" spans="2:11" s="440" customFormat="1" x14ac:dyDescent="0.2">
      <c r="B5457" s="442"/>
      <c r="I5457" s="443"/>
      <c r="J5457" s="443"/>
      <c r="K5457" s="443"/>
    </row>
    <row r="5458" spans="2:11" s="440" customFormat="1" x14ac:dyDescent="0.2">
      <c r="B5458" s="442"/>
      <c r="I5458" s="443"/>
      <c r="J5458" s="443"/>
      <c r="K5458" s="443"/>
    </row>
    <row r="5459" spans="2:11" s="440" customFormat="1" x14ac:dyDescent="0.2">
      <c r="B5459" s="442"/>
      <c r="I5459" s="443"/>
      <c r="J5459" s="443"/>
      <c r="K5459" s="443"/>
    </row>
    <row r="5460" spans="2:11" s="440" customFormat="1" x14ac:dyDescent="0.2">
      <c r="B5460" s="442"/>
      <c r="I5460" s="443"/>
      <c r="J5460" s="443"/>
      <c r="K5460" s="443"/>
    </row>
    <row r="5461" spans="2:11" s="440" customFormat="1" x14ac:dyDescent="0.2">
      <c r="B5461" s="442"/>
      <c r="I5461" s="443"/>
      <c r="J5461" s="443"/>
      <c r="K5461" s="443"/>
    </row>
    <row r="5462" spans="2:11" s="440" customFormat="1" x14ac:dyDescent="0.2">
      <c r="B5462" s="442"/>
      <c r="I5462" s="443"/>
      <c r="J5462" s="443"/>
      <c r="K5462" s="443"/>
    </row>
    <row r="5463" spans="2:11" s="440" customFormat="1" x14ac:dyDescent="0.2">
      <c r="B5463" s="442"/>
      <c r="I5463" s="443"/>
      <c r="J5463" s="443"/>
      <c r="K5463" s="443"/>
    </row>
    <row r="5464" spans="2:11" s="440" customFormat="1" x14ac:dyDescent="0.2">
      <c r="B5464" s="442"/>
      <c r="I5464" s="443"/>
      <c r="J5464" s="443"/>
      <c r="K5464" s="443"/>
    </row>
    <row r="5465" spans="2:11" s="440" customFormat="1" x14ac:dyDescent="0.2">
      <c r="B5465" s="442"/>
      <c r="I5465" s="443"/>
      <c r="J5465" s="443"/>
      <c r="K5465" s="443"/>
    </row>
    <row r="5466" spans="2:11" s="440" customFormat="1" x14ac:dyDescent="0.2">
      <c r="B5466" s="442"/>
      <c r="I5466" s="443"/>
      <c r="J5466" s="443"/>
      <c r="K5466" s="443"/>
    </row>
    <row r="5467" spans="2:11" s="440" customFormat="1" x14ac:dyDescent="0.2">
      <c r="B5467" s="442"/>
      <c r="I5467" s="443"/>
      <c r="J5467" s="443"/>
      <c r="K5467" s="443"/>
    </row>
    <row r="5468" spans="2:11" s="440" customFormat="1" x14ac:dyDescent="0.2">
      <c r="B5468" s="442"/>
      <c r="I5468" s="443"/>
      <c r="J5468" s="443"/>
      <c r="K5468" s="443"/>
    </row>
    <row r="5469" spans="2:11" s="440" customFormat="1" x14ac:dyDescent="0.2">
      <c r="B5469" s="442"/>
      <c r="I5469" s="443"/>
      <c r="J5469" s="443"/>
      <c r="K5469" s="443"/>
    </row>
    <row r="5470" spans="2:11" s="440" customFormat="1" x14ac:dyDescent="0.2">
      <c r="B5470" s="442"/>
      <c r="I5470" s="443"/>
      <c r="J5470" s="443"/>
      <c r="K5470" s="443"/>
    </row>
    <row r="5471" spans="2:11" s="440" customFormat="1" x14ac:dyDescent="0.2">
      <c r="B5471" s="442"/>
      <c r="I5471" s="443"/>
      <c r="J5471" s="443"/>
      <c r="K5471" s="443"/>
    </row>
    <row r="5472" spans="2:11" s="440" customFormat="1" x14ac:dyDescent="0.2">
      <c r="B5472" s="442"/>
      <c r="I5472" s="443"/>
      <c r="J5472" s="443"/>
      <c r="K5472" s="443"/>
    </row>
    <row r="5473" spans="2:11" s="440" customFormat="1" x14ac:dyDescent="0.2">
      <c r="B5473" s="442"/>
      <c r="I5473" s="443"/>
      <c r="J5473" s="443"/>
      <c r="K5473" s="443"/>
    </row>
    <row r="5474" spans="2:11" s="440" customFormat="1" x14ac:dyDescent="0.2">
      <c r="B5474" s="442"/>
      <c r="I5474" s="443"/>
      <c r="J5474" s="443"/>
      <c r="K5474" s="443"/>
    </row>
    <row r="5475" spans="2:11" s="440" customFormat="1" x14ac:dyDescent="0.2">
      <c r="B5475" s="442"/>
      <c r="I5475" s="443"/>
      <c r="J5475" s="443"/>
      <c r="K5475" s="443"/>
    </row>
    <row r="5476" spans="2:11" s="440" customFormat="1" x14ac:dyDescent="0.2">
      <c r="B5476" s="442"/>
      <c r="I5476" s="443"/>
      <c r="J5476" s="443"/>
      <c r="K5476" s="443"/>
    </row>
    <row r="5477" spans="2:11" s="440" customFormat="1" x14ac:dyDescent="0.2">
      <c r="B5477" s="442"/>
      <c r="I5477" s="443"/>
      <c r="J5477" s="443"/>
      <c r="K5477" s="443"/>
    </row>
    <row r="5478" spans="2:11" s="440" customFormat="1" x14ac:dyDescent="0.2">
      <c r="B5478" s="442"/>
      <c r="I5478" s="443"/>
      <c r="J5478" s="443"/>
      <c r="K5478" s="443"/>
    </row>
    <row r="5479" spans="2:11" s="440" customFormat="1" x14ac:dyDescent="0.2">
      <c r="B5479" s="442"/>
      <c r="I5479" s="443"/>
      <c r="J5479" s="443"/>
      <c r="K5479" s="443"/>
    </row>
    <row r="5480" spans="2:11" s="440" customFormat="1" x14ac:dyDescent="0.2">
      <c r="B5480" s="442"/>
      <c r="I5480" s="443"/>
      <c r="J5480" s="443"/>
      <c r="K5480" s="443"/>
    </row>
    <row r="5481" spans="2:11" s="440" customFormat="1" x14ac:dyDescent="0.2">
      <c r="B5481" s="442"/>
      <c r="I5481" s="443"/>
      <c r="J5481" s="443"/>
      <c r="K5481" s="443"/>
    </row>
    <row r="5482" spans="2:11" s="440" customFormat="1" x14ac:dyDescent="0.2">
      <c r="B5482" s="442"/>
      <c r="I5482" s="443"/>
      <c r="J5482" s="443"/>
      <c r="K5482" s="443"/>
    </row>
    <row r="5483" spans="2:11" s="440" customFormat="1" x14ac:dyDescent="0.2">
      <c r="B5483" s="442"/>
      <c r="I5483" s="443"/>
      <c r="J5483" s="443"/>
      <c r="K5483" s="443"/>
    </row>
    <row r="5484" spans="2:11" s="440" customFormat="1" x14ac:dyDescent="0.2">
      <c r="B5484" s="442"/>
      <c r="I5484" s="443"/>
      <c r="J5484" s="443"/>
      <c r="K5484" s="443"/>
    </row>
    <row r="5485" spans="2:11" s="440" customFormat="1" x14ac:dyDescent="0.2">
      <c r="B5485" s="442"/>
      <c r="I5485" s="443"/>
      <c r="J5485" s="443"/>
      <c r="K5485" s="443"/>
    </row>
    <row r="5486" spans="2:11" s="440" customFormat="1" x14ac:dyDescent="0.2">
      <c r="B5486" s="442"/>
      <c r="I5486" s="443"/>
      <c r="J5486" s="443"/>
      <c r="K5486" s="443"/>
    </row>
    <row r="5487" spans="2:11" s="440" customFormat="1" x14ac:dyDescent="0.2">
      <c r="B5487" s="442"/>
      <c r="I5487" s="443"/>
      <c r="J5487" s="443"/>
      <c r="K5487" s="443"/>
    </row>
    <row r="5488" spans="2:11" s="440" customFormat="1" x14ac:dyDescent="0.2">
      <c r="B5488" s="442"/>
      <c r="I5488" s="443"/>
      <c r="J5488" s="443"/>
      <c r="K5488" s="443"/>
    </row>
    <row r="5489" spans="2:11" s="440" customFormat="1" x14ac:dyDescent="0.2">
      <c r="B5489" s="442"/>
      <c r="I5489" s="443"/>
      <c r="J5489" s="443"/>
      <c r="K5489" s="443"/>
    </row>
    <row r="5490" spans="2:11" s="440" customFormat="1" x14ac:dyDescent="0.2">
      <c r="B5490" s="442"/>
      <c r="I5490" s="443"/>
      <c r="J5490" s="443"/>
      <c r="K5490" s="443"/>
    </row>
    <row r="5491" spans="2:11" s="440" customFormat="1" x14ac:dyDescent="0.2">
      <c r="B5491" s="442"/>
      <c r="I5491" s="443"/>
      <c r="J5491" s="443"/>
      <c r="K5491" s="443"/>
    </row>
    <row r="5492" spans="2:11" s="440" customFormat="1" x14ac:dyDescent="0.2">
      <c r="B5492" s="442"/>
      <c r="I5492" s="443"/>
      <c r="J5492" s="443"/>
      <c r="K5492" s="443"/>
    </row>
    <row r="5493" spans="2:11" s="440" customFormat="1" x14ac:dyDescent="0.2">
      <c r="B5493" s="442"/>
      <c r="I5493" s="443"/>
      <c r="J5493" s="443"/>
      <c r="K5493" s="443"/>
    </row>
    <row r="5494" spans="2:11" s="440" customFormat="1" x14ac:dyDescent="0.2">
      <c r="B5494" s="442"/>
      <c r="I5494" s="443"/>
      <c r="J5494" s="443"/>
      <c r="K5494" s="443"/>
    </row>
    <row r="5495" spans="2:11" s="440" customFormat="1" x14ac:dyDescent="0.2">
      <c r="B5495" s="442"/>
      <c r="I5495" s="443"/>
      <c r="J5495" s="443"/>
      <c r="K5495" s="443"/>
    </row>
    <row r="5496" spans="2:11" s="440" customFormat="1" x14ac:dyDescent="0.2">
      <c r="B5496" s="442"/>
      <c r="I5496" s="443"/>
      <c r="J5496" s="443"/>
      <c r="K5496" s="443"/>
    </row>
    <row r="5497" spans="2:11" s="440" customFormat="1" x14ac:dyDescent="0.2">
      <c r="B5497" s="442"/>
      <c r="I5497" s="443"/>
      <c r="J5497" s="443"/>
      <c r="K5497" s="443"/>
    </row>
    <row r="5498" spans="2:11" s="440" customFormat="1" x14ac:dyDescent="0.2">
      <c r="B5498" s="442"/>
      <c r="I5498" s="443"/>
      <c r="J5498" s="443"/>
      <c r="K5498" s="443"/>
    </row>
    <row r="5499" spans="2:11" s="440" customFormat="1" x14ac:dyDescent="0.2">
      <c r="B5499" s="442"/>
      <c r="I5499" s="443"/>
      <c r="J5499" s="443"/>
      <c r="K5499" s="443"/>
    </row>
    <row r="5500" spans="2:11" s="440" customFormat="1" x14ac:dyDescent="0.2">
      <c r="B5500" s="442"/>
      <c r="I5500" s="443"/>
      <c r="J5500" s="443"/>
      <c r="K5500" s="443"/>
    </row>
    <row r="5501" spans="2:11" s="440" customFormat="1" x14ac:dyDescent="0.2">
      <c r="B5501" s="442"/>
      <c r="I5501" s="443"/>
      <c r="J5501" s="443"/>
      <c r="K5501" s="443"/>
    </row>
    <row r="5502" spans="2:11" s="440" customFormat="1" x14ac:dyDescent="0.2">
      <c r="B5502" s="442"/>
      <c r="I5502" s="443"/>
      <c r="J5502" s="443"/>
      <c r="K5502" s="443"/>
    </row>
    <row r="5503" spans="2:11" s="440" customFormat="1" x14ac:dyDescent="0.2">
      <c r="B5503" s="442"/>
      <c r="I5503" s="443"/>
      <c r="J5503" s="443"/>
      <c r="K5503" s="443"/>
    </row>
    <row r="5504" spans="2:11" s="440" customFormat="1" x14ac:dyDescent="0.2">
      <c r="B5504" s="442"/>
      <c r="I5504" s="443"/>
      <c r="J5504" s="443"/>
      <c r="K5504" s="443"/>
    </row>
    <row r="5505" spans="2:11" s="440" customFormat="1" x14ac:dyDescent="0.2">
      <c r="B5505" s="442"/>
      <c r="I5505" s="443"/>
      <c r="J5505" s="443"/>
      <c r="K5505" s="443"/>
    </row>
    <row r="5506" spans="2:11" s="440" customFormat="1" x14ac:dyDescent="0.2">
      <c r="B5506" s="442"/>
      <c r="I5506" s="443"/>
      <c r="J5506" s="443"/>
      <c r="K5506" s="443"/>
    </row>
    <row r="5507" spans="2:11" s="440" customFormat="1" x14ac:dyDescent="0.2">
      <c r="B5507" s="442"/>
      <c r="I5507" s="443"/>
      <c r="J5507" s="443"/>
      <c r="K5507" s="443"/>
    </row>
    <row r="5508" spans="2:11" s="440" customFormat="1" x14ac:dyDescent="0.2">
      <c r="B5508" s="442"/>
      <c r="I5508" s="443"/>
      <c r="J5508" s="443"/>
      <c r="K5508" s="443"/>
    </row>
    <row r="5509" spans="2:11" s="440" customFormat="1" x14ac:dyDescent="0.2">
      <c r="B5509" s="442"/>
      <c r="I5509" s="443"/>
      <c r="J5509" s="443"/>
      <c r="K5509" s="443"/>
    </row>
    <row r="5510" spans="2:11" s="440" customFormat="1" x14ac:dyDescent="0.2">
      <c r="B5510" s="442"/>
      <c r="I5510" s="443"/>
      <c r="J5510" s="443"/>
      <c r="K5510" s="443"/>
    </row>
    <row r="5511" spans="2:11" s="440" customFormat="1" x14ac:dyDescent="0.2">
      <c r="B5511" s="442"/>
      <c r="I5511" s="443"/>
      <c r="J5511" s="443"/>
      <c r="K5511" s="443"/>
    </row>
    <row r="5512" spans="2:11" s="440" customFormat="1" x14ac:dyDescent="0.2">
      <c r="B5512" s="442"/>
      <c r="I5512" s="443"/>
      <c r="J5512" s="443"/>
      <c r="K5512" s="443"/>
    </row>
    <row r="5513" spans="2:11" s="440" customFormat="1" x14ac:dyDescent="0.2">
      <c r="B5513" s="442"/>
      <c r="I5513" s="443"/>
      <c r="J5513" s="443"/>
      <c r="K5513" s="443"/>
    </row>
    <row r="5514" spans="2:11" s="440" customFormat="1" x14ac:dyDescent="0.2">
      <c r="B5514" s="442"/>
      <c r="I5514" s="443"/>
      <c r="J5514" s="443"/>
      <c r="K5514" s="443"/>
    </row>
    <row r="5515" spans="2:11" s="440" customFormat="1" x14ac:dyDescent="0.2">
      <c r="B5515" s="442"/>
      <c r="I5515" s="443"/>
      <c r="J5515" s="443"/>
      <c r="K5515" s="443"/>
    </row>
    <row r="5516" spans="2:11" s="440" customFormat="1" x14ac:dyDescent="0.2">
      <c r="B5516" s="442"/>
      <c r="I5516" s="443"/>
      <c r="J5516" s="443"/>
      <c r="K5516" s="443"/>
    </row>
    <row r="5517" spans="2:11" s="440" customFormat="1" x14ac:dyDescent="0.2">
      <c r="B5517" s="442"/>
      <c r="I5517" s="443"/>
      <c r="J5517" s="443"/>
      <c r="K5517" s="443"/>
    </row>
    <row r="5518" spans="2:11" s="440" customFormat="1" x14ac:dyDescent="0.2">
      <c r="B5518" s="442"/>
      <c r="I5518" s="443"/>
      <c r="J5518" s="443"/>
      <c r="K5518" s="443"/>
    </row>
    <row r="5519" spans="2:11" s="440" customFormat="1" x14ac:dyDescent="0.2">
      <c r="B5519" s="442"/>
      <c r="I5519" s="443"/>
      <c r="J5519" s="443"/>
      <c r="K5519" s="443"/>
    </row>
    <row r="5520" spans="2:11" s="440" customFormat="1" x14ac:dyDescent="0.2">
      <c r="B5520" s="442"/>
      <c r="I5520" s="443"/>
      <c r="J5520" s="443"/>
      <c r="K5520" s="443"/>
    </row>
    <row r="5521" spans="2:11" s="440" customFormat="1" x14ac:dyDescent="0.2">
      <c r="B5521" s="442"/>
      <c r="I5521" s="443"/>
      <c r="J5521" s="443"/>
      <c r="K5521" s="443"/>
    </row>
    <row r="5522" spans="2:11" s="440" customFormat="1" x14ac:dyDescent="0.2">
      <c r="B5522" s="442"/>
      <c r="I5522" s="443"/>
      <c r="J5522" s="443"/>
      <c r="K5522" s="443"/>
    </row>
    <row r="5523" spans="2:11" s="440" customFormat="1" x14ac:dyDescent="0.2">
      <c r="B5523" s="442"/>
      <c r="I5523" s="443"/>
      <c r="J5523" s="443"/>
      <c r="K5523" s="443"/>
    </row>
    <row r="5524" spans="2:11" s="440" customFormat="1" x14ac:dyDescent="0.2">
      <c r="B5524" s="442"/>
      <c r="I5524" s="443"/>
      <c r="J5524" s="443"/>
      <c r="K5524" s="443"/>
    </row>
    <row r="5525" spans="2:11" s="440" customFormat="1" x14ac:dyDescent="0.2">
      <c r="B5525" s="442"/>
      <c r="I5525" s="443"/>
      <c r="J5525" s="443"/>
      <c r="K5525" s="443"/>
    </row>
    <row r="5526" spans="2:11" s="440" customFormat="1" x14ac:dyDescent="0.2">
      <c r="B5526" s="442"/>
      <c r="I5526" s="443"/>
      <c r="J5526" s="443"/>
      <c r="K5526" s="443"/>
    </row>
    <row r="5527" spans="2:11" s="440" customFormat="1" x14ac:dyDescent="0.2">
      <c r="B5527" s="442"/>
      <c r="I5527" s="443"/>
      <c r="J5527" s="443"/>
      <c r="K5527" s="443"/>
    </row>
    <row r="5528" spans="2:11" s="440" customFormat="1" x14ac:dyDescent="0.2">
      <c r="B5528" s="442"/>
      <c r="I5528" s="443"/>
      <c r="J5528" s="443"/>
      <c r="K5528" s="443"/>
    </row>
    <row r="5529" spans="2:11" s="440" customFormat="1" x14ac:dyDescent="0.2">
      <c r="B5529" s="442"/>
      <c r="I5529" s="443"/>
      <c r="J5529" s="443"/>
      <c r="K5529" s="443"/>
    </row>
    <row r="5530" spans="2:11" s="440" customFormat="1" x14ac:dyDescent="0.2">
      <c r="B5530" s="442"/>
      <c r="I5530" s="443"/>
      <c r="J5530" s="443"/>
      <c r="K5530" s="443"/>
    </row>
    <row r="5531" spans="2:11" s="440" customFormat="1" x14ac:dyDescent="0.2">
      <c r="B5531" s="442"/>
      <c r="I5531" s="443"/>
      <c r="J5531" s="443"/>
      <c r="K5531" s="443"/>
    </row>
    <row r="5532" spans="2:11" s="440" customFormat="1" x14ac:dyDescent="0.2">
      <c r="B5532" s="442"/>
      <c r="I5532" s="443"/>
      <c r="J5532" s="443"/>
      <c r="K5532" s="443"/>
    </row>
    <row r="5533" spans="2:11" s="440" customFormat="1" x14ac:dyDescent="0.2">
      <c r="B5533" s="442"/>
      <c r="I5533" s="443"/>
      <c r="J5533" s="443"/>
      <c r="K5533" s="443"/>
    </row>
    <row r="5534" spans="2:11" s="440" customFormat="1" x14ac:dyDescent="0.2">
      <c r="B5534" s="442"/>
      <c r="I5534" s="443"/>
      <c r="J5534" s="443"/>
      <c r="K5534" s="443"/>
    </row>
    <row r="5535" spans="2:11" s="440" customFormat="1" x14ac:dyDescent="0.2">
      <c r="B5535" s="442"/>
      <c r="I5535" s="443"/>
      <c r="J5535" s="443"/>
      <c r="K5535" s="443"/>
    </row>
    <row r="5536" spans="2:11" s="440" customFormat="1" x14ac:dyDescent="0.2">
      <c r="B5536" s="442"/>
      <c r="I5536" s="443"/>
      <c r="J5536" s="443"/>
      <c r="K5536" s="443"/>
    </row>
    <row r="5537" spans="2:11" s="440" customFormat="1" x14ac:dyDescent="0.2">
      <c r="B5537" s="442"/>
      <c r="I5537" s="443"/>
      <c r="J5537" s="443"/>
      <c r="K5537" s="443"/>
    </row>
    <row r="5538" spans="2:11" s="440" customFormat="1" x14ac:dyDescent="0.2">
      <c r="B5538" s="442"/>
      <c r="I5538" s="443"/>
      <c r="J5538" s="443"/>
      <c r="K5538" s="443"/>
    </row>
    <row r="5539" spans="2:11" s="440" customFormat="1" x14ac:dyDescent="0.2">
      <c r="B5539" s="442"/>
      <c r="I5539" s="443"/>
      <c r="J5539" s="443"/>
      <c r="K5539" s="443"/>
    </row>
    <row r="5540" spans="2:11" s="440" customFormat="1" x14ac:dyDescent="0.2">
      <c r="B5540" s="442"/>
      <c r="I5540" s="443"/>
      <c r="J5540" s="443"/>
      <c r="K5540" s="443"/>
    </row>
    <row r="5541" spans="2:11" s="440" customFormat="1" x14ac:dyDescent="0.2">
      <c r="B5541" s="442"/>
      <c r="I5541" s="443"/>
      <c r="J5541" s="443"/>
      <c r="K5541" s="443"/>
    </row>
    <row r="5542" spans="2:11" s="440" customFormat="1" x14ac:dyDescent="0.2">
      <c r="B5542" s="442"/>
      <c r="I5542" s="443"/>
      <c r="J5542" s="443"/>
      <c r="K5542" s="443"/>
    </row>
    <row r="5543" spans="2:11" s="440" customFormat="1" x14ac:dyDescent="0.2">
      <c r="B5543" s="442"/>
      <c r="I5543" s="443"/>
      <c r="J5543" s="443"/>
      <c r="K5543" s="443"/>
    </row>
    <row r="5544" spans="2:11" s="440" customFormat="1" x14ac:dyDescent="0.2">
      <c r="B5544" s="442"/>
      <c r="I5544" s="443"/>
      <c r="J5544" s="443"/>
      <c r="K5544" s="443"/>
    </row>
    <row r="5545" spans="2:11" s="440" customFormat="1" x14ac:dyDescent="0.2">
      <c r="B5545" s="442"/>
      <c r="I5545" s="443"/>
      <c r="J5545" s="443"/>
      <c r="K5545" s="443"/>
    </row>
    <row r="5546" spans="2:11" s="440" customFormat="1" x14ac:dyDescent="0.2">
      <c r="B5546" s="442"/>
      <c r="I5546" s="443"/>
      <c r="J5546" s="443"/>
      <c r="K5546" s="443"/>
    </row>
    <row r="5547" spans="2:11" s="440" customFormat="1" x14ac:dyDescent="0.2">
      <c r="B5547" s="442"/>
      <c r="I5547" s="443"/>
      <c r="J5547" s="443"/>
      <c r="K5547" s="443"/>
    </row>
    <row r="5548" spans="2:11" s="440" customFormat="1" x14ac:dyDescent="0.2">
      <c r="B5548" s="442"/>
      <c r="I5548" s="443"/>
      <c r="J5548" s="443"/>
      <c r="K5548" s="443"/>
    </row>
    <row r="5549" spans="2:11" s="440" customFormat="1" x14ac:dyDescent="0.2">
      <c r="B5549" s="442"/>
      <c r="I5549" s="443"/>
      <c r="J5549" s="443"/>
      <c r="K5549" s="443"/>
    </row>
    <row r="5550" spans="2:11" s="440" customFormat="1" x14ac:dyDescent="0.2">
      <c r="B5550" s="442"/>
      <c r="I5550" s="443"/>
      <c r="J5550" s="443"/>
      <c r="K5550" s="443"/>
    </row>
    <row r="5551" spans="2:11" s="440" customFormat="1" x14ac:dyDescent="0.2">
      <c r="B5551" s="442"/>
      <c r="I5551" s="443"/>
      <c r="J5551" s="443"/>
      <c r="K5551" s="443"/>
    </row>
    <row r="5552" spans="2:11" s="440" customFormat="1" x14ac:dyDescent="0.2">
      <c r="B5552" s="442"/>
      <c r="I5552" s="443"/>
      <c r="J5552" s="443"/>
      <c r="K5552" s="443"/>
    </row>
    <row r="5553" spans="2:11" s="440" customFormat="1" x14ac:dyDescent="0.2">
      <c r="B5553" s="442"/>
      <c r="I5553" s="443"/>
      <c r="J5553" s="443"/>
      <c r="K5553" s="443"/>
    </row>
    <row r="5554" spans="2:11" s="440" customFormat="1" x14ac:dyDescent="0.2">
      <c r="B5554" s="442"/>
      <c r="I5554" s="443"/>
      <c r="J5554" s="443"/>
      <c r="K5554" s="443"/>
    </row>
    <row r="5555" spans="2:11" s="440" customFormat="1" x14ac:dyDescent="0.2">
      <c r="B5555" s="442"/>
      <c r="I5555" s="443"/>
      <c r="J5555" s="443"/>
      <c r="K5555" s="443"/>
    </row>
    <row r="5556" spans="2:11" s="440" customFormat="1" x14ac:dyDescent="0.2">
      <c r="B5556" s="442"/>
      <c r="I5556" s="443"/>
      <c r="J5556" s="443"/>
      <c r="K5556" s="443"/>
    </row>
    <row r="5557" spans="2:11" s="440" customFormat="1" x14ac:dyDescent="0.2">
      <c r="B5557" s="442"/>
      <c r="I5557" s="443"/>
      <c r="J5557" s="443"/>
      <c r="K5557" s="443"/>
    </row>
    <row r="5558" spans="2:11" s="440" customFormat="1" x14ac:dyDescent="0.2">
      <c r="B5558" s="442"/>
      <c r="I5558" s="443"/>
      <c r="J5558" s="443"/>
      <c r="K5558" s="443"/>
    </row>
    <row r="5559" spans="2:11" s="440" customFormat="1" x14ac:dyDescent="0.2">
      <c r="B5559" s="442"/>
      <c r="I5559" s="443"/>
      <c r="J5559" s="443"/>
      <c r="K5559" s="443"/>
    </row>
    <row r="5560" spans="2:11" s="440" customFormat="1" x14ac:dyDescent="0.2">
      <c r="B5560" s="442"/>
      <c r="I5560" s="443"/>
      <c r="J5560" s="443"/>
      <c r="K5560" s="443"/>
    </row>
    <row r="5561" spans="2:11" s="440" customFormat="1" x14ac:dyDescent="0.2">
      <c r="B5561" s="442"/>
      <c r="I5561" s="443"/>
      <c r="J5561" s="443"/>
      <c r="K5561" s="443"/>
    </row>
    <row r="5562" spans="2:11" s="440" customFormat="1" x14ac:dyDescent="0.2">
      <c r="B5562" s="442"/>
      <c r="I5562" s="443"/>
      <c r="J5562" s="443"/>
      <c r="K5562" s="443"/>
    </row>
    <row r="5563" spans="2:11" s="440" customFormat="1" x14ac:dyDescent="0.2">
      <c r="B5563" s="442"/>
      <c r="I5563" s="443"/>
      <c r="J5563" s="443"/>
      <c r="K5563" s="443"/>
    </row>
    <row r="5564" spans="2:11" s="440" customFormat="1" x14ac:dyDescent="0.2">
      <c r="B5564" s="442"/>
      <c r="I5564" s="443"/>
      <c r="J5564" s="443"/>
      <c r="K5564" s="443"/>
    </row>
    <row r="5565" spans="2:11" s="440" customFormat="1" x14ac:dyDescent="0.2">
      <c r="B5565" s="442"/>
      <c r="I5565" s="443"/>
      <c r="J5565" s="443"/>
      <c r="K5565" s="443"/>
    </row>
    <row r="5566" spans="2:11" s="440" customFormat="1" x14ac:dyDescent="0.2">
      <c r="B5566" s="442"/>
      <c r="I5566" s="443"/>
      <c r="J5566" s="443"/>
      <c r="K5566" s="443"/>
    </row>
    <row r="5567" spans="2:11" s="440" customFormat="1" x14ac:dyDescent="0.2">
      <c r="B5567" s="442"/>
      <c r="I5567" s="443"/>
      <c r="J5567" s="443"/>
      <c r="K5567" s="443"/>
    </row>
    <row r="5568" spans="2:11" s="440" customFormat="1" x14ac:dyDescent="0.2">
      <c r="B5568" s="442"/>
      <c r="I5568" s="443"/>
      <c r="J5568" s="443"/>
      <c r="K5568" s="443"/>
    </row>
    <row r="5569" spans="2:11" s="440" customFormat="1" x14ac:dyDescent="0.2">
      <c r="B5569" s="442"/>
      <c r="I5569" s="443"/>
      <c r="J5569" s="443"/>
      <c r="K5569" s="443"/>
    </row>
    <row r="5570" spans="2:11" s="440" customFormat="1" x14ac:dyDescent="0.2">
      <c r="B5570" s="442"/>
      <c r="I5570" s="443"/>
      <c r="J5570" s="443"/>
      <c r="K5570" s="443"/>
    </row>
    <row r="5571" spans="2:11" s="440" customFormat="1" x14ac:dyDescent="0.2">
      <c r="B5571" s="442"/>
      <c r="I5571" s="443"/>
      <c r="J5571" s="443"/>
      <c r="K5571" s="443"/>
    </row>
    <row r="5572" spans="2:11" s="440" customFormat="1" x14ac:dyDescent="0.2">
      <c r="B5572" s="442"/>
      <c r="I5572" s="443"/>
      <c r="J5572" s="443"/>
      <c r="K5572" s="443"/>
    </row>
    <row r="5573" spans="2:11" s="440" customFormat="1" x14ac:dyDescent="0.2">
      <c r="B5573" s="442"/>
      <c r="I5573" s="443"/>
      <c r="J5573" s="443"/>
      <c r="K5573" s="443"/>
    </row>
    <row r="5574" spans="2:11" s="440" customFormat="1" x14ac:dyDescent="0.2">
      <c r="B5574" s="442"/>
      <c r="I5574" s="443"/>
      <c r="J5574" s="443"/>
      <c r="K5574" s="443"/>
    </row>
    <row r="5575" spans="2:11" s="440" customFormat="1" x14ac:dyDescent="0.2">
      <c r="B5575" s="442"/>
      <c r="I5575" s="443"/>
      <c r="J5575" s="443"/>
      <c r="K5575" s="443"/>
    </row>
    <row r="5576" spans="2:11" s="440" customFormat="1" x14ac:dyDescent="0.2">
      <c r="B5576" s="442"/>
      <c r="I5576" s="443"/>
      <c r="J5576" s="443"/>
      <c r="K5576" s="443"/>
    </row>
    <row r="5577" spans="2:11" s="440" customFormat="1" x14ac:dyDescent="0.2">
      <c r="B5577" s="442"/>
      <c r="I5577" s="443"/>
      <c r="J5577" s="443"/>
      <c r="K5577" s="443"/>
    </row>
    <row r="5578" spans="2:11" s="440" customFormat="1" x14ac:dyDescent="0.2">
      <c r="B5578" s="442"/>
      <c r="I5578" s="443"/>
      <c r="J5578" s="443"/>
      <c r="K5578" s="443"/>
    </row>
    <row r="5579" spans="2:11" s="440" customFormat="1" x14ac:dyDescent="0.2">
      <c r="B5579" s="442"/>
      <c r="I5579" s="443"/>
      <c r="J5579" s="443"/>
      <c r="K5579" s="443"/>
    </row>
    <row r="5580" spans="2:11" s="440" customFormat="1" x14ac:dyDescent="0.2">
      <c r="B5580" s="442"/>
      <c r="I5580" s="443"/>
      <c r="J5580" s="443"/>
      <c r="K5580" s="443"/>
    </row>
    <row r="5581" spans="2:11" s="440" customFormat="1" x14ac:dyDescent="0.2">
      <c r="B5581" s="442"/>
      <c r="I5581" s="443"/>
      <c r="J5581" s="443"/>
      <c r="K5581" s="443"/>
    </row>
    <row r="5582" spans="2:11" s="440" customFormat="1" x14ac:dyDescent="0.2">
      <c r="B5582" s="442"/>
      <c r="I5582" s="443"/>
      <c r="J5582" s="443"/>
      <c r="K5582" s="443"/>
    </row>
    <row r="5583" spans="2:11" s="440" customFormat="1" x14ac:dyDescent="0.2">
      <c r="B5583" s="442"/>
      <c r="I5583" s="443"/>
      <c r="J5583" s="443"/>
      <c r="K5583" s="443"/>
    </row>
    <row r="5584" spans="2:11" s="440" customFormat="1" x14ac:dyDescent="0.2">
      <c r="B5584" s="442"/>
      <c r="I5584" s="443"/>
      <c r="J5584" s="443"/>
      <c r="K5584" s="443"/>
    </row>
    <row r="5585" spans="2:11" s="440" customFormat="1" x14ac:dyDescent="0.2">
      <c r="B5585" s="442"/>
      <c r="I5585" s="443"/>
      <c r="J5585" s="443"/>
      <c r="K5585" s="443"/>
    </row>
    <row r="5586" spans="2:11" s="440" customFormat="1" x14ac:dyDescent="0.2">
      <c r="B5586" s="442"/>
      <c r="I5586" s="443"/>
      <c r="J5586" s="443"/>
      <c r="K5586" s="443"/>
    </row>
    <row r="5587" spans="2:11" s="440" customFormat="1" x14ac:dyDescent="0.2">
      <c r="B5587" s="442"/>
      <c r="I5587" s="443"/>
      <c r="J5587" s="443"/>
      <c r="K5587" s="443"/>
    </row>
    <row r="5588" spans="2:11" s="440" customFormat="1" x14ac:dyDescent="0.2">
      <c r="B5588" s="442"/>
      <c r="I5588" s="443"/>
      <c r="J5588" s="443"/>
      <c r="K5588" s="443"/>
    </row>
    <row r="5589" spans="2:11" s="440" customFormat="1" x14ac:dyDescent="0.2">
      <c r="B5589" s="442"/>
      <c r="I5589" s="443"/>
      <c r="J5589" s="443"/>
      <c r="K5589" s="443"/>
    </row>
    <row r="5590" spans="2:11" s="440" customFormat="1" x14ac:dyDescent="0.2">
      <c r="B5590" s="442"/>
      <c r="I5590" s="443"/>
      <c r="J5590" s="443"/>
      <c r="K5590" s="443"/>
    </row>
    <row r="5591" spans="2:11" s="440" customFormat="1" x14ac:dyDescent="0.2">
      <c r="B5591" s="442"/>
      <c r="I5591" s="443"/>
      <c r="J5591" s="443"/>
      <c r="K5591" s="443"/>
    </row>
    <row r="5592" spans="2:11" s="440" customFormat="1" x14ac:dyDescent="0.2">
      <c r="B5592" s="442"/>
      <c r="I5592" s="443"/>
      <c r="J5592" s="443"/>
      <c r="K5592" s="443"/>
    </row>
    <row r="5593" spans="2:11" s="440" customFormat="1" x14ac:dyDescent="0.2">
      <c r="B5593" s="442"/>
      <c r="I5593" s="443"/>
      <c r="J5593" s="443"/>
      <c r="K5593" s="443"/>
    </row>
    <row r="5594" spans="2:11" s="440" customFormat="1" x14ac:dyDescent="0.2">
      <c r="B5594" s="442"/>
      <c r="I5594" s="443"/>
      <c r="J5594" s="443"/>
      <c r="K5594" s="443"/>
    </row>
    <row r="5595" spans="2:11" s="440" customFormat="1" x14ac:dyDescent="0.2">
      <c r="B5595" s="442"/>
      <c r="I5595" s="443"/>
      <c r="J5595" s="443"/>
      <c r="K5595" s="443"/>
    </row>
    <row r="5596" spans="2:11" s="440" customFormat="1" x14ac:dyDescent="0.2">
      <c r="B5596" s="442"/>
      <c r="I5596" s="443"/>
      <c r="J5596" s="443"/>
      <c r="K5596" s="443"/>
    </row>
    <row r="5597" spans="2:11" s="440" customFormat="1" x14ac:dyDescent="0.2">
      <c r="B5597" s="442"/>
      <c r="I5597" s="443"/>
      <c r="J5597" s="443"/>
      <c r="K5597" s="443"/>
    </row>
    <row r="5598" spans="2:11" s="440" customFormat="1" x14ac:dyDescent="0.2">
      <c r="B5598" s="442"/>
      <c r="I5598" s="443"/>
      <c r="J5598" s="443"/>
      <c r="K5598" s="443"/>
    </row>
    <row r="5599" spans="2:11" s="440" customFormat="1" x14ac:dyDescent="0.2">
      <c r="B5599" s="442"/>
      <c r="I5599" s="443"/>
      <c r="J5599" s="443"/>
      <c r="K5599" s="443"/>
    </row>
    <row r="5600" spans="2:11" s="440" customFormat="1" x14ac:dyDescent="0.2">
      <c r="B5600" s="442"/>
      <c r="I5600" s="443"/>
      <c r="J5600" s="443"/>
      <c r="K5600" s="443"/>
    </row>
    <row r="5601" spans="2:11" s="440" customFormat="1" x14ac:dyDescent="0.2">
      <c r="B5601" s="442"/>
      <c r="I5601" s="443"/>
      <c r="J5601" s="443"/>
      <c r="K5601" s="443"/>
    </row>
    <row r="5602" spans="2:11" s="440" customFormat="1" x14ac:dyDescent="0.2">
      <c r="B5602" s="442"/>
      <c r="I5602" s="443"/>
      <c r="J5602" s="443"/>
      <c r="K5602" s="443"/>
    </row>
    <row r="5603" spans="2:11" s="440" customFormat="1" x14ac:dyDescent="0.2">
      <c r="B5603" s="442"/>
      <c r="I5603" s="443"/>
      <c r="J5603" s="443"/>
      <c r="K5603" s="443"/>
    </row>
    <row r="5604" spans="2:11" s="440" customFormat="1" x14ac:dyDescent="0.2">
      <c r="B5604" s="442"/>
      <c r="I5604" s="443"/>
      <c r="J5604" s="443"/>
      <c r="K5604" s="443"/>
    </row>
    <row r="5605" spans="2:11" s="440" customFormat="1" x14ac:dyDescent="0.2">
      <c r="B5605" s="442"/>
      <c r="I5605" s="443"/>
      <c r="J5605" s="443"/>
      <c r="K5605" s="443"/>
    </row>
    <row r="5606" spans="2:11" s="440" customFormat="1" x14ac:dyDescent="0.2">
      <c r="B5606" s="442"/>
      <c r="I5606" s="443"/>
      <c r="J5606" s="443"/>
      <c r="K5606" s="443"/>
    </row>
    <row r="5607" spans="2:11" s="440" customFormat="1" x14ac:dyDescent="0.2">
      <c r="B5607" s="442"/>
      <c r="I5607" s="443"/>
      <c r="J5607" s="443"/>
      <c r="K5607" s="443"/>
    </row>
    <row r="5608" spans="2:11" s="440" customFormat="1" x14ac:dyDescent="0.2">
      <c r="B5608" s="442"/>
      <c r="I5608" s="443"/>
      <c r="J5608" s="443"/>
      <c r="K5608" s="443"/>
    </row>
    <row r="5609" spans="2:11" s="440" customFormat="1" x14ac:dyDescent="0.2">
      <c r="B5609" s="442"/>
      <c r="I5609" s="443"/>
      <c r="J5609" s="443"/>
      <c r="K5609" s="443"/>
    </row>
    <row r="5610" spans="2:11" s="440" customFormat="1" x14ac:dyDescent="0.2">
      <c r="B5610" s="442"/>
      <c r="I5610" s="443"/>
      <c r="J5610" s="443"/>
      <c r="K5610" s="443"/>
    </row>
    <row r="5611" spans="2:11" s="440" customFormat="1" x14ac:dyDescent="0.2">
      <c r="B5611" s="442"/>
      <c r="I5611" s="443"/>
      <c r="J5611" s="443"/>
      <c r="K5611" s="443"/>
    </row>
    <row r="5612" spans="2:11" s="440" customFormat="1" x14ac:dyDescent="0.2">
      <c r="B5612" s="442"/>
      <c r="I5612" s="443"/>
      <c r="J5612" s="443"/>
      <c r="K5612" s="443"/>
    </row>
    <row r="5613" spans="2:11" s="440" customFormat="1" x14ac:dyDescent="0.2">
      <c r="B5613" s="442"/>
      <c r="I5613" s="443"/>
      <c r="J5613" s="443"/>
      <c r="K5613" s="443"/>
    </row>
    <row r="5614" spans="2:11" s="440" customFormat="1" x14ac:dyDescent="0.2">
      <c r="B5614" s="442"/>
      <c r="I5614" s="443"/>
      <c r="J5614" s="443"/>
      <c r="K5614" s="443"/>
    </row>
    <row r="5615" spans="2:11" s="440" customFormat="1" x14ac:dyDescent="0.2">
      <c r="B5615" s="442"/>
      <c r="I5615" s="443"/>
      <c r="J5615" s="443"/>
      <c r="K5615" s="443"/>
    </row>
    <row r="5616" spans="2:11" s="440" customFormat="1" x14ac:dyDescent="0.2">
      <c r="B5616" s="442"/>
      <c r="I5616" s="443"/>
      <c r="J5616" s="443"/>
      <c r="K5616" s="443"/>
    </row>
    <row r="5617" spans="2:11" s="440" customFormat="1" x14ac:dyDescent="0.2">
      <c r="B5617" s="442"/>
      <c r="I5617" s="443"/>
      <c r="J5617" s="443"/>
      <c r="K5617" s="443"/>
    </row>
    <row r="5618" spans="2:11" s="440" customFormat="1" x14ac:dyDescent="0.2">
      <c r="B5618" s="442"/>
      <c r="I5618" s="443"/>
      <c r="J5618" s="443"/>
      <c r="K5618" s="443"/>
    </row>
    <row r="5619" spans="2:11" s="440" customFormat="1" x14ac:dyDescent="0.2">
      <c r="B5619" s="442"/>
      <c r="I5619" s="443"/>
      <c r="J5619" s="443"/>
      <c r="K5619" s="443"/>
    </row>
    <row r="5620" spans="2:11" s="440" customFormat="1" x14ac:dyDescent="0.2">
      <c r="B5620" s="442"/>
      <c r="I5620" s="443"/>
      <c r="J5620" s="443"/>
      <c r="K5620" s="443"/>
    </row>
    <row r="5621" spans="2:11" s="440" customFormat="1" x14ac:dyDescent="0.2">
      <c r="B5621" s="442"/>
      <c r="I5621" s="443"/>
      <c r="J5621" s="443"/>
      <c r="K5621" s="443"/>
    </row>
    <row r="5622" spans="2:11" s="440" customFormat="1" x14ac:dyDescent="0.2">
      <c r="B5622" s="442"/>
      <c r="I5622" s="443"/>
      <c r="J5622" s="443"/>
      <c r="K5622" s="443"/>
    </row>
    <row r="5623" spans="2:11" s="440" customFormat="1" x14ac:dyDescent="0.2">
      <c r="B5623" s="442"/>
      <c r="I5623" s="443"/>
      <c r="J5623" s="443"/>
      <c r="K5623" s="443"/>
    </row>
    <row r="5624" spans="2:11" s="440" customFormat="1" x14ac:dyDescent="0.2">
      <c r="B5624" s="442"/>
      <c r="I5624" s="443"/>
      <c r="J5624" s="443"/>
      <c r="K5624" s="443"/>
    </row>
    <row r="5625" spans="2:11" s="440" customFormat="1" x14ac:dyDescent="0.2">
      <c r="B5625" s="442"/>
      <c r="I5625" s="443"/>
      <c r="J5625" s="443"/>
      <c r="K5625" s="443"/>
    </row>
    <row r="5626" spans="2:11" s="440" customFormat="1" x14ac:dyDescent="0.2">
      <c r="B5626" s="442"/>
      <c r="I5626" s="443"/>
      <c r="J5626" s="443"/>
      <c r="K5626" s="443"/>
    </row>
    <row r="5627" spans="2:11" s="440" customFormat="1" x14ac:dyDescent="0.2">
      <c r="B5627" s="442"/>
      <c r="I5627" s="443"/>
      <c r="J5627" s="443"/>
      <c r="K5627" s="443"/>
    </row>
    <row r="5628" spans="2:11" s="440" customFormat="1" x14ac:dyDescent="0.2">
      <c r="B5628" s="442"/>
      <c r="I5628" s="443"/>
      <c r="J5628" s="443"/>
      <c r="K5628" s="443"/>
    </row>
    <row r="5629" spans="2:11" s="440" customFormat="1" x14ac:dyDescent="0.2">
      <c r="B5629" s="442"/>
      <c r="I5629" s="443"/>
      <c r="J5629" s="443"/>
      <c r="K5629" s="443"/>
    </row>
    <row r="5630" spans="2:11" s="440" customFormat="1" x14ac:dyDescent="0.2">
      <c r="B5630" s="442"/>
      <c r="I5630" s="443"/>
      <c r="J5630" s="443"/>
      <c r="K5630" s="443"/>
    </row>
    <row r="5631" spans="2:11" s="440" customFormat="1" x14ac:dyDescent="0.2">
      <c r="B5631" s="442"/>
      <c r="I5631" s="443"/>
      <c r="J5631" s="443"/>
      <c r="K5631" s="443"/>
    </row>
    <row r="5632" spans="2:11" s="440" customFormat="1" x14ac:dyDescent="0.2">
      <c r="B5632" s="442"/>
      <c r="I5632" s="443"/>
      <c r="J5632" s="443"/>
      <c r="K5632" s="443"/>
    </row>
    <row r="5633" spans="2:11" s="440" customFormat="1" x14ac:dyDescent="0.2">
      <c r="B5633" s="442"/>
      <c r="I5633" s="443"/>
      <c r="J5633" s="443"/>
      <c r="K5633" s="443"/>
    </row>
    <row r="5634" spans="2:11" s="440" customFormat="1" x14ac:dyDescent="0.2">
      <c r="B5634" s="442"/>
      <c r="I5634" s="443"/>
      <c r="J5634" s="443"/>
      <c r="K5634" s="443"/>
    </row>
    <row r="5635" spans="2:11" s="440" customFormat="1" x14ac:dyDescent="0.2">
      <c r="B5635" s="442"/>
      <c r="I5635" s="443"/>
      <c r="J5635" s="443"/>
      <c r="K5635" s="443"/>
    </row>
    <row r="5636" spans="2:11" s="440" customFormat="1" x14ac:dyDescent="0.2">
      <c r="B5636" s="442"/>
      <c r="I5636" s="443"/>
      <c r="J5636" s="443"/>
      <c r="K5636" s="443"/>
    </row>
    <row r="5637" spans="2:11" s="440" customFormat="1" x14ac:dyDescent="0.2">
      <c r="B5637" s="442"/>
      <c r="I5637" s="443"/>
      <c r="J5637" s="443"/>
      <c r="K5637" s="443"/>
    </row>
    <row r="5638" spans="2:11" s="440" customFormat="1" x14ac:dyDescent="0.2">
      <c r="B5638" s="442"/>
      <c r="I5638" s="443"/>
      <c r="J5638" s="443"/>
      <c r="K5638" s="443"/>
    </row>
    <row r="5639" spans="2:11" s="440" customFormat="1" x14ac:dyDescent="0.2">
      <c r="B5639" s="442"/>
      <c r="I5639" s="443"/>
      <c r="J5639" s="443"/>
      <c r="K5639" s="443"/>
    </row>
    <row r="5640" spans="2:11" s="440" customFormat="1" x14ac:dyDescent="0.2">
      <c r="B5640" s="442"/>
      <c r="I5640" s="443"/>
      <c r="J5640" s="443"/>
      <c r="K5640" s="443"/>
    </row>
    <row r="5641" spans="2:11" s="440" customFormat="1" x14ac:dyDescent="0.2">
      <c r="B5641" s="442"/>
      <c r="I5641" s="443"/>
      <c r="J5641" s="443"/>
      <c r="K5641" s="443"/>
    </row>
    <row r="5642" spans="2:11" s="440" customFormat="1" x14ac:dyDescent="0.2">
      <c r="B5642" s="442"/>
      <c r="I5642" s="443"/>
      <c r="J5642" s="443"/>
      <c r="K5642" s="443"/>
    </row>
    <row r="5643" spans="2:11" s="440" customFormat="1" x14ac:dyDescent="0.2">
      <c r="B5643" s="442"/>
      <c r="I5643" s="443"/>
      <c r="J5643" s="443"/>
      <c r="K5643" s="443"/>
    </row>
    <row r="5644" spans="2:11" s="440" customFormat="1" x14ac:dyDescent="0.2">
      <c r="B5644" s="442"/>
      <c r="I5644" s="443"/>
      <c r="J5644" s="443"/>
      <c r="K5644" s="443"/>
    </row>
    <row r="5645" spans="2:11" s="440" customFormat="1" x14ac:dyDescent="0.2">
      <c r="B5645" s="442"/>
      <c r="I5645" s="443"/>
      <c r="J5645" s="443"/>
      <c r="K5645" s="443"/>
    </row>
    <row r="5646" spans="2:11" s="440" customFormat="1" x14ac:dyDescent="0.2">
      <c r="B5646" s="442"/>
      <c r="I5646" s="443"/>
      <c r="J5646" s="443"/>
      <c r="K5646" s="443"/>
    </row>
    <row r="5647" spans="2:11" s="440" customFormat="1" x14ac:dyDescent="0.2">
      <c r="B5647" s="442"/>
      <c r="I5647" s="443"/>
      <c r="J5647" s="443"/>
      <c r="K5647" s="443"/>
    </row>
    <row r="5648" spans="2:11" s="440" customFormat="1" x14ac:dyDescent="0.2">
      <c r="B5648" s="442"/>
      <c r="I5648" s="443"/>
      <c r="J5648" s="443"/>
      <c r="K5648" s="443"/>
    </row>
    <row r="5649" spans="2:11" s="440" customFormat="1" x14ac:dyDescent="0.2">
      <c r="B5649" s="442"/>
      <c r="I5649" s="443"/>
      <c r="J5649" s="443"/>
      <c r="K5649" s="443"/>
    </row>
    <row r="5650" spans="2:11" s="440" customFormat="1" x14ac:dyDescent="0.2">
      <c r="B5650" s="442"/>
      <c r="I5650" s="443"/>
      <c r="J5650" s="443"/>
      <c r="K5650" s="443"/>
    </row>
    <row r="5651" spans="2:11" s="440" customFormat="1" x14ac:dyDescent="0.2">
      <c r="B5651" s="442"/>
      <c r="I5651" s="443"/>
      <c r="J5651" s="443"/>
      <c r="K5651" s="443"/>
    </row>
    <row r="5652" spans="2:11" s="440" customFormat="1" x14ac:dyDescent="0.2">
      <c r="B5652" s="442"/>
      <c r="I5652" s="443"/>
      <c r="J5652" s="443"/>
      <c r="K5652" s="443"/>
    </row>
    <row r="5653" spans="2:11" s="440" customFormat="1" x14ac:dyDescent="0.2">
      <c r="B5653" s="442"/>
      <c r="I5653" s="443"/>
      <c r="J5653" s="443"/>
      <c r="K5653" s="443"/>
    </row>
    <row r="5654" spans="2:11" s="440" customFormat="1" x14ac:dyDescent="0.2">
      <c r="B5654" s="442"/>
      <c r="I5654" s="443"/>
      <c r="J5654" s="443"/>
      <c r="K5654" s="443"/>
    </row>
    <row r="5655" spans="2:11" s="440" customFormat="1" x14ac:dyDescent="0.2">
      <c r="B5655" s="442"/>
      <c r="I5655" s="443"/>
      <c r="J5655" s="443"/>
      <c r="K5655" s="443"/>
    </row>
    <row r="5656" spans="2:11" s="440" customFormat="1" x14ac:dyDescent="0.2">
      <c r="B5656" s="442"/>
      <c r="I5656" s="443"/>
      <c r="J5656" s="443"/>
      <c r="K5656" s="443"/>
    </row>
    <row r="5657" spans="2:11" s="440" customFormat="1" x14ac:dyDescent="0.2">
      <c r="B5657" s="442"/>
      <c r="I5657" s="443"/>
      <c r="J5657" s="443"/>
      <c r="K5657" s="443"/>
    </row>
    <row r="5658" spans="2:11" s="440" customFormat="1" x14ac:dyDescent="0.2">
      <c r="B5658" s="442"/>
      <c r="I5658" s="443"/>
      <c r="J5658" s="443"/>
      <c r="K5658" s="443"/>
    </row>
    <row r="5659" spans="2:11" s="440" customFormat="1" x14ac:dyDescent="0.2">
      <c r="B5659" s="442"/>
      <c r="I5659" s="443"/>
      <c r="J5659" s="443"/>
      <c r="K5659" s="443"/>
    </row>
    <row r="5660" spans="2:11" s="440" customFormat="1" x14ac:dyDescent="0.2">
      <c r="B5660" s="442"/>
      <c r="I5660" s="443"/>
      <c r="J5660" s="443"/>
      <c r="K5660" s="443"/>
    </row>
    <row r="5661" spans="2:11" s="440" customFormat="1" x14ac:dyDescent="0.2">
      <c r="B5661" s="442"/>
      <c r="I5661" s="443"/>
      <c r="J5661" s="443"/>
      <c r="K5661" s="443"/>
    </row>
    <row r="5662" spans="2:11" s="440" customFormat="1" x14ac:dyDescent="0.2">
      <c r="B5662" s="442"/>
      <c r="I5662" s="443"/>
      <c r="J5662" s="443"/>
      <c r="K5662" s="443"/>
    </row>
    <row r="5663" spans="2:11" s="440" customFormat="1" x14ac:dyDescent="0.2">
      <c r="B5663" s="442"/>
      <c r="I5663" s="443"/>
      <c r="J5663" s="443"/>
      <c r="K5663" s="443"/>
    </row>
    <row r="5664" spans="2:11" s="440" customFormat="1" x14ac:dyDescent="0.2">
      <c r="B5664" s="442"/>
      <c r="I5664" s="443"/>
      <c r="J5664" s="443"/>
      <c r="K5664" s="443"/>
    </row>
    <row r="5665" spans="2:11" s="440" customFormat="1" x14ac:dyDescent="0.2">
      <c r="B5665" s="442"/>
      <c r="I5665" s="443"/>
      <c r="J5665" s="443"/>
      <c r="K5665" s="443"/>
    </row>
    <row r="5666" spans="2:11" s="440" customFormat="1" x14ac:dyDescent="0.2">
      <c r="B5666" s="442"/>
      <c r="I5666" s="443"/>
      <c r="J5666" s="443"/>
      <c r="K5666" s="443"/>
    </row>
    <row r="5667" spans="2:11" s="440" customFormat="1" x14ac:dyDescent="0.2">
      <c r="B5667" s="442"/>
      <c r="I5667" s="443"/>
      <c r="J5667" s="443"/>
      <c r="K5667" s="443"/>
    </row>
    <row r="5668" spans="2:11" s="440" customFormat="1" x14ac:dyDescent="0.2">
      <c r="B5668" s="442"/>
      <c r="I5668" s="443"/>
      <c r="J5668" s="443"/>
      <c r="K5668" s="443"/>
    </row>
    <row r="5669" spans="2:11" s="440" customFormat="1" x14ac:dyDescent="0.2">
      <c r="B5669" s="442"/>
      <c r="I5669" s="443"/>
      <c r="J5669" s="443"/>
      <c r="K5669" s="443"/>
    </row>
    <row r="5670" spans="2:11" s="440" customFormat="1" x14ac:dyDescent="0.2">
      <c r="B5670" s="442"/>
      <c r="I5670" s="443"/>
      <c r="J5670" s="443"/>
      <c r="K5670" s="443"/>
    </row>
    <row r="5671" spans="2:11" s="440" customFormat="1" x14ac:dyDescent="0.2">
      <c r="B5671" s="442"/>
      <c r="I5671" s="443"/>
      <c r="J5671" s="443"/>
      <c r="K5671" s="443"/>
    </row>
    <row r="5672" spans="2:11" s="440" customFormat="1" x14ac:dyDescent="0.2">
      <c r="B5672" s="442"/>
      <c r="I5672" s="443"/>
      <c r="J5672" s="443"/>
      <c r="K5672" s="443"/>
    </row>
    <row r="5673" spans="2:11" s="440" customFormat="1" x14ac:dyDescent="0.2">
      <c r="B5673" s="442"/>
      <c r="I5673" s="443"/>
      <c r="J5673" s="443"/>
      <c r="K5673" s="443"/>
    </row>
    <row r="5674" spans="2:11" s="440" customFormat="1" x14ac:dyDescent="0.2">
      <c r="B5674" s="442"/>
      <c r="I5674" s="443"/>
      <c r="J5674" s="443"/>
      <c r="K5674" s="443"/>
    </row>
    <row r="5675" spans="2:11" s="440" customFormat="1" x14ac:dyDescent="0.2">
      <c r="B5675" s="442"/>
      <c r="I5675" s="443"/>
      <c r="J5675" s="443"/>
      <c r="K5675" s="443"/>
    </row>
    <row r="5676" spans="2:11" s="440" customFormat="1" x14ac:dyDescent="0.2">
      <c r="B5676" s="442"/>
      <c r="I5676" s="443"/>
      <c r="J5676" s="443"/>
      <c r="K5676" s="443"/>
    </row>
    <row r="5677" spans="2:11" s="440" customFormat="1" x14ac:dyDescent="0.2">
      <c r="B5677" s="442"/>
      <c r="I5677" s="443"/>
      <c r="J5677" s="443"/>
      <c r="K5677" s="443"/>
    </row>
    <row r="5678" spans="2:11" s="440" customFormat="1" x14ac:dyDescent="0.2">
      <c r="B5678" s="442"/>
      <c r="I5678" s="443"/>
      <c r="J5678" s="443"/>
      <c r="K5678" s="443"/>
    </row>
    <row r="5679" spans="2:11" s="440" customFormat="1" x14ac:dyDescent="0.2">
      <c r="B5679" s="442"/>
      <c r="I5679" s="443"/>
      <c r="J5679" s="443"/>
      <c r="K5679" s="443"/>
    </row>
    <row r="5680" spans="2:11" s="440" customFormat="1" x14ac:dyDescent="0.2">
      <c r="B5680" s="442"/>
      <c r="I5680" s="443"/>
      <c r="J5680" s="443"/>
      <c r="K5680" s="443"/>
    </row>
    <row r="5681" spans="2:11" s="440" customFormat="1" x14ac:dyDescent="0.2">
      <c r="B5681" s="442"/>
      <c r="I5681" s="443"/>
      <c r="J5681" s="443"/>
      <c r="K5681" s="443"/>
    </row>
    <row r="5682" spans="2:11" s="440" customFormat="1" x14ac:dyDescent="0.2">
      <c r="B5682" s="442"/>
      <c r="I5682" s="443"/>
      <c r="J5682" s="443"/>
      <c r="K5682" s="443"/>
    </row>
    <row r="5683" spans="2:11" s="440" customFormat="1" x14ac:dyDescent="0.2">
      <c r="B5683" s="442"/>
      <c r="I5683" s="443"/>
      <c r="J5683" s="443"/>
      <c r="K5683" s="443"/>
    </row>
    <row r="5684" spans="2:11" s="440" customFormat="1" x14ac:dyDescent="0.2">
      <c r="B5684" s="442"/>
      <c r="I5684" s="443"/>
      <c r="J5684" s="443"/>
      <c r="K5684" s="443"/>
    </row>
    <row r="5685" spans="2:11" s="440" customFormat="1" x14ac:dyDescent="0.2">
      <c r="B5685" s="442"/>
      <c r="I5685" s="443"/>
      <c r="J5685" s="443"/>
      <c r="K5685" s="443"/>
    </row>
    <row r="5686" spans="2:11" s="440" customFormat="1" x14ac:dyDescent="0.2">
      <c r="B5686" s="442"/>
      <c r="I5686" s="443"/>
      <c r="J5686" s="443"/>
      <c r="K5686" s="443"/>
    </row>
    <row r="5687" spans="2:11" s="440" customFormat="1" x14ac:dyDescent="0.2">
      <c r="B5687" s="442"/>
      <c r="I5687" s="443"/>
      <c r="J5687" s="443"/>
      <c r="K5687" s="443"/>
    </row>
    <row r="5688" spans="2:11" s="440" customFormat="1" x14ac:dyDescent="0.2">
      <c r="B5688" s="442"/>
      <c r="I5688" s="443"/>
      <c r="J5688" s="443"/>
      <c r="K5688" s="443"/>
    </row>
    <row r="5689" spans="2:11" s="440" customFormat="1" x14ac:dyDescent="0.2">
      <c r="B5689" s="442"/>
      <c r="I5689" s="443"/>
      <c r="J5689" s="443"/>
      <c r="K5689" s="443"/>
    </row>
    <row r="5690" spans="2:11" s="440" customFormat="1" x14ac:dyDescent="0.2">
      <c r="B5690" s="442"/>
      <c r="I5690" s="443"/>
      <c r="J5690" s="443"/>
      <c r="K5690" s="443"/>
    </row>
    <row r="5691" spans="2:11" s="440" customFormat="1" x14ac:dyDescent="0.2">
      <c r="B5691" s="442"/>
      <c r="I5691" s="443"/>
      <c r="J5691" s="443"/>
      <c r="K5691" s="443"/>
    </row>
    <row r="5692" spans="2:11" s="440" customFormat="1" x14ac:dyDescent="0.2">
      <c r="B5692" s="442"/>
      <c r="I5692" s="443"/>
      <c r="J5692" s="443"/>
      <c r="K5692" s="443"/>
    </row>
    <row r="5693" spans="2:11" s="440" customFormat="1" x14ac:dyDescent="0.2">
      <c r="B5693" s="442"/>
      <c r="I5693" s="443"/>
      <c r="J5693" s="443"/>
      <c r="K5693" s="443"/>
    </row>
    <row r="5694" spans="2:11" s="440" customFormat="1" x14ac:dyDescent="0.2">
      <c r="B5694" s="442"/>
      <c r="I5694" s="443"/>
      <c r="J5694" s="443"/>
      <c r="K5694" s="443"/>
    </row>
    <row r="5695" spans="2:11" s="440" customFormat="1" x14ac:dyDescent="0.2">
      <c r="B5695" s="442"/>
      <c r="I5695" s="443"/>
      <c r="J5695" s="443"/>
      <c r="K5695" s="443"/>
    </row>
    <row r="5696" spans="2:11" s="440" customFormat="1" x14ac:dyDescent="0.2">
      <c r="B5696" s="442"/>
      <c r="I5696" s="443"/>
      <c r="J5696" s="443"/>
      <c r="K5696" s="443"/>
    </row>
    <row r="5697" spans="2:11" s="440" customFormat="1" x14ac:dyDescent="0.2">
      <c r="B5697" s="442"/>
      <c r="I5697" s="443"/>
      <c r="J5697" s="443"/>
      <c r="K5697" s="443"/>
    </row>
    <row r="5698" spans="2:11" s="440" customFormat="1" x14ac:dyDescent="0.2">
      <c r="B5698" s="442"/>
      <c r="I5698" s="443"/>
      <c r="J5698" s="443"/>
      <c r="K5698" s="443"/>
    </row>
    <row r="5699" spans="2:11" s="440" customFormat="1" x14ac:dyDescent="0.2">
      <c r="B5699" s="442"/>
      <c r="I5699" s="443"/>
      <c r="J5699" s="443"/>
      <c r="K5699" s="443"/>
    </row>
    <row r="5700" spans="2:11" s="440" customFormat="1" x14ac:dyDescent="0.2">
      <c r="B5700" s="442"/>
      <c r="I5700" s="443"/>
      <c r="J5700" s="443"/>
      <c r="K5700" s="443"/>
    </row>
    <row r="5701" spans="2:11" s="440" customFormat="1" x14ac:dyDescent="0.2">
      <c r="B5701" s="442"/>
      <c r="I5701" s="443"/>
      <c r="J5701" s="443"/>
      <c r="K5701" s="443"/>
    </row>
    <row r="5702" spans="2:11" s="440" customFormat="1" x14ac:dyDescent="0.2">
      <c r="B5702" s="442"/>
      <c r="I5702" s="443"/>
      <c r="J5702" s="443"/>
      <c r="K5702" s="443"/>
    </row>
    <row r="5703" spans="2:11" s="440" customFormat="1" x14ac:dyDescent="0.2">
      <c r="B5703" s="442"/>
      <c r="I5703" s="443"/>
      <c r="J5703" s="443"/>
      <c r="K5703" s="443"/>
    </row>
    <row r="5704" spans="2:11" s="440" customFormat="1" x14ac:dyDescent="0.2">
      <c r="B5704" s="442"/>
      <c r="I5704" s="443"/>
      <c r="J5704" s="443"/>
      <c r="K5704" s="443"/>
    </row>
    <row r="5705" spans="2:11" s="440" customFormat="1" x14ac:dyDescent="0.2">
      <c r="B5705" s="442"/>
      <c r="I5705" s="443"/>
      <c r="J5705" s="443"/>
      <c r="K5705" s="443"/>
    </row>
    <row r="5706" spans="2:11" s="440" customFormat="1" x14ac:dyDescent="0.2">
      <c r="B5706" s="442"/>
      <c r="I5706" s="443"/>
      <c r="J5706" s="443"/>
      <c r="K5706" s="443"/>
    </row>
    <row r="5707" spans="2:11" s="440" customFormat="1" x14ac:dyDescent="0.2">
      <c r="B5707" s="442"/>
      <c r="I5707" s="443"/>
      <c r="J5707" s="443"/>
      <c r="K5707" s="443"/>
    </row>
    <row r="5708" spans="2:11" s="440" customFormat="1" x14ac:dyDescent="0.2">
      <c r="B5708" s="442"/>
      <c r="I5708" s="443"/>
      <c r="J5708" s="443"/>
      <c r="K5708" s="443"/>
    </row>
    <row r="5709" spans="2:11" s="440" customFormat="1" x14ac:dyDescent="0.2">
      <c r="B5709" s="442"/>
      <c r="I5709" s="443"/>
      <c r="J5709" s="443"/>
      <c r="K5709" s="443"/>
    </row>
    <row r="5710" spans="2:11" s="440" customFormat="1" x14ac:dyDescent="0.2">
      <c r="B5710" s="442"/>
      <c r="I5710" s="443"/>
      <c r="J5710" s="443"/>
      <c r="K5710" s="443"/>
    </row>
    <row r="5711" spans="2:11" s="440" customFormat="1" x14ac:dyDescent="0.2">
      <c r="B5711" s="442"/>
      <c r="I5711" s="443"/>
      <c r="J5711" s="443"/>
      <c r="K5711" s="443"/>
    </row>
    <row r="5712" spans="2:11" s="440" customFormat="1" x14ac:dyDescent="0.2">
      <c r="B5712" s="442"/>
      <c r="I5712" s="443"/>
      <c r="J5712" s="443"/>
      <c r="K5712" s="443"/>
    </row>
    <row r="5713" spans="2:11" s="440" customFormat="1" x14ac:dyDescent="0.2">
      <c r="B5713" s="442"/>
      <c r="I5713" s="443"/>
      <c r="J5713" s="443"/>
      <c r="K5713" s="443"/>
    </row>
    <row r="5714" spans="2:11" s="440" customFormat="1" x14ac:dyDescent="0.2">
      <c r="B5714" s="442"/>
      <c r="I5714" s="443"/>
      <c r="J5714" s="443"/>
      <c r="K5714" s="443"/>
    </row>
    <row r="5715" spans="2:11" s="440" customFormat="1" x14ac:dyDescent="0.2">
      <c r="B5715" s="442"/>
      <c r="I5715" s="443"/>
      <c r="J5715" s="443"/>
      <c r="K5715" s="443"/>
    </row>
    <row r="5716" spans="2:11" s="440" customFormat="1" x14ac:dyDescent="0.2">
      <c r="B5716" s="442"/>
      <c r="I5716" s="443"/>
      <c r="J5716" s="443"/>
      <c r="K5716" s="443"/>
    </row>
    <row r="5717" spans="2:11" s="440" customFormat="1" x14ac:dyDescent="0.2">
      <c r="B5717" s="442"/>
      <c r="I5717" s="443"/>
      <c r="J5717" s="443"/>
      <c r="K5717" s="443"/>
    </row>
    <row r="5718" spans="2:11" s="440" customFormat="1" x14ac:dyDescent="0.2">
      <c r="B5718" s="442"/>
      <c r="I5718" s="443"/>
      <c r="J5718" s="443"/>
      <c r="K5718" s="443"/>
    </row>
    <row r="5719" spans="2:11" s="440" customFormat="1" x14ac:dyDescent="0.2">
      <c r="B5719" s="442"/>
      <c r="I5719" s="443"/>
      <c r="J5719" s="443"/>
      <c r="K5719" s="443"/>
    </row>
    <row r="5720" spans="2:11" s="440" customFormat="1" x14ac:dyDescent="0.2">
      <c r="B5720" s="442"/>
      <c r="I5720" s="443"/>
      <c r="J5720" s="443"/>
      <c r="K5720" s="443"/>
    </row>
    <row r="5721" spans="2:11" s="440" customFormat="1" x14ac:dyDescent="0.2">
      <c r="B5721" s="442"/>
      <c r="I5721" s="443"/>
      <c r="J5721" s="443"/>
      <c r="K5721" s="443"/>
    </row>
    <row r="5722" spans="2:11" s="440" customFormat="1" x14ac:dyDescent="0.2">
      <c r="B5722" s="442"/>
      <c r="I5722" s="443"/>
      <c r="J5722" s="443"/>
      <c r="K5722" s="443"/>
    </row>
    <row r="5723" spans="2:11" s="440" customFormat="1" x14ac:dyDescent="0.2">
      <c r="B5723" s="442"/>
      <c r="I5723" s="443"/>
      <c r="J5723" s="443"/>
      <c r="K5723" s="443"/>
    </row>
    <row r="5724" spans="2:11" s="440" customFormat="1" x14ac:dyDescent="0.2">
      <c r="B5724" s="442"/>
      <c r="I5724" s="443"/>
      <c r="J5724" s="443"/>
      <c r="K5724" s="443"/>
    </row>
    <row r="5725" spans="2:11" s="440" customFormat="1" x14ac:dyDescent="0.2">
      <c r="B5725" s="442"/>
      <c r="I5725" s="443"/>
      <c r="J5725" s="443"/>
      <c r="K5725" s="443"/>
    </row>
    <row r="5726" spans="2:11" s="440" customFormat="1" x14ac:dyDescent="0.2">
      <c r="B5726" s="442"/>
      <c r="I5726" s="443"/>
      <c r="J5726" s="443"/>
      <c r="K5726" s="443"/>
    </row>
    <row r="5727" spans="2:11" s="440" customFormat="1" x14ac:dyDescent="0.2">
      <c r="B5727" s="442"/>
      <c r="I5727" s="443"/>
      <c r="J5727" s="443"/>
      <c r="K5727" s="443"/>
    </row>
    <row r="5728" spans="2:11" s="440" customFormat="1" x14ac:dyDescent="0.2">
      <c r="B5728" s="442"/>
      <c r="I5728" s="443"/>
      <c r="J5728" s="443"/>
      <c r="K5728" s="443"/>
    </row>
    <row r="5729" spans="2:11" s="440" customFormat="1" x14ac:dyDescent="0.2">
      <c r="B5729" s="442"/>
      <c r="I5729" s="443"/>
      <c r="J5729" s="443"/>
      <c r="K5729" s="443"/>
    </row>
    <row r="5730" spans="2:11" s="440" customFormat="1" x14ac:dyDescent="0.2">
      <c r="B5730" s="442"/>
      <c r="I5730" s="443"/>
      <c r="J5730" s="443"/>
      <c r="K5730" s="443"/>
    </row>
    <row r="5731" spans="2:11" s="440" customFormat="1" x14ac:dyDescent="0.2">
      <c r="B5731" s="442"/>
      <c r="I5731" s="443"/>
      <c r="J5731" s="443"/>
      <c r="K5731" s="443"/>
    </row>
    <row r="5732" spans="2:11" s="440" customFormat="1" x14ac:dyDescent="0.2">
      <c r="B5732" s="442"/>
      <c r="I5732" s="443"/>
      <c r="J5732" s="443"/>
      <c r="K5732" s="443"/>
    </row>
    <row r="5733" spans="2:11" s="440" customFormat="1" x14ac:dyDescent="0.2">
      <c r="B5733" s="442"/>
      <c r="I5733" s="443"/>
      <c r="J5733" s="443"/>
      <c r="K5733" s="443"/>
    </row>
    <row r="5734" spans="2:11" s="440" customFormat="1" x14ac:dyDescent="0.2">
      <c r="B5734" s="442"/>
      <c r="I5734" s="443"/>
      <c r="J5734" s="443"/>
      <c r="K5734" s="443"/>
    </row>
    <row r="5735" spans="2:11" s="440" customFormat="1" x14ac:dyDescent="0.2">
      <c r="B5735" s="442"/>
      <c r="I5735" s="443"/>
      <c r="J5735" s="443"/>
      <c r="K5735" s="443"/>
    </row>
    <row r="5736" spans="2:11" s="440" customFormat="1" x14ac:dyDescent="0.2">
      <c r="B5736" s="442"/>
      <c r="I5736" s="443"/>
      <c r="J5736" s="443"/>
      <c r="K5736" s="443"/>
    </row>
    <row r="5737" spans="2:11" s="440" customFormat="1" x14ac:dyDescent="0.2">
      <c r="B5737" s="442"/>
      <c r="I5737" s="443"/>
      <c r="J5737" s="443"/>
      <c r="K5737" s="443"/>
    </row>
    <row r="5738" spans="2:11" s="440" customFormat="1" x14ac:dyDescent="0.2">
      <c r="B5738" s="442"/>
      <c r="I5738" s="443"/>
      <c r="J5738" s="443"/>
      <c r="K5738" s="443"/>
    </row>
    <row r="5739" spans="2:11" s="440" customFormat="1" x14ac:dyDescent="0.2">
      <c r="B5739" s="442"/>
      <c r="I5739" s="443"/>
      <c r="J5739" s="443"/>
      <c r="K5739" s="443"/>
    </row>
    <row r="5740" spans="2:11" s="440" customFormat="1" x14ac:dyDescent="0.2">
      <c r="B5740" s="442"/>
      <c r="I5740" s="443"/>
      <c r="J5740" s="443"/>
      <c r="K5740" s="443"/>
    </row>
    <row r="5741" spans="2:11" s="440" customFormat="1" x14ac:dyDescent="0.2">
      <c r="B5741" s="442"/>
      <c r="I5741" s="443"/>
      <c r="J5741" s="443"/>
      <c r="K5741" s="443"/>
    </row>
    <row r="5742" spans="2:11" s="440" customFormat="1" x14ac:dyDescent="0.2">
      <c r="B5742" s="442"/>
      <c r="I5742" s="443"/>
      <c r="J5742" s="443"/>
      <c r="K5742" s="443"/>
    </row>
    <row r="5743" spans="2:11" s="440" customFormat="1" x14ac:dyDescent="0.2">
      <c r="B5743" s="442"/>
      <c r="I5743" s="443"/>
      <c r="J5743" s="443"/>
      <c r="K5743" s="443"/>
    </row>
    <row r="5744" spans="2:11" s="440" customFormat="1" x14ac:dyDescent="0.2">
      <c r="B5744" s="442"/>
      <c r="I5744" s="443"/>
      <c r="J5744" s="443"/>
      <c r="K5744" s="443"/>
    </row>
    <row r="5745" spans="2:11" s="440" customFormat="1" x14ac:dyDescent="0.2">
      <c r="B5745" s="442"/>
      <c r="I5745" s="443"/>
      <c r="J5745" s="443"/>
      <c r="K5745" s="443"/>
    </row>
    <row r="5746" spans="2:11" s="440" customFormat="1" x14ac:dyDescent="0.2">
      <c r="B5746" s="442"/>
      <c r="I5746" s="443"/>
      <c r="J5746" s="443"/>
      <c r="K5746" s="443"/>
    </row>
    <row r="5747" spans="2:11" s="440" customFormat="1" x14ac:dyDescent="0.2">
      <c r="B5747" s="442"/>
      <c r="I5747" s="443"/>
      <c r="J5747" s="443"/>
      <c r="K5747" s="443"/>
    </row>
    <row r="5748" spans="2:11" s="440" customFormat="1" x14ac:dyDescent="0.2">
      <c r="B5748" s="442"/>
      <c r="I5748" s="443"/>
      <c r="J5748" s="443"/>
      <c r="K5748" s="443"/>
    </row>
    <row r="5749" spans="2:11" s="440" customFormat="1" x14ac:dyDescent="0.2">
      <c r="B5749" s="442"/>
      <c r="I5749" s="443"/>
      <c r="J5749" s="443"/>
      <c r="K5749" s="443"/>
    </row>
    <row r="5750" spans="2:11" s="440" customFormat="1" x14ac:dyDescent="0.2">
      <c r="B5750" s="442"/>
      <c r="I5750" s="443"/>
      <c r="J5750" s="443"/>
      <c r="K5750" s="443"/>
    </row>
    <row r="5751" spans="2:11" s="440" customFormat="1" x14ac:dyDescent="0.2">
      <c r="B5751" s="442"/>
      <c r="I5751" s="443"/>
      <c r="J5751" s="443"/>
      <c r="K5751" s="443"/>
    </row>
    <row r="5752" spans="2:11" s="440" customFormat="1" x14ac:dyDescent="0.2">
      <c r="B5752" s="442"/>
      <c r="I5752" s="443"/>
      <c r="J5752" s="443"/>
      <c r="K5752" s="443"/>
    </row>
    <row r="5753" spans="2:11" s="440" customFormat="1" x14ac:dyDescent="0.2">
      <c r="B5753" s="442"/>
      <c r="I5753" s="443"/>
      <c r="J5753" s="443"/>
      <c r="K5753" s="443"/>
    </row>
    <row r="5754" spans="2:11" s="440" customFormat="1" x14ac:dyDescent="0.2">
      <c r="B5754" s="442"/>
      <c r="I5754" s="443"/>
      <c r="J5754" s="443"/>
      <c r="K5754" s="443"/>
    </row>
    <row r="5755" spans="2:11" s="440" customFormat="1" x14ac:dyDescent="0.2">
      <c r="B5755" s="442"/>
      <c r="I5755" s="443"/>
      <c r="J5755" s="443"/>
      <c r="K5755" s="443"/>
    </row>
    <row r="5756" spans="2:11" s="440" customFormat="1" x14ac:dyDescent="0.2">
      <c r="B5756" s="442"/>
      <c r="I5756" s="443"/>
      <c r="J5756" s="443"/>
      <c r="K5756" s="443"/>
    </row>
    <row r="5757" spans="2:11" s="440" customFormat="1" x14ac:dyDescent="0.2">
      <c r="B5757" s="442"/>
      <c r="I5757" s="443"/>
      <c r="J5757" s="443"/>
      <c r="K5757" s="443"/>
    </row>
    <row r="5758" spans="2:11" s="440" customFormat="1" x14ac:dyDescent="0.2">
      <c r="B5758" s="442"/>
      <c r="I5758" s="443"/>
      <c r="J5758" s="443"/>
      <c r="K5758" s="443"/>
    </row>
    <row r="5759" spans="2:11" s="440" customFormat="1" x14ac:dyDescent="0.2">
      <c r="B5759" s="442"/>
      <c r="I5759" s="443"/>
      <c r="J5759" s="443"/>
      <c r="K5759" s="443"/>
    </row>
    <row r="5760" spans="2:11" s="440" customFormat="1" x14ac:dyDescent="0.2">
      <c r="B5760" s="442"/>
      <c r="I5760" s="443"/>
      <c r="J5760" s="443"/>
      <c r="K5760" s="443"/>
    </row>
    <row r="5761" spans="2:11" s="440" customFormat="1" x14ac:dyDescent="0.2">
      <c r="B5761" s="442"/>
      <c r="I5761" s="443"/>
      <c r="J5761" s="443"/>
      <c r="K5761" s="443"/>
    </row>
    <row r="5762" spans="2:11" s="440" customFormat="1" x14ac:dyDescent="0.2">
      <c r="B5762" s="442"/>
      <c r="I5762" s="443"/>
      <c r="J5762" s="443"/>
      <c r="K5762" s="443"/>
    </row>
    <row r="5763" spans="2:11" s="440" customFormat="1" x14ac:dyDescent="0.2">
      <c r="B5763" s="442"/>
      <c r="I5763" s="443"/>
      <c r="J5763" s="443"/>
      <c r="K5763" s="443"/>
    </row>
    <row r="5764" spans="2:11" s="440" customFormat="1" x14ac:dyDescent="0.2">
      <c r="B5764" s="442"/>
      <c r="I5764" s="443"/>
      <c r="J5764" s="443"/>
      <c r="K5764" s="443"/>
    </row>
    <row r="5765" spans="2:11" s="440" customFormat="1" x14ac:dyDescent="0.2">
      <c r="B5765" s="442"/>
      <c r="I5765" s="443"/>
      <c r="J5765" s="443"/>
      <c r="K5765" s="443"/>
    </row>
    <row r="5766" spans="2:11" s="440" customFormat="1" x14ac:dyDescent="0.2">
      <c r="B5766" s="442"/>
      <c r="I5766" s="443"/>
      <c r="J5766" s="443"/>
      <c r="K5766" s="443"/>
    </row>
    <row r="5767" spans="2:11" s="440" customFormat="1" x14ac:dyDescent="0.2">
      <c r="B5767" s="442"/>
      <c r="I5767" s="443"/>
      <c r="J5767" s="443"/>
      <c r="K5767" s="443"/>
    </row>
    <row r="5768" spans="2:11" s="440" customFormat="1" x14ac:dyDescent="0.2">
      <c r="B5768" s="442"/>
      <c r="I5768" s="443"/>
      <c r="J5768" s="443"/>
      <c r="K5768" s="443"/>
    </row>
    <row r="5769" spans="2:11" s="440" customFormat="1" x14ac:dyDescent="0.2">
      <c r="B5769" s="442"/>
      <c r="I5769" s="443"/>
      <c r="J5769" s="443"/>
      <c r="K5769" s="443"/>
    </row>
    <row r="5770" spans="2:11" s="440" customFormat="1" x14ac:dyDescent="0.2">
      <c r="B5770" s="442"/>
      <c r="I5770" s="443"/>
      <c r="J5770" s="443"/>
      <c r="K5770" s="443"/>
    </row>
    <row r="5771" spans="2:11" s="440" customFormat="1" x14ac:dyDescent="0.2">
      <c r="B5771" s="442"/>
      <c r="I5771" s="443"/>
      <c r="J5771" s="443"/>
      <c r="K5771" s="443"/>
    </row>
    <row r="5772" spans="2:11" s="440" customFormat="1" x14ac:dyDescent="0.2">
      <c r="B5772" s="442"/>
      <c r="I5772" s="443"/>
      <c r="J5772" s="443"/>
      <c r="K5772" s="443"/>
    </row>
    <row r="5773" spans="2:11" s="440" customFormat="1" x14ac:dyDescent="0.2">
      <c r="B5773" s="442"/>
      <c r="I5773" s="443"/>
      <c r="J5773" s="443"/>
      <c r="K5773" s="443"/>
    </row>
    <row r="5774" spans="2:11" s="440" customFormat="1" x14ac:dyDescent="0.2">
      <c r="B5774" s="442"/>
      <c r="I5774" s="443"/>
      <c r="J5774" s="443"/>
      <c r="K5774" s="443"/>
    </row>
    <row r="5775" spans="2:11" s="440" customFormat="1" x14ac:dyDescent="0.2">
      <c r="B5775" s="442"/>
      <c r="I5775" s="443"/>
      <c r="J5775" s="443"/>
      <c r="K5775" s="443"/>
    </row>
    <row r="5776" spans="2:11" s="440" customFormat="1" x14ac:dyDescent="0.2">
      <c r="B5776" s="442"/>
      <c r="I5776" s="443"/>
      <c r="J5776" s="443"/>
      <c r="K5776" s="443"/>
    </row>
    <row r="5777" spans="2:11" s="440" customFormat="1" x14ac:dyDescent="0.2">
      <c r="B5777" s="442"/>
      <c r="I5777" s="443"/>
      <c r="J5777" s="443"/>
      <c r="K5777" s="443"/>
    </row>
    <row r="5778" spans="2:11" s="440" customFormat="1" x14ac:dyDescent="0.2">
      <c r="B5778" s="442"/>
      <c r="I5778" s="443"/>
      <c r="J5778" s="443"/>
      <c r="K5778" s="443"/>
    </row>
    <row r="5779" spans="2:11" s="440" customFormat="1" x14ac:dyDescent="0.2">
      <c r="B5779" s="442"/>
      <c r="I5779" s="443"/>
      <c r="J5779" s="443"/>
      <c r="K5779" s="443"/>
    </row>
    <row r="5780" spans="2:11" s="440" customFormat="1" x14ac:dyDescent="0.2">
      <c r="B5780" s="442"/>
      <c r="I5780" s="443"/>
      <c r="J5780" s="443"/>
      <c r="K5780" s="443"/>
    </row>
    <row r="5781" spans="2:11" s="440" customFormat="1" x14ac:dyDescent="0.2">
      <c r="B5781" s="442"/>
      <c r="I5781" s="443"/>
      <c r="J5781" s="443"/>
      <c r="K5781" s="443"/>
    </row>
    <row r="5782" spans="2:11" s="440" customFormat="1" x14ac:dyDescent="0.2">
      <c r="B5782" s="442"/>
      <c r="I5782" s="443"/>
      <c r="J5782" s="443"/>
      <c r="K5782" s="443"/>
    </row>
    <row r="5783" spans="2:11" s="440" customFormat="1" x14ac:dyDescent="0.2">
      <c r="B5783" s="442"/>
      <c r="I5783" s="443"/>
      <c r="J5783" s="443"/>
      <c r="K5783" s="443"/>
    </row>
    <row r="5784" spans="2:11" s="440" customFormat="1" x14ac:dyDescent="0.2">
      <c r="B5784" s="442"/>
      <c r="I5784" s="443"/>
      <c r="J5784" s="443"/>
      <c r="K5784" s="443"/>
    </row>
    <row r="5785" spans="2:11" s="440" customFormat="1" x14ac:dyDescent="0.2">
      <c r="B5785" s="442"/>
      <c r="I5785" s="443"/>
      <c r="J5785" s="443"/>
      <c r="K5785" s="443"/>
    </row>
    <row r="5786" spans="2:11" s="440" customFormat="1" x14ac:dyDescent="0.2">
      <c r="B5786" s="442"/>
      <c r="I5786" s="443"/>
      <c r="J5786" s="443"/>
      <c r="K5786" s="443"/>
    </row>
    <row r="5787" spans="2:11" s="440" customFormat="1" x14ac:dyDescent="0.2">
      <c r="B5787" s="442"/>
      <c r="I5787" s="443"/>
      <c r="J5787" s="443"/>
      <c r="K5787" s="443"/>
    </row>
    <row r="5788" spans="2:11" s="440" customFormat="1" x14ac:dyDescent="0.2">
      <c r="B5788" s="442"/>
      <c r="I5788" s="443"/>
      <c r="J5788" s="443"/>
      <c r="K5788" s="443"/>
    </row>
    <row r="5789" spans="2:11" s="440" customFormat="1" x14ac:dyDescent="0.2">
      <c r="B5789" s="442"/>
      <c r="I5789" s="443"/>
      <c r="J5789" s="443"/>
      <c r="K5789" s="443"/>
    </row>
    <row r="5790" spans="2:11" s="440" customFormat="1" x14ac:dyDescent="0.2">
      <c r="B5790" s="442"/>
      <c r="I5790" s="443"/>
      <c r="J5790" s="443"/>
      <c r="K5790" s="443"/>
    </row>
    <row r="5791" spans="2:11" s="440" customFormat="1" x14ac:dyDescent="0.2">
      <c r="B5791" s="442"/>
      <c r="I5791" s="443"/>
      <c r="J5791" s="443"/>
      <c r="K5791" s="443"/>
    </row>
    <row r="5792" spans="2:11" s="440" customFormat="1" x14ac:dyDescent="0.2">
      <c r="B5792" s="442"/>
      <c r="I5792" s="443"/>
      <c r="J5792" s="443"/>
      <c r="K5792" s="443"/>
    </row>
    <row r="5793" spans="2:11" s="440" customFormat="1" x14ac:dyDescent="0.2">
      <c r="B5793" s="442"/>
      <c r="I5793" s="443"/>
      <c r="J5793" s="443"/>
      <c r="K5793" s="443"/>
    </row>
    <row r="5794" spans="2:11" s="440" customFormat="1" x14ac:dyDescent="0.2">
      <c r="B5794" s="442"/>
      <c r="I5794" s="443"/>
      <c r="J5794" s="443"/>
      <c r="K5794" s="443"/>
    </row>
    <row r="5795" spans="2:11" s="440" customFormat="1" x14ac:dyDescent="0.2">
      <c r="B5795" s="442"/>
      <c r="I5795" s="443"/>
      <c r="J5795" s="443"/>
      <c r="K5795" s="443"/>
    </row>
    <row r="5796" spans="2:11" s="440" customFormat="1" x14ac:dyDescent="0.2">
      <c r="B5796" s="442"/>
      <c r="I5796" s="443"/>
      <c r="J5796" s="443"/>
      <c r="K5796" s="443"/>
    </row>
    <row r="5797" spans="2:11" s="440" customFormat="1" x14ac:dyDescent="0.2">
      <c r="B5797" s="442"/>
      <c r="I5797" s="443"/>
      <c r="J5797" s="443"/>
      <c r="K5797" s="443"/>
    </row>
    <row r="5798" spans="2:11" s="440" customFormat="1" x14ac:dyDescent="0.2">
      <c r="B5798" s="442"/>
      <c r="I5798" s="443"/>
      <c r="J5798" s="443"/>
      <c r="K5798" s="443"/>
    </row>
    <row r="5799" spans="2:11" s="440" customFormat="1" x14ac:dyDescent="0.2">
      <c r="B5799" s="442"/>
      <c r="I5799" s="443"/>
      <c r="J5799" s="443"/>
      <c r="K5799" s="443"/>
    </row>
    <row r="5800" spans="2:11" s="440" customFormat="1" x14ac:dyDescent="0.2">
      <c r="B5800" s="442"/>
      <c r="I5800" s="443"/>
      <c r="J5800" s="443"/>
      <c r="K5800" s="443"/>
    </row>
    <row r="5801" spans="2:11" s="440" customFormat="1" x14ac:dyDescent="0.2">
      <c r="B5801" s="442"/>
      <c r="I5801" s="443"/>
      <c r="J5801" s="443"/>
      <c r="K5801" s="443"/>
    </row>
    <row r="5802" spans="2:11" s="440" customFormat="1" x14ac:dyDescent="0.2">
      <c r="B5802" s="442"/>
      <c r="I5802" s="443"/>
      <c r="J5802" s="443"/>
      <c r="K5802" s="443"/>
    </row>
    <row r="5803" spans="2:11" s="440" customFormat="1" x14ac:dyDescent="0.2">
      <c r="B5803" s="442"/>
      <c r="I5803" s="443"/>
      <c r="J5803" s="443"/>
      <c r="K5803" s="443"/>
    </row>
    <row r="5804" spans="2:11" s="440" customFormat="1" x14ac:dyDescent="0.2">
      <c r="B5804" s="442"/>
      <c r="I5804" s="443"/>
      <c r="J5804" s="443"/>
      <c r="K5804" s="443"/>
    </row>
    <row r="5805" spans="2:11" s="440" customFormat="1" x14ac:dyDescent="0.2">
      <c r="B5805" s="442"/>
      <c r="I5805" s="443"/>
      <c r="J5805" s="443"/>
      <c r="K5805" s="443"/>
    </row>
    <row r="5806" spans="2:11" s="440" customFormat="1" x14ac:dyDescent="0.2">
      <c r="B5806" s="442"/>
      <c r="I5806" s="443"/>
      <c r="J5806" s="443"/>
      <c r="K5806" s="443"/>
    </row>
    <row r="5807" spans="2:11" s="440" customFormat="1" x14ac:dyDescent="0.2">
      <c r="B5807" s="442"/>
      <c r="I5807" s="443"/>
      <c r="J5807" s="443"/>
      <c r="K5807" s="443"/>
    </row>
    <row r="5808" spans="2:11" s="440" customFormat="1" x14ac:dyDescent="0.2">
      <c r="B5808" s="442"/>
      <c r="I5808" s="443"/>
      <c r="J5808" s="443"/>
      <c r="K5808" s="443"/>
    </row>
    <row r="5809" spans="2:11" s="440" customFormat="1" x14ac:dyDescent="0.2">
      <c r="B5809" s="442"/>
      <c r="I5809" s="443"/>
      <c r="J5809" s="443"/>
      <c r="K5809" s="443"/>
    </row>
    <row r="5810" spans="2:11" s="440" customFormat="1" x14ac:dyDescent="0.2">
      <c r="B5810" s="442"/>
      <c r="I5810" s="443"/>
      <c r="J5810" s="443"/>
      <c r="K5810" s="443"/>
    </row>
    <row r="5811" spans="2:11" s="440" customFormat="1" x14ac:dyDescent="0.2">
      <c r="B5811" s="442"/>
      <c r="I5811" s="443"/>
      <c r="J5811" s="443"/>
      <c r="K5811" s="443"/>
    </row>
    <row r="5812" spans="2:11" s="440" customFormat="1" x14ac:dyDescent="0.2">
      <c r="B5812" s="442"/>
      <c r="I5812" s="443"/>
      <c r="J5812" s="443"/>
      <c r="K5812" s="443"/>
    </row>
    <row r="5813" spans="2:11" s="440" customFormat="1" x14ac:dyDescent="0.2">
      <c r="B5813" s="442"/>
      <c r="I5813" s="443"/>
      <c r="J5813" s="443"/>
      <c r="K5813" s="443"/>
    </row>
    <row r="5814" spans="2:11" s="440" customFormat="1" x14ac:dyDescent="0.2">
      <c r="B5814" s="442"/>
      <c r="I5814" s="443"/>
      <c r="J5814" s="443"/>
      <c r="K5814" s="443"/>
    </row>
    <row r="5815" spans="2:11" s="440" customFormat="1" x14ac:dyDescent="0.2">
      <c r="B5815" s="442"/>
      <c r="I5815" s="443"/>
      <c r="J5815" s="443"/>
      <c r="K5815" s="443"/>
    </row>
    <row r="5816" spans="2:11" s="440" customFormat="1" x14ac:dyDescent="0.2">
      <c r="B5816" s="442"/>
      <c r="I5816" s="443"/>
      <c r="J5816" s="443"/>
      <c r="K5816" s="443"/>
    </row>
    <row r="5817" spans="2:11" s="440" customFormat="1" x14ac:dyDescent="0.2">
      <c r="B5817" s="442"/>
      <c r="I5817" s="443"/>
      <c r="J5817" s="443"/>
      <c r="K5817" s="443"/>
    </row>
    <row r="5818" spans="2:11" s="440" customFormat="1" x14ac:dyDescent="0.2">
      <c r="B5818" s="442"/>
      <c r="I5818" s="443"/>
      <c r="J5818" s="443"/>
      <c r="K5818" s="443"/>
    </row>
    <row r="5819" spans="2:11" s="440" customFormat="1" x14ac:dyDescent="0.2">
      <c r="B5819" s="442"/>
      <c r="I5819" s="443"/>
      <c r="J5819" s="443"/>
      <c r="K5819" s="443"/>
    </row>
    <row r="5820" spans="2:11" s="440" customFormat="1" x14ac:dyDescent="0.2">
      <c r="B5820" s="442"/>
      <c r="I5820" s="443"/>
      <c r="J5820" s="443"/>
      <c r="K5820" s="443"/>
    </row>
    <row r="5821" spans="2:11" s="440" customFormat="1" x14ac:dyDescent="0.2">
      <c r="B5821" s="442"/>
      <c r="I5821" s="443"/>
      <c r="J5821" s="443"/>
      <c r="K5821" s="443"/>
    </row>
    <row r="5822" spans="2:11" s="440" customFormat="1" x14ac:dyDescent="0.2">
      <c r="B5822" s="442"/>
      <c r="I5822" s="443"/>
      <c r="J5822" s="443"/>
      <c r="K5822" s="443"/>
    </row>
    <row r="5823" spans="2:11" s="440" customFormat="1" x14ac:dyDescent="0.2">
      <c r="B5823" s="442"/>
      <c r="I5823" s="443"/>
      <c r="J5823" s="443"/>
      <c r="K5823" s="443"/>
    </row>
    <row r="5824" spans="2:11" s="440" customFormat="1" x14ac:dyDescent="0.2">
      <c r="B5824" s="442"/>
      <c r="I5824" s="443"/>
      <c r="J5824" s="443"/>
      <c r="K5824" s="443"/>
    </row>
    <row r="5825" spans="2:11" s="440" customFormat="1" x14ac:dyDescent="0.2">
      <c r="B5825" s="442"/>
      <c r="I5825" s="443"/>
      <c r="J5825" s="443"/>
      <c r="K5825" s="443"/>
    </row>
    <row r="5826" spans="2:11" s="440" customFormat="1" x14ac:dyDescent="0.2">
      <c r="B5826" s="442"/>
      <c r="I5826" s="443"/>
      <c r="J5826" s="443"/>
      <c r="K5826" s="443"/>
    </row>
    <row r="5827" spans="2:11" s="440" customFormat="1" x14ac:dyDescent="0.2">
      <c r="B5827" s="442"/>
      <c r="I5827" s="443"/>
      <c r="J5827" s="443"/>
      <c r="K5827" s="443"/>
    </row>
    <row r="5828" spans="2:11" s="440" customFormat="1" x14ac:dyDescent="0.2">
      <c r="B5828" s="442"/>
      <c r="I5828" s="443"/>
      <c r="J5828" s="443"/>
      <c r="K5828" s="443"/>
    </row>
    <row r="5829" spans="2:11" s="440" customFormat="1" x14ac:dyDescent="0.2">
      <c r="B5829" s="442"/>
      <c r="I5829" s="443"/>
      <c r="J5829" s="443"/>
      <c r="K5829" s="443"/>
    </row>
    <row r="5830" spans="2:11" s="440" customFormat="1" x14ac:dyDescent="0.2">
      <c r="B5830" s="442"/>
      <c r="I5830" s="443"/>
      <c r="J5830" s="443"/>
      <c r="K5830" s="443"/>
    </row>
    <row r="5831" spans="2:11" s="440" customFormat="1" x14ac:dyDescent="0.2">
      <c r="B5831" s="442"/>
      <c r="I5831" s="443"/>
      <c r="J5831" s="443"/>
      <c r="K5831" s="443"/>
    </row>
    <row r="5832" spans="2:11" s="440" customFormat="1" x14ac:dyDescent="0.2">
      <c r="B5832" s="442"/>
      <c r="I5832" s="443"/>
      <c r="J5832" s="443"/>
      <c r="K5832" s="443"/>
    </row>
    <row r="5833" spans="2:11" s="440" customFormat="1" x14ac:dyDescent="0.2">
      <c r="B5833" s="442"/>
      <c r="I5833" s="443"/>
      <c r="J5833" s="443"/>
      <c r="K5833" s="443"/>
    </row>
    <row r="5834" spans="2:11" s="440" customFormat="1" x14ac:dyDescent="0.2">
      <c r="B5834" s="442"/>
      <c r="I5834" s="443"/>
      <c r="J5834" s="443"/>
      <c r="K5834" s="443"/>
    </row>
    <row r="5835" spans="2:11" s="440" customFormat="1" x14ac:dyDescent="0.2">
      <c r="B5835" s="442"/>
      <c r="I5835" s="443"/>
      <c r="J5835" s="443"/>
      <c r="K5835" s="443"/>
    </row>
    <row r="5836" spans="2:11" s="440" customFormat="1" x14ac:dyDescent="0.2">
      <c r="B5836" s="442"/>
      <c r="I5836" s="443"/>
      <c r="J5836" s="443"/>
      <c r="K5836" s="443"/>
    </row>
    <row r="5837" spans="2:11" s="440" customFormat="1" x14ac:dyDescent="0.2">
      <c r="B5837" s="442"/>
      <c r="I5837" s="443"/>
      <c r="J5837" s="443"/>
      <c r="K5837" s="443"/>
    </row>
    <row r="5838" spans="2:11" s="440" customFormat="1" x14ac:dyDescent="0.2">
      <c r="B5838" s="442"/>
      <c r="I5838" s="443"/>
      <c r="J5838" s="443"/>
      <c r="K5838" s="443"/>
    </row>
    <row r="5839" spans="2:11" s="440" customFormat="1" x14ac:dyDescent="0.2">
      <c r="B5839" s="442"/>
      <c r="I5839" s="443"/>
      <c r="J5839" s="443"/>
      <c r="K5839" s="443"/>
    </row>
    <row r="5840" spans="2:11" s="440" customFormat="1" x14ac:dyDescent="0.2">
      <c r="B5840" s="442"/>
      <c r="I5840" s="443"/>
      <c r="J5840" s="443"/>
      <c r="K5840" s="443"/>
    </row>
    <row r="5841" spans="2:11" s="440" customFormat="1" x14ac:dyDescent="0.2">
      <c r="B5841" s="442"/>
      <c r="I5841" s="443"/>
      <c r="J5841" s="443"/>
      <c r="K5841" s="443"/>
    </row>
    <row r="5842" spans="2:11" s="440" customFormat="1" x14ac:dyDescent="0.2">
      <c r="B5842" s="442"/>
      <c r="I5842" s="443"/>
      <c r="J5842" s="443"/>
      <c r="K5842" s="443"/>
    </row>
    <row r="5843" spans="2:11" s="440" customFormat="1" x14ac:dyDescent="0.2">
      <c r="B5843" s="442"/>
      <c r="I5843" s="443"/>
      <c r="J5843" s="443"/>
      <c r="K5843" s="443"/>
    </row>
    <row r="5844" spans="2:11" s="440" customFormat="1" x14ac:dyDescent="0.2">
      <c r="B5844" s="442"/>
      <c r="I5844" s="443"/>
      <c r="J5844" s="443"/>
      <c r="K5844" s="443"/>
    </row>
    <row r="5845" spans="2:11" s="440" customFormat="1" x14ac:dyDescent="0.2">
      <c r="B5845" s="442"/>
      <c r="I5845" s="443"/>
      <c r="J5845" s="443"/>
      <c r="K5845" s="443"/>
    </row>
    <row r="5846" spans="2:11" s="440" customFormat="1" x14ac:dyDescent="0.2">
      <c r="B5846" s="442"/>
      <c r="I5846" s="443"/>
      <c r="J5846" s="443"/>
      <c r="K5846" s="443"/>
    </row>
    <row r="5847" spans="2:11" s="440" customFormat="1" x14ac:dyDescent="0.2">
      <c r="B5847" s="442"/>
      <c r="I5847" s="443"/>
      <c r="J5847" s="443"/>
      <c r="K5847" s="443"/>
    </row>
    <row r="5848" spans="2:11" s="440" customFormat="1" x14ac:dyDescent="0.2">
      <c r="B5848" s="442"/>
      <c r="I5848" s="443"/>
      <c r="J5848" s="443"/>
      <c r="K5848" s="443"/>
    </row>
    <row r="5849" spans="2:11" s="440" customFormat="1" x14ac:dyDescent="0.2">
      <c r="B5849" s="442"/>
      <c r="I5849" s="443"/>
      <c r="J5849" s="443"/>
      <c r="K5849" s="443"/>
    </row>
    <row r="5850" spans="2:11" s="440" customFormat="1" x14ac:dyDescent="0.2">
      <c r="B5850" s="442"/>
      <c r="I5850" s="443"/>
      <c r="J5850" s="443"/>
      <c r="K5850" s="443"/>
    </row>
    <row r="5851" spans="2:11" s="440" customFormat="1" x14ac:dyDescent="0.2">
      <c r="B5851" s="442"/>
      <c r="I5851" s="443"/>
      <c r="J5851" s="443"/>
      <c r="K5851" s="443"/>
    </row>
    <row r="5852" spans="2:11" s="440" customFormat="1" x14ac:dyDescent="0.2">
      <c r="B5852" s="442"/>
      <c r="I5852" s="443"/>
      <c r="J5852" s="443"/>
      <c r="K5852" s="443"/>
    </row>
    <row r="5853" spans="2:11" s="440" customFormat="1" x14ac:dyDescent="0.2">
      <c r="B5853" s="442"/>
      <c r="I5853" s="443"/>
      <c r="J5853" s="443"/>
      <c r="K5853" s="443"/>
    </row>
    <row r="5854" spans="2:11" s="440" customFormat="1" x14ac:dyDescent="0.2">
      <c r="B5854" s="442"/>
      <c r="I5854" s="443"/>
      <c r="J5854" s="443"/>
      <c r="K5854" s="443"/>
    </row>
    <row r="5855" spans="2:11" s="440" customFormat="1" x14ac:dyDescent="0.2">
      <c r="B5855" s="442"/>
      <c r="I5855" s="443"/>
      <c r="J5855" s="443"/>
      <c r="K5855" s="443"/>
    </row>
    <row r="5856" spans="2:11" s="440" customFormat="1" x14ac:dyDescent="0.2">
      <c r="B5856" s="442"/>
      <c r="I5856" s="443"/>
      <c r="J5856" s="443"/>
      <c r="K5856" s="443"/>
    </row>
    <row r="5857" spans="2:11" s="440" customFormat="1" x14ac:dyDescent="0.2">
      <c r="B5857" s="442"/>
      <c r="I5857" s="443"/>
      <c r="J5857" s="443"/>
      <c r="K5857" s="443"/>
    </row>
    <row r="5858" spans="2:11" s="440" customFormat="1" x14ac:dyDescent="0.2">
      <c r="B5858" s="442"/>
      <c r="I5858" s="443"/>
      <c r="J5858" s="443"/>
      <c r="K5858" s="443"/>
    </row>
    <row r="5859" spans="2:11" s="440" customFormat="1" x14ac:dyDescent="0.2">
      <c r="B5859" s="442"/>
      <c r="I5859" s="443"/>
      <c r="J5859" s="443"/>
      <c r="K5859" s="443"/>
    </row>
    <row r="5860" spans="2:11" s="440" customFormat="1" x14ac:dyDescent="0.2">
      <c r="B5860" s="442"/>
      <c r="I5860" s="443"/>
      <c r="J5860" s="443"/>
      <c r="K5860" s="443"/>
    </row>
    <row r="5861" spans="2:11" s="440" customFormat="1" x14ac:dyDescent="0.2">
      <c r="B5861" s="442"/>
      <c r="I5861" s="443"/>
      <c r="J5861" s="443"/>
      <c r="K5861" s="443"/>
    </row>
    <row r="5862" spans="2:11" s="440" customFormat="1" x14ac:dyDescent="0.2">
      <c r="B5862" s="442"/>
      <c r="I5862" s="443"/>
      <c r="J5862" s="443"/>
      <c r="K5862" s="443"/>
    </row>
    <row r="5863" spans="2:11" s="440" customFormat="1" x14ac:dyDescent="0.2">
      <c r="B5863" s="442"/>
      <c r="I5863" s="443"/>
      <c r="J5863" s="443"/>
      <c r="K5863" s="443"/>
    </row>
    <row r="5864" spans="2:11" s="440" customFormat="1" x14ac:dyDescent="0.2">
      <c r="B5864" s="442"/>
      <c r="I5864" s="443"/>
      <c r="J5864" s="443"/>
      <c r="K5864" s="443"/>
    </row>
    <row r="5865" spans="2:11" s="440" customFormat="1" x14ac:dyDescent="0.2">
      <c r="B5865" s="442"/>
      <c r="I5865" s="443"/>
      <c r="J5865" s="443"/>
      <c r="K5865" s="443"/>
    </row>
    <row r="5866" spans="2:11" s="440" customFormat="1" x14ac:dyDescent="0.2">
      <c r="B5866" s="442"/>
      <c r="I5866" s="443"/>
      <c r="J5866" s="443"/>
      <c r="K5866" s="443"/>
    </row>
    <row r="5867" spans="2:11" s="440" customFormat="1" x14ac:dyDescent="0.2">
      <c r="B5867" s="442"/>
      <c r="I5867" s="443"/>
      <c r="J5867" s="443"/>
      <c r="K5867" s="443"/>
    </row>
    <row r="5868" spans="2:11" s="440" customFormat="1" x14ac:dyDescent="0.2">
      <c r="B5868" s="442"/>
      <c r="I5868" s="443"/>
      <c r="J5868" s="443"/>
      <c r="K5868" s="443"/>
    </row>
    <row r="5869" spans="2:11" s="440" customFormat="1" x14ac:dyDescent="0.2">
      <c r="B5869" s="442"/>
      <c r="I5869" s="443"/>
      <c r="J5869" s="443"/>
      <c r="K5869" s="443"/>
    </row>
    <row r="5870" spans="2:11" s="440" customFormat="1" x14ac:dyDescent="0.2">
      <c r="B5870" s="442"/>
      <c r="I5870" s="443"/>
      <c r="J5870" s="443"/>
      <c r="K5870" s="443"/>
    </row>
    <row r="5871" spans="2:11" s="440" customFormat="1" x14ac:dyDescent="0.2">
      <c r="B5871" s="442"/>
      <c r="I5871" s="443"/>
      <c r="J5871" s="443"/>
      <c r="K5871" s="443"/>
    </row>
    <row r="5872" spans="2:11" s="440" customFormat="1" x14ac:dyDescent="0.2">
      <c r="B5872" s="442"/>
      <c r="I5872" s="443"/>
      <c r="J5872" s="443"/>
      <c r="K5872" s="443"/>
    </row>
    <row r="5873" spans="2:11" s="440" customFormat="1" x14ac:dyDescent="0.2">
      <c r="B5873" s="442"/>
      <c r="I5873" s="443"/>
      <c r="J5873" s="443"/>
      <c r="K5873" s="443"/>
    </row>
    <row r="5874" spans="2:11" s="440" customFormat="1" x14ac:dyDescent="0.2">
      <c r="B5874" s="442"/>
      <c r="I5874" s="443"/>
      <c r="J5874" s="443"/>
      <c r="K5874" s="443"/>
    </row>
    <row r="5875" spans="2:11" s="440" customFormat="1" x14ac:dyDescent="0.2">
      <c r="B5875" s="442"/>
      <c r="I5875" s="443"/>
      <c r="J5875" s="443"/>
      <c r="K5875" s="443"/>
    </row>
    <row r="5876" spans="2:11" s="440" customFormat="1" x14ac:dyDescent="0.2">
      <c r="B5876" s="442"/>
      <c r="I5876" s="443"/>
      <c r="J5876" s="443"/>
      <c r="K5876" s="443"/>
    </row>
    <row r="5877" spans="2:11" s="440" customFormat="1" x14ac:dyDescent="0.2">
      <c r="B5877" s="442"/>
      <c r="I5877" s="443"/>
      <c r="J5877" s="443"/>
      <c r="K5877" s="443"/>
    </row>
    <row r="5878" spans="2:11" s="440" customFormat="1" x14ac:dyDescent="0.2">
      <c r="B5878" s="442"/>
      <c r="I5878" s="443"/>
      <c r="J5878" s="443"/>
      <c r="K5878" s="443"/>
    </row>
    <row r="5879" spans="2:11" s="440" customFormat="1" x14ac:dyDescent="0.2">
      <c r="B5879" s="442"/>
      <c r="I5879" s="443"/>
      <c r="J5879" s="443"/>
      <c r="K5879" s="443"/>
    </row>
    <row r="5880" spans="2:11" s="440" customFormat="1" x14ac:dyDescent="0.2">
      <c r="B5880" s="442"/>
      <c r="I5880" s="443"/>
      <c r="J5880" s="443"/>
      <c r="K5880" s="443"/>
    </row>
    <row r="5881" spans="2:11" s="440" customFormat="1" x14ac:dyDescent="0.2">
      <c r="B5881" s="442"/>
      <c r="I5881" s="443"/>
      <c r="J5881" s="443"/>
      <c r="K5881" s="443"/>
    </row>
    <row r="5882" spans="2:11" s="440" customFormat="1" x14ac:dyDescent="0.2">
      <c r="B5882" s="442"/>
      <c r="I5882" s="443"/>
      <c r="J5882" s="443"/>
      <c r="K5882" s="443"/>
    </row>
    <row r="5883" spans="2:11" s="440" customFormat="1" x14ac:dyDescent="0.2">
      <c r="B5883" s="442"/>
      <c r="I5883" s="443"/>
      <c r="J5883" s="443"/>
      <c r="K5883" s="443"/>
    </row>
    <row r="5884" spans="2:11" s="440" customFormat="1" x14ac:dyDescent="0.2">
      <c r="B5884" s="442"/>
      <c r="I5884" s="443"/>
      <c r="J5884" s="443"/>
      <c r="K5884" s="443"/>
    </row>
    <row r="5885" spans="2:11" s="440" customFormat="1" x14ac:dyDescent="0.2">
      <c r="B5885" s="442"/>
      <c r="I5885" s="443"/>
      <c r="J5885" s="443"/>
      <c r="K5885" s="443"/>
    </row>
    <row r="5886" spans="2:11" s="440" customFormat="1" x14ac:dyDescent="0.2">
      <c r="B5886" s="442"/>
      <c r="I5886" s="443"/>
      <c r="J5886" s="443"/>
      <c r="K5886" s="443"/>
    </row>
    <row r="5887" spans="2:11" s="440" customFormat="1" x14ac:dyDescent="0.2">
      <c r="B5887" s="442"/>
      <c r="I5887" s="443"/>
      <c r="J5887" s="443"/>
      <c r="K5887" s="443"/>
    </row>
    <row r="5888" spans="2:11" s="440" customFormat="1" x14ac:dyDescent="0.2">
      <c r="B5888" s="442"/>
      <c r="I5888" s="443"/>
      <c r="J5888" s="443"/>
      <c r="K5888" s="443"/>
    </row>
    <row r="5889" spans="2:11" s="440" customFormat="1" x14ac:dyDescent="0.2">
      <c r="B5889" s="442"/>
      <c r="I5889" s="443"/>
      <c r="J5889" s="443"/>
      <c r="K5889" s="443"/>
    </row>
    <row r="5890" spans="2:11" s="440" customFormat="1" x14ac:dyDescent="0.2">
      <c r="B5890" s="442"/>
      <c r="I5890" s="443"/>
      <c r="J5890" s="443"/>
      <c r="K5890" s="443"/>
    </row>
    <row r="5891" spans="2:11" s="440" customFormat="1" x14ac:dyDescent="0.2">
      <c r="B5891" s="442"/>
      <c r="I5891" s="443"/>
      <c r="J5891" s="443"/>
      <c r="K5891" s="443"/>
    </row>
    <row r="5892" spans="2:11" s="440" customFormat="1" x14ac:dyDescent="0.2">
      <c r="B5892" s="442"/>
      <c r="I5892" s="443"/>
      <c r="J5892" s="443"/>
      <c r="K5892" s="443"/>
    </row>
    <row r="5893" spans="2:11" s="440" customFormat="1" x14ac:dyDescent="0.2">
      <c r="B5893" s="442"/>
      <c r="I5893" s="443"/>
      <c r="J5893" s="443"/>
      <c r="K5893" s="443"/>
    </row>
    <row r="5894" spans="2:11" s="440" customFormat="1" x14ac:dyDescent="0.2">
      <c r="B5894" s="442"/>
      <c r="I5894" s="443"/>
      <c r="J5894" s="443"/>
      <c r="K5894" s="443"/>
    </row>
    <row r="5895" spans="2:11" s="440" customFormat="1" x14ac:dyDescent="0.2">
      <c r="B5895" s="442"/>
      <c r="I5895" s="443"/>
      <c r="J5895" s="443"/>
      <c r="K5895" s="443"/>
    </row>
    <row r="5896" spans="2:11" s="440" customFormat="1" x14ac:dyDescent="0.2">
      <c r="B5896" s="442"/>
      <c r="I5896" s="443"/>
      <c r="J5896" s="443"/>
      <c r="K5896" s="443"/>
    </row>
    <row r="5897" spans="2:11" s="440" customFormat="1" x14ac:dyDescent="0.2">
      <c r="B5897" s="442"/>
      <c r="I5897" s="443"/>
      <c r="J5897" s="443"/>
      <c r="K5897" s="443"/>
    </row>
    <row r="5898" spans="2:11" s="440" customFormat="1" x14ac:dyDescent="0.2">
      <c r="B5898" s="442"/>
      <c r="I5898" s="443"/>
      <c r="J5898" s="443"/>
      <c r="K5898" s="443"/>
    </row>
    <row r="5899" spans="2:11" s="440" customFormat="1" x14ac:dyDescent="0.2">
      <c r="B5899" s="442"/>
      <c r="I5899" s="443"/>
      <c r="J5899" s="443"/>
      <c r="K5899" s="443"/>
    </row>
    <row r="5900" spans="2:11" s="440" customFormat="1" x14ac:dyDescent="0.2">
      <c r="B5900" s="442"/>
      <c r="I5900" s="443"/>
      <c r="J5900" s="443"/>
      <c r="K5900" s="443"/>
    </row>
    <row r="5901" spans="2:11" s="440" customFormat="1" x14ac:dyDescent="0.2">
      <c r="B5901" s="442"/>
      <c r="I5901" s="443"/>
      <c r="J5901" s="443"/>
      <c r="K5901" s="443"/>
    </row>
    <row r="5902" spans="2:11" s="440" customFormat="1" x14ac:dyDescent="0.2">
      <c r="B5902" s="442"/>
      <c r="I5902" s="443"/>
      <c r="J5902" s="443"/>
      <c r="K5902" s="443"/>
    </row>
    <row r="5903" spans="2:11" s="440" customFormat="1" x14ac:dyDescent="0.2">
      <c r="B5903" s="442"/>
      <c r="I5903" s="443"/>
      <c r="J5903" s="443"/>
      <c r="K5903" s="443"/>
    </row>
    <row r="5904" spans="2:11" s="440" customFormat="1" x14ac:dyDescent="0.2">
      <c r="B5904" s="442"/>
      <c r="I5904" s="443"/>
      <c r="J5904" s="443"/>
      <c r="K5904" s="443"/>
    </row>
    <row r="5905" spans="2:11" s="440" customFormat="1" x14ac:dyDescent="0.2">
      <c r="B5905" s="442"/>
      <c r="I5905" s="443"/>
      <c r="J5905" s="443"/>
      <c r="K5905" s="443"/>
    </row>
    <row r="5906" spans="2:11" s="440" customFormat="1" x14ac:dyDescent="0.2">
      <c r="B5906" s="442"/>
      <c r="I5906" s="443"/>
      <c r="J5906" s="443"/>
      <c r="K5906" s="443"/>
    </row>
    <row r="5907" spans="2:11" s="440" customFormat="1" x14ac:dyDescent="0.2">
      <c r="B5907" s="442"/>
      <c r="I5907" s="443"/>
      <c r="J5907" s="443"/>
      <c r="K5907" s="443"/>
    </row>
    <row r="5908" spans="2:11" s="440" customFormat="1" x14ac:dyDescent="0.2">
      <c r="B5908" s="442"/>
      <c r="I5908" s="443"/>
      <c r="J5908" s="443"/>
      <c r="K5908" s="443"/>
    </row>
    <row r="5909" spans="2:11" s="440" customFormat="1" x14ac:dyDescent="0.2">
      <c r="B5909" s="442"/>
      <c r="I5909" s="443"/>
      <c r="J5909" s="443"/>
      <c r="K5909" s="443"/>
    </row>
    <row r="5910" spans="2:11" s="440" customFormat="1" x14ac:dyDescent="0.2">
      <c r="B5910" s="442"/>
      <c r="I5910" s="443"/>
      <c r="J5910" s="443"/>
      <c r="K5910" s="443"/>
    </row>
    <row r="5911" spans="2:11" s="440" customFormat="1" x14ac:dyDescent="0.2">
      <c r="B5911" s="442"/>
      <c r="I5911" s="443"/>
      <c r="J5911" s="443"/>
      <c r="K5911" s="443"/>
    </row>
    <row r="5912" spans="2:11" s="440" customFormat="1" x14ac:dyDescent="0.2">
      <c r="B5912" s="442"/>
      <c r="I5912" s="443"/>
      <c r="J5912" s="443"/>
      <c r="K5912" s="443"/>
    </row>
    <row r="5913" spans="2:11" s="440" customFormat="1" x14ac:dyDescent="0.2">
      <c r="B5913" s="442"/>
      <c r="I5913" s="443"/>
      <c r="J5913" s="443"/>
      <c r="K5913" s="443"/>
    </row>
    <row r="5914" spans="2:11" s="440" customFormat="1" x14ac:dyDescent="0.2">
      <c r="B5914" s="442"/>
      <c r="I5914" s="443"/>
      <c r="J5914" s="443"/>
      <c r="K5914" s="443"/>
    </row>
    <row r="5915" spans="2:11" s="440" customFormat="1" x14ac:dyDescent="0.2">
      <c r="B5915" s="442"/>
      <c r="I5915" s="443"/>
      <c r="J5915" s="443"/>
      <c r="K5915" s="443"/>
    </row>
    <row r="5916" spans="2:11" s="440" customFormat="1" x14ac:dyDescent="0.2">
      <c r="B5916" s="442"/>
      <c r="I5916" s="443"/>
      <c r="J5916" s="443"/>
      <c r="K5916" s="443"/>
    </row>
    <row r="5917" spans="2:11" s="440" customFormat="1" x14ac:dyDescent="0.2">
      <c r="B5917" s="442"/>
      <c r="I5917" s="443"/>
      <c r="J5917" s="443"/>
      <c r="K5917" s="443"/>
    </row>
    <row r="5918" spans="2:11" s="440" customFormat="1" x14ac:dyDescent="0.2">
      <c r="B5918" s="442"/>
      <c r="I5918" s="443"/>
      <c r="J5918" s="443"/>
      <c r="K5918" s="443"/>
    </row>
    <row r="5919" spans="2:11" s="440" customFormat="1" x14ac:dyDescent="0.2">
      <c r="B5919" s="442"/>
      <c r="I5919" s="443"/>
      <c r="J5919" s="443"/>
      <c r="K5919" s="443"/>
    </row>
    <row r="5920" spans="2:11" s="440" customFormat="1" x14ac:dyDescent="0.2">
      <c r="B5920" s="442"/>
      <c r="I5920" s="443"/>
      <c r="J5920" s="443"/>
      <c r="K5920" s="443"/>
    </row>
    <row r="5921" spans="2:11" s="440" customFormat="1" x14ac:dyDescent="0.2">
      <c r="B5921" s="442"/>
      <c r="I5921" s="443"/>
      <c r="J5921" s="443"/>
      <c r="K5921" s="443"/>
    </row>
    <row r="5922" spans="2:11" s="440" customFormat="1" x14ac:dyDescent="0.2">
      <c r="B5922" s="442"/>
      <c r="I5922" s="443"/>
      <c r="J5922" s="443"/>
      <c r="K5922" s="443"/>
    </row>
    <row r="5923" spans="2:11" s="440" customFormat="1" x14ac:dyDescent="0.2">
      <c r="B5923" s="442"/>
      <c r="I5923" s="443"/>
      <c r="J5923" s="443"/>
      <c r="K5923" s="443"/>
    </row>
    <row r="5924" spans="2:11" s="440" customFormat="1" x14ac:dyDescent="0.2">
      <c r="B5924" s="442"/>
      <c r="I5924" s="443"/>
      <c r="J5924" s="443"/>
      <c r="K5924" s="443"/>
    </row>
    <row r="5925" spans="2:11" s="440" customFormat="1" x14ac:dyDescent="0.2">
      <c r="B5925" s="442"/>
      <c r="I5925" s="443"/>
      <c r="J5925" s="443"/>
      <c r="K5925" s="443"/>
    </row>
    <row r="5926" spans="2:11" s="440" customFormat="1" x14ac:dyDescent="0.2">
      <c r="B5926" s="442"/>
      <c r="I5926" s="443"/>
      <c r="J5926" s="443"/>
      <c r="K5926" s="443"/>
    </row>
    <row r="5927" spans="2:11" s="440" customFormat="1" x14ac:dyDescent="0.2">
      <c r="B5927" s="442"/>
      <c r="I5927" s="443"/>
      <c r="J5927" s="443"/>
      <c r="K5927" s="443"/>
    </row>
    <row r="5928" spans="2:11" s="440" customFormat="1" x14ac:dyDescent="0.2">
      <c r="B5928" s="442"/>
      <c r="I5928" s="443"/>
      <c r="J5928" s="443"/>
      <c r="K5928" s="443"/>
    </row>
    <row r="5929" spans="2:11" s="440" customFormat="1" x14ac:dyDescent="0.2">
      <c r="B5929" s="442"/>
      <c r="I5929" s="443"/>
      <c r="J5929" s="443"/>
      <c r="K5929" s="443"/>
    </row>
    <row r="5930" spans="2:11" s="440" customFormat="1" x14ac:dyDescent="0.2">
      <c r="B5930" s="442"/>
      <c r="I5930" s="443"/>
      <c r="J5930" s="443"/>
      <c r="K5930" s="443"/>
    </row>
    <row r="5931" spans="2:11" s="440" customFormat="1" x14ac:dyDescent="0.2">
      <c r="B5931" s="442"/>
      <c r="I5931" s="443"/>
      <c r="J5931" s="443"/>
      <c r="K5931" s="443"/>
    </row>
    <row r="5932" spans="2:11" s="440" customFormat="1" x14ac:dyDescent="0.2">
      <c r="B5932" s="442"/>
      <c r="I5932" s="443"/>
      <c r="J5932" s="443"/>
      <c r="K5932" s="443"/>
    </row>
    <row r="5933" spans="2:11" s="440" customFormat="1" x14ac:dyDescent="0.2">
      <c r="B5933" s="442"/>
      <c r="I5933" s="443"/>
      <c r="J5933" s="443"/>
      <c r="K5933" s="443"/>
    </row>
    <row r="5934" spans="2:11" s="440" customFormat="1" x14ac:dyDescent="0.2">
      <c r="B5934" s="442"/>
      <c r="I5934" s="443"/>
      <c r="J5934" s="443"/>
      <c r="K5934" s="443"/>
    </row>
    <row r="5935" spans="2:11" s="440" customFormat="1" x14ac:dyDescent="0.2">
      <c r="B5935" s="442"/>
      <c r="I5935" s="443"/>
      <c r="J5935" s="443"/>
      <c r="K5935" s="443"/>
    </row>
    <row r="5936" spans="2:11" s="440" customFormat="1" x14ac:dyDescent="0.2">
      <c r="B5936" s="442"/>
      <c r="I5936" s="443"/>
      <c r="J5936" s="443"/>
      <c r="K5936" s="443"/>
    </row>
    <row r="5937" spans="2:11" s="440" customFormat="1" x14ac:dyDescent="0.2">
      <c r="B5937" s="442"/>
      <c r="I5937" s="443"/>
      <c r="J5937" s="443"/>
      <c r="K5937" s="443"/>
    </row>
    <row r="5938" spans="2:11" s="440" customFormat="1" x14ac:dyDescent="0.2">
      <c r="B5938" s="442"/>
      <c r="I5938" s="443"/>
      <c r="J5938" s="443"/>
      <c r="K5938" s="443"/>
    </row>
    <row r="5939" spans="2:11" s="440" customFormat="1" x14ac:dyDescent="0.2">
      <c r="B5939" s="442"/>
      <c r="I5939" s="443"/>
      <c r="J5939" s="443"/>
      <c r="K5939" s="443"/>
    </row>
    <row r="5940" spans="2:11" s="440" customFormat="1" x14ac:dyDescent="0.2">
      <c r="B5940" s="442"/>
      <c r="I5940" s="443"/>
      <c r="J5940" s="443"/>
      <c r="K5940" s="443"/>
    </row>
    <row r="5941" spans="2:11" s="440" customFormat="1" x14ac:dyDescent="0.2">
      <c r="B5941" s="442"/>
      <c r="I5941" s="443"/>
      <c r="J5941" s="443"/>
      <c r="K5941" s="443"/>
    </row>
    <row r="5942" spans="2:11" s="440" customFormat="1" x14ac:dyDescent="0.2">
      <c r="B5942" s="442"/>
      <c r="I5942" s="443"/>
      <c r="J5942" s="443"/>
      <c r="K5942" s="443"/>
    </row>
    <row r="5943" spans="2:11" s="440" customFormat="1" x14ac:dyDescent="0.2">
      <c r="B5943" s="442"/>
      <c r="I5943" s="443"/>
      <c r="J5943" s="443"/>
      <c r="K5943" s="443"/>
    </row>
    <row r="5944" spans="2:11" s="440" customFormat="1" x14ac:dyDescent="0.2">
      <c r="B5944" s="442"/>
      <c r="I5944" s="443"/>
      <c r="J5944" s="443"/>
      <c r="K5944" s="443"/>
    </row>
    <row r="5945" spans="2:11" s="440" customFormat="1" x14ac:dyDescent="0.2">
      <c r="B5945" s="442"/>
      <c r="I5945" s="443"/>
      <c r="J5945" s="443"/>
      <c r="K5945" s="443"/>
    </row>
    <row r="5946" spans="2:11" s="440" customFormat="1" x14ac:dyDescent="0.2">
      <c r="B5946" s="442"/>
      <c r="I5946" s="443"/>
      <c r="J5946" s="443"/>
      <c r="K5946" s="443"/>
    </row>
    <row r="5947" spans="2:11" s="440" customFormat="1" x14ac:dyDescent="0.2">
      <c r="B5947" s="442"/>
      <c r="I5947" s="443"/>
      <c r="J5947" s="443"/>
      <c r="K5947" s="443"/>
    </row>
    <row r="5948" spans="2:11" s="440" customFormat="1" x14ac:dyDescent="0.2">
      <c r="B5948" s="442"/>
      <c r="I5948" s="443"/>
      <c r="J5948" s="443"/>
      <c r="K5948" s="443"/>
    </row>
    <row r="5949" spans="2:11" s="440" customFormat="1" x14ac:dyDescent="0.2">
      <c r="B5949" s="442"/>
      <c r="I5949" s="443"/>
      <c r="J5949" s="443"/>
      <c r="K5949" s="443"/>
    </row>
    <row r="5950" spans="2:11" s="440" customFormat="1" x14ac:dyDescent="0.2">
      <c r="B5950" s="442"/>
      <c r="I5950" s="443"/>
      <c r="J5950" s="443"/>
      <c r="K5950" s="443"/>
    </row>
    <row r="5951" spans="2:11" s="440" customFormat="1" x14ac:dyDescent="0.2">
      <c r="B5951" s="442"/>
      <c r="I5951" s="443"/>
      <c r="J5951" s="443"/>
      <c r="K5951" s="443"/>
    </row>
    <row r="5952" spans="2:11" s="440" customFormat="1" x14ac:dyDescent="0.2">
      <c r="B5952" s="442"/>
      <c r="I5952" s="443"/>
      <c r="J5952" s="443"/>
      <c r="K5952" s="443"/>
    </row>
    <row r="5953" spans="2:11" s="440" customFormat="1" x14ac:dyDescent="0.2">
      <c r="B5953" s="442"/>
      <c r="I5953" s="443"/>
      <c r="J5953" s="443"/>
      <c r="K5953" s="443"/>
    </row>
    <row r="5954" spans="2:11" s="440" customFormat="1" x14ac:dyDescent="0.2">
      <c r="B5954" s="442"/>
      <c r="I5954" s="443"/>
      <c r="J5954" s="443"/>
      <c r="K5954" s="443"/>
    </row>
    <row r="5955" spans="2:11" s="440" customFormat="1" x14ac:dyDescent="0.2">
      <c r="B5955" s="442"/>
      <c r="I5955" s="443"/>
      <c r="J5955" s="443"/>
      <c r="K5955" s="443"/>
    </row>
    <row r="5956" spans="2:11" s="440" customFormat="1" x14ac:dyDescent="0.2">
      <c r="B5956" s="442"/>
      <c r="I5956" s="443"/>
      <c r="J5956" s="443"/>
      <c r="K5956" s="443"/>
    </row>
    <row r="5957" spans="2:11" s="440" customFormat="1" x14ac:dyDescent="0.2">
      <c r="B5957" s="442"/>
      <c r="I5957" s="443"/>
      <c r="J5957" s="443"/>
      <c r="K5957" s="443"/>
    </row>
    <row r="5958" spans="2:11" s="440" customFormat="1" x14ac:dyDescent="0.2">
      <c r="B5958" s="442"/>
      <c r="I5958" s="443"/>
      <c r="J5958" s="443"/>
      <c r="K5958" s="443"/>
    </row>
    <row r="5959" spans="2:11" s="440" customFormat="1" x14ac:dyDescent="0.2">
      <c r="B5959" s="442"/>
      <c r="I5959" s="443"/>
      <c r="J5959" s="443"/>
      <c r="K5959" s="443"/>
    </row>
    <row r="5960" spans="2:11" s="440" customFormat="1" x14ac:dyDescent="0.2">
      <c r="B5960" s="442"/>
      <c r="I5960" s="443"/>
      <c r="J5960" s="443"/>
      <c r="K5960" s="443"/>
    </row>
    <row r="5961" spans="2:11" s="440" customFormat="1" x14ac:dyDescent="0.2">
      <c r="B5961" s="442"/>
      <c r="I5961" s="443"/>
      <c r="J5961" s="443"/>
      <c r="K5961" s="443"/>
    </row>
    <row r="5962" spans="2:11" s="440" customFormat="1" x14ac:dyDescent="0.2">
      <c r="B5962" s="442"/>
      <c r="I5962" s="443"/>
      <c r="J5962" s="443"/>
      <c r="K5962" s="443"/>
    </row>
    <row r="5963" spans="2:11" s="440" customFormat="1" x14ac:dyDescent="0.2">
      <c r="B5963" s="442"/>
      <c r="I5963" s="443"/>
      <c r="J5963" s="443"/>
      <c r="K5963" s="443"/>
    </row>
    <row r="5964" spans="2:11" s="440" customFormat="1" x14ac:dyDescent="0.2">
      <c r="B5964" s="442"/>
      <c r="I5964" s="443"/>
      <c r="J5964" s="443"/>
      <c r="K5964" s="443"/>
    </row>
    <row r="5965" spans="2:11" s="440" customFormat="1" x14ac:dyDescent="0.2">
      <c r="B5965" s="442"/>
      <c r="I5965" s="443"/>
      <c r="J5965" s="443"/>
      <c r="K5965" s="443"/>
    </row>
    <row r="5966" spans="2:11" s="440" customFormat="1" x14ac:dyDescent="0.2">
      <c r="B5966" s="442"/>
      <c r="I5966" s="443"/>
      <c r="J5966" s="443"/>
      <c r="K5966" s="443"/>
    </row>
    <row r="5967" spans="2:11" s="440" customFormat="1" x14ac:dyDescent="0.2">
      <c r="B5967" s="442"/>
      <c r="I5967" s="443"/>
      <c r="J5967" s="443"/>
      <c r="K5967" s="443"/>
    </row>
    <row r="5968" spans="2:11" s="440" customFormat="1" x14ac:dyDescent="0.2">
      <c r="B5968" s="442"/>
      <c r="I5968" s="443"/>
      <c r="J5968" s="443"/>
      <c r="K5968" s="443"/>
    </row>
    <row r="5969" spans="2:11" s="440" customFormat="1" x14ac:dyDescent="0.2">
      <c r="B5969" s="442"/>
      <c r="I5969" s="443"/>
      <c r="J5969" s="443"/>
      <c r="K5969" s="443"/>
    </row>
    <row r="5970" spans="2:11" s="440" customFormat="1" x14ac:dyDescent="0.2">
      <c r="B5970" s="442"/>
      <c r="I5970" s="443"/>
      <c r="J5970" s="443"/>
      <c r="K5970" s="443"/>
    </row>
    <row r="5971" spans="2:11" s="440" customFormat="1" x14ac:dyDescent="0.2">
      <c r="B5971" s="442"/>
      <c r="I5971" s="443"/>
      <c r="J5971" s="443"/>
      <c r="K5971" s="443"/>
    </row>
    <row r="5972" spans="2:11" s="440" customFormat="1" x14ac:dyDescent="0.2">
      <c r="B5972" s="442"/>
      <c r="I5972" s="443"/>
      <c r="J5972" s="443"/>
      <c r="K5972" s="443"/>
    </row>
    <row r="5973" spans="2:11" s="440" customFormat="1" x14ac:dyDescent="0.2">
      <c r="B5973" s="442"/>
      <c r="I5973" s="443"/>
      <c r="J5973" s="443"/>
      <c r="K5973" s="443"/>
    </row>
    <row r="5974" spans="2:11" s="440" customFormat="1" x14ac:dyDescent="0.2">
      <c r="B5974" s="442"/>
      <c r="I5974" s="443"/>
      <c r="J5974" s="443"/>
      <c r="K5974" s="443"/>
    </row>
    <row r="5975" spans="2:11" s="440" customFormat="1" x14ac:dyDescent="0.2">
      <c r="B5975" s="442"/>
      <c r="I5975" s="443"/>
      <c r="J5975" s="443"/>
      <c r="K5975" s="443"/>
    </row>
    <row r="5976" spans="2:11" s="440" customFormat="1" x14ac:dyDescent="0.2">
      <c r="B5976" s="442"/>
      <c r="I5976" s="443"/>
      <c r="J5976" s="443"/>
      <c r="K5976" s="443"/>
    </row>
    <row r="5977" spans="2:11" s="440" customFormat="1" x14ac:dyDescent="0.2">
      <c r="B5977" s="442"/>
      <c r="I5977" s="443"/>
      <c r="J5977" s="443"/>
      <c r="K5977" s="443"/>
    </row>
    <row r="5978" spans="2:11" s="440" customFormat="1" x14ac:dyDescent="0.2">
      <c r="B5978" s="442"/>
      <c r="I5978" s="443"/>
      <c r="J5978" s="443"/>
      <c r="K5978" s="443"/>
    </row>
    <row r="5979" spans="2:11" s="440" customFormat="1" x14ac:dyDescent="0.2">
      <c r="B5979" s="442"/>
      <c r="I5979" s="443"/>
      <c r="J5979" s="443"/>
      <c r="K5979" s="443"/>
    </row>
    <row r="5980" spans="2:11" s="440" customFormat="1" x14ac:dyDescent="0.2">
      <c r="B5980" s="442"/>
      <c r="I5980" s="443"/>
      <c r="J5980" s="443"/>
      <c r="K5980" s="443"/>
    </row>
    <row r="5981" spans="2:11" s="440" customFormat="1" x14ac:dyDescent="0.2">
      <c r="B5981" s="442"/>
      <c r="I5981" s="443"/>
      <c r="J5981" s="443"/>
      <c r="K5981" s="443"/>
    </row>
    <row r="5982" spans="2:11" s="440" customFormat="1" x14ac:dyDescent="0.2">
      <c r="B5982" s="442"/>
      <c r="I5982" s="443"/>
      <c r="J5982" s="443"/>
      <c r="K5982" s="443"/>
    </row>
    <row r="5983" spans="2:11" s="440" customFormat="1" x14ac:dyDescent="0.2">
      <c r="B5983" s="442"/>
      <c r="I5983" s="443"/>
      <c r="J5983" s="443"/>
      <c r="K5983" s="443"/>
    </row>
    <row r="5984" spans="2:11" s="440" customFormat="1" x14ac:dyDescent="0.2">
      <c r="B5984" s="442"/>
      <c r="I5984" s="443"/>
      <c r="J5984" s="443"/>
      <c r="K5984" s="443"/>
    </row>
    <row r="5985" spans="2:11" s="440" customFormat="1" x14ac:dyDescent="0.2">
      <c r="B5985" s="442"/>
      <c r="I5985" s="443"/>
      <c r="J5985" s="443"/>
      <c r="K5985" s="443"/>
    </row>
    <row r="5986" spans="2:11" s="440" customFormat="1" x14ac:dyDescent="0.2">
      <c r="B5986" s="442"/>
      <c r="I5986" s="443"/>
      <c r="J5986" s="443"/>
      <c r="K5986" s="443"/>
    </row>
    <row r="5987" spans="2:11" s="440" customFormat="1" x14ac:dyDescent="0.2">
      <c r="B5987" s="442"/>
      <c r="I5987" s="443"/>
      <c r="J5987" s="443"/>
      <c r="K5987" s="443"/>
    </row>
    <row r="5988" spans="2:11" s="440" customFormat="1" x14ac:dyDescent="0.2">
      <c r="B5988" s="442"/>
      <c r="I5988" s="443"/>
      <c r="J5988" s="443"/>
      <c r="K5988" s="443"/>
    </row>
    <row r="5989" spans="2:11" s="440" customFormat="1" x14ac:dyDescent="0.2">
      <c r="B5989" s="442"/>
      <c r="I5989" s="443"/>
      <c r="J5989" s="443"/>
      <c r="K5989" s="443"/>
    </row>
    <row r="5990" spans="2:11" s="440" customFormat="1" x14ac:dyDescent="0.2">
      <c r="B5990" s="442"/>
      <c r="I5990" s="443"/>
      <c r="J5990" s="443"/>
      <c r="K5990" s="443"/>
    </row>
    <row r="5991" spans="2:11" s="440" customFormat="1" x14ac:dyDescent="0.2">
      <c r="B5991" s="442"/>
      <c r="I5991" s="443"/>
      <c r="J5991" s="443"/>
      <c r="K5991" s="443"/>
    </row>
    <row r="5992" spans="2:11" s="440" customFormat="1" x14ac:dyDescent="0.2">
      <c r="B5992" s="442"/>
      <c r="I5992" s="443"/>
      <c r="J5992" s="443"/>
      <c r="K5992" s="443"/>
    </row>
    <row r="5993" spans="2:11" s="440" customFormat="1" x14ac:dyDescent="0.2">
      <c r="B5993" s="442"/>
      <c r="I5993" s="443"/>
      <c r="J5993" s="443"/>
      <c r="K5993" s="443"/>
    </row>
    <row r="5994" spans="2:11" s="440" customFormat="1" x14ac:dyDescent="0.2">
      <c r="B5994" s="442"/>
      <c r="I5994" s="443"/>
      <c r="J5994" s="443"/>
      <c r="K5994" s="443"/>
    </row>
    <row r="5995" spans="2:11" s="440" customFormat="1" x14ac:dyDescent="0.2">
      <c r="B5995" s="442"/>
      <c r="I5995" s="443"/>
      <c r="J5995" s="443"/>
      <c r="K5995" s="443"/>
    </row>
    <row r="5996" spans="2:11" s="440" customFormat="1" x14ac:dyDescent="0.2">
      <c r="B5996" s="442"/>
      <c r="I5996" s="443"/>
      <c r="J5996" s="443"/>
      <c r="K5996" s="443"/>
    </row>
    <row r="5997" spans="2:11" s="440" customFormat="1" x14ac:dyDescent="0.2">
      <c r="B5997" s="442"/>
      <c r="I5997" s="443"/>
      <c r="J5997" s="443"/>
      <c r="K5997" s="443"/>
    </row>
    <row r="5998" spans="2:11" s="440" customFormat="1" x14ac:dyDescent="0.2">
      <c r="B5998" s="442"/>
      <c r="I5998" s="443"/>
      <c r="J5998" s="443"/>
      <c r="K5998" s="443"/>
    </row>
    <row r="5999" spans="2:11" s="440" customFormat="1" x14ac:dyDescent="0.2">
      <c r="B5999" s="442"/>
      <c r="I5999" s="443"/>
      <c r="J5999" s="443"/>
      <c r="K5999" s="443"/>
    </row>
    <row r="6000" spans="2:11" s="440" customFormat="1" x14ac:dyDescent="0.2">
      <c r="B6000" s="442"/>
      <c r="I6000" s="443"/>
      <c r="J6000" s="443"/>
      <c r="K6000" s="443"/>
    </row>
    <row r="6001" spans="2:11" s="440" customFormat="1" x14ac:dyDescent="0.2">
      <c r="B6001" s="442"/>
      <c r="I6001" s="443"/>
      <c r="J6001" s="443"/>
      <c r="K6001" s="443"/>
    </row>
    <row r="6002" spans="2:11" s="440" customFormat="1" x14ac:dyDescent="0.2">
      <c r="B6002" s="442"/>
      <c r="I6002" s="443"/>
      <c r="J6002" s="443"/>
      <c r="K6002" s="443"/>
    </row>
    <row r="6003" spans="2:11" s="440" customFormat="1" x14ac:dyDescent="0.2">
      <c r="B6003" s="442"/>
      <c r="I6003" s="443"/>
      <c r="J6003" s="443"/>
      <c r="K6003" s="443"/>
    </row>
    <row r="6004" spans="2:11" s="440" customFormat="1" x14ac:dyDescent="0.2">
      <c r="B6004" s="442"/>
      <c r="I6004" s="443"/>
      <c r="J6004" s="443"/>
      <c r="K6004" s="443"/>
    </row>
    <row r="6005" spans="2:11" s="440" customFormat="1" x14ac:dyDescent="0.2">
      <c r="B6005" s="442"/>
      <c r="I6005" s="443"/>
      <c r="J6005" s="443"/>
      <c r="K6005" s="443"/>
    </row>
    <row r="6006" spans="2:11" s="440" customFormat="1" x14ac:dyDescent="0.2">
      <c r="B6006" s="442"/>
      <c r="I6006" s="443"/>
      <c r="J6006" s="443"/>
      <c r="K6006" s="443"/>
    </row>
    <row r="6007" spans="2:11" s="440" customFormat="1" x14ac:dyDescent="0.2">
      <c r="B6007" s="442"/>
      <c r="I6007" s="443"/>
      <c r="J6007" s="443"/>
      <c r="K6007" s="443"/>
    </row>
    <row r="6008" spans="2:11" s="440" customFormat="1" x14ac:dyDescent="0.2">
      <c r="B6008" s="442"/>
      <c r="I6008" s="443"/>
      <c r="J6008" s="443"/>
      <c r="K6008" s="443"/>
    </row>
    <row r="6009" spans="2:11" s="440" customFormat="1" x14ac:dyDescent="0.2">
      <c r="B6009" s="442"/>
      <c r="I6009" s="443"/>
      <c r="J6009" s="443"/>
      <c r="K6009" s="443"/>
    </row>
    <row r="6010" spans="2:11" s="440" customFormat="1" x14ac:dyDescent="0.2">
      <c r="B6010" s="442"/>
      <c r="I6010" s="443"/>
      <c r="J6010" s="443"/>
      <c r="K6010" s="443"/>
    </row>
    <row r="6011" spans="2:11" s="440" customFormat="1" x14ac:dyDescent="0.2">
      <c r="B6011" s="442"/>
      <c r="I6011" s="443"/>
      <c r="J6011" s="443"/>
      <c r="K6011" s="443"/>
    </row>
    <row r="6012" spans="2:11" s="440" customFormat="1" x14ac:dyDescent="0.2">
      <c r="B6012" s="442"/>
      <c r="I6012" s="443"/>
      <c r="J6012" s="443"/>
      <c r="K6012" s="443"/>
    </row>
    <row r="6013" spans="2:11" s="440" customFormat="1" x14ac:dyDescent="0.2">
      <c r="B6013" s="442"/>
      <c r="I6013" s="443"/>
      <c r="J6013" s="443"/>
      <c r="K6013" s="443"/>
    </row>
    <row r="6014" spans="2:11" s="440" customFormat="1" x14ac:dyDescent="0.2">
      <c r="B6014" s="442"/>
      <c r="I6014" s="443"/>
      <c r="J6014" s="443"/>
      <c r="K6014" s="443"/>
    </row>
    <row r="6015" spans="2:11" s="440" customFormat="1" x14ac:dyDescent="0.2">
      <c r="B6015" s="442"/>
      <c r="I6015" s="443"/>
      <c r="J6015" s="443"/>
      <c r="K6015" s="443"/>
    </row>
    <row r="6016" spans="2:11" s="440" customFormat="1" x14ac:dyDescent="0.2">
      <c r="B6016" s="442"/>
      <c r="I6016" s="443"/>
      <c r="J6016" s="443"/>
      <c r="K6016" s="443"/>
    </row>
    <row r="6017" spans="2:11" s="440" customFormat="1" x14ac:dyDescent="0.2">
      <c r="B6017" s="442"/>
      <c r="I6017" s="443"/>
      <c r="J6017" s="443"/>
      <c r="K6017" s="443"/>
    </row>
    <row r="6018" spans="2:11" s="440" customFormat="1" x14ac:dyDescent="0.2">
      <c r="B6018" s="442"/>
      <c r="I6018" s="443"/>
      <c r="J6018" s="443"/>
      <c r="K6018" s="443"/>
    </row>
    <row r="6019" spans="2:11" s="440" customFormat="1" x14ac:dyDescent="0.2">
      <c r="B6019" s="442"/>
      <c r="I6019" s="443"/>
      <c r="J6019" s="443"/>
      <c r="K6019" s="443"/>
    </row>
    <row r="6020" spans="2:11" s="440" customFormat="1" x14ac:dyDescent="0.2">
      <c r="B6020" s="442"/>
      <c r="I6020" s="443"/>
      <c r="J6020" s="443"/>
      <c r="K6020" s="443"/>
    </row>
    <row r="6021" spans="2:11" s="440" customFormat="1" x14ac:dyDescent="0.2">
      <c r="B6021" s="442"/>
      <c r="I6021" s="443"/>
      <c r="J6021" s="443"/>
      <c r="K6021" s="443"/>
    </row>
    <row r="6022" spans="2:11" s="440" customFormat="1" x14ac:dyDescent="0.2">
      <c r="B6022" s="442"/>
      <c r="I6022" s="443"/>
      <c r="J6022" s="443"/>
      <c r="K6022" s="443"/>
    </row>
    <row r="6023" spans="2:11" s="440" customFormat="1" x14ac:dyDescent="0.2">
      <c r="B6023" s="442"/>
      <c r="I6023" s="443"/>
      <c r="J6023" s="443"/>
      <c r="K6023" s="443"/>
    </row>
    <row r="6024" spans="2:11" s="440" customFormat="1" x14ac:dyDescent="0.2">
      <c r="B6024" s="442"/>
      <c r="I6024" s="443"/>
      <c r="J6024" s="443"/>
      <c r="K6024" s="443"/>
    </row>
    <row r="6025" spans="2:11" s="440" customFormat="1" x14ac:dyDescent="0.2">
      <c r="B6025" s="442"/>
      <c r="I6025" s="443"/>
      <c r="J6025" s="443"/>
      <c r="K6025" s="443"/>
    </row>
    <row r="6026" spans="2:11" s="440" customFormat="1" x14ac:dyDescent="0.2">
      <c r="B6026" s="442"/>
      <c r="I6026" s="443"/>
      <c r="J6026" s="443"/>
      <c r="K6026" s="443"/>
    </row>
    <row r="6027" spans="2:11" s="440" customFormat="1" x14ac:dyDescent="0.2">
      <c r="B6027" s="442"/>
      <c r="I6027" s="443"/>
      <c r="J6027" s="443"/>
      <c r="K6027" s="443"/>
    </row>
    <row r="6028" spans="2:11" s="440" customFormat="1" x14ac:dyDescent="0.2">
      <c r="B6028" s="442"/>
      <c r="I6028" s="443"/>
      <c r="J6028" s="443"/>
      <c r="K6028" s="443"/>
    </row>
    <row r="6029" spans="2:11" s="440" customFormat="1" x14ac:dyDescent="0.2">
      <c r="B6029" s="442"/>
      <c r="I6029" s="443"/>
      <c r="J6029" s="443"/>
      <c r="K6029" s="443"/>
    </row>
    <row r="6030" spans="2:11" s="440" customFormat="1" x14ac:dyDescent="0.2">
      <c r="B6030" s="442"/>
      <c r="I6030" s="443"/>
      <c r="J6030" s="443"/>
      <c r="K6030" s="443"/>
    </row>
    <row r="6031" spans="2:11" s="440" customFormat="1" x14ac:dyDescent="0.2">
      <c r="B6031" s="442"/>
      <c r="I6031" s="443"/>
      <c r="J6031" s="443"/>
      <c r="K6031" s="443"/>
    </row>
    <row r="6032" spans="2:11" s="440" customFormat="1" x14ac:dyDescent="0.2">
      <c r="B6032" s="442"/>
      <c r="I6032" s="443"/>
      <c r="J6032" s="443"/>
      <c r="K6032" s="443"/>
    </row>
    <row r="6033" spans="2:11" s="440" customFormat="1" x14ac:dyDescent="0.2">
      <c r="B6033" s="442"/>
      <c r="I6033" s="443"/>
      <c r="J6033" s="443"/>
      <c r="K6033" s="443"/>
    </row>
    <row r="6034" spans="2:11" s="440" customFormat="1" x14ac:dyDescent="0.2">
      <c r="B6034" s="442"/>
      <c r="I6034" s="443"/>
      <c r="J6034" s="443"/>
      <c r="K6034" s="443"/>
    </row>
    <row r="6035" spans="2:11" s="440" customFormat="1" x14ac:dyDescent="0.2">
      <c r="B6035" s="442"/>
      <c r="I6035" s="443"/>
      <c r="J6035" s="443"/>
      <c r="K6035" s="443"/>
    </row>
    <row r="6036" spans="2:11" s="440" customFormat="1" x14ac:dyDescent="0.2">
      <c r="B6036" s="442"/>
      <c r="I6036" s="443"/>
      <c r="J6036" s="443"/>
      <c r="K6036" s="443"/>
    </row>
    <row r="6037" spans="2:11" s="440" customFormat="1" x14ac:dyDescent="0.2">
      <c r="B6037" s="442"/>
      <c r="I6037" s="443"/>
      <c r="J6037" s="443"/>
      <c r="K6037" s="443"/>
    </row>
    <row r="6038" spans="2:11" s="440" customFormat="1" x14ac:dyDescent="0.2">
      <c r="B6038" s="442"/>
      <c r="I6038" s="443"/>
      <c r="J6038" s="443"/>
      <c r="K6038" s="443"/>
    </row>
    <row r="6039" spans="2:11" s="440" customFormat="1" x14ac:dyDescent="0.2">
      <c r="B6039" s="442"/>
      <c r="I6039" s="443"/>
      <c r="J6039" s="443"/>
      <c r="K6039" s="443"/>
    </row>
    <row r="6040" spans="2:11" s="440" customFormat="1" x14ac:dyDescent="0.2">
      <c r="B6040" s="442"/>
      <c r="I6040" s="443"/>
      <c r="J6040" s="443"/>
      <c r="K6040" s="443"/>
    </row>
    <row r="6041" spans="2:11" s="440" customFormat="1" x14ac:dyDescent="0.2">
      <c r="B6041" s="442"/>
      <c r="I6041" s="443"/>
      <c r="J6041" s="443"/>
      <c r="K6041" s="443"/>
    </row>
    <row r="6042" spans="2:11" s="440" customFormat="1" x14ac:dyDescent="0.2">
      <c r="B6042" s="442"/>
      <c r="I6042" s="443"/>
      <c r="J6042" s="443"/>
      <c r="K6042" s="443"/>
    </row>
    <row r="6043" spans="2:11" s="440" customFormat="1" x14ac:dyDescent="0.2">
      <c r="B6043" s="442"/>
      <c r="I6043" s="443"/>
      <c r="J6043" s="443"/>
      <c r="K6043" s="443"/>
    </row>
    <row r="6044" spans="2:11" s="440" customFormat="1" x14ac:dyDescent="0.2">
      <c r="B6044" s="442"/>
      <c r="I6044" s="443"/>
      <c r="J6044" s="443"/>
      <c r="K6044" s="443"/>
    </row>
    <row r="6045" spans="2:11" s="440" customFormat="1" x14ac:dyDescent="0.2">
      <c r="B6045" s="442"/>
      <c r="I6045" s="443"/>
      <c r="J6045" s="443"/>
      <c r="K6045" s="443"/>
    </row>
    <row r="6046" spans="2:11" s="440" customFormat="1" x14ac:dyDescent="0.2">
      <c r="B6046" s="442"/>
      <c r="I6046" s="443"/>
      <c r="J6046" s="443"/>
      <c r="K6046" s="443"/>
    </row>
    <row r="6047" spans="2:11" s="440" customFormat="1" x14ac:dyDescent="0.2">
      <c r="B6047" s="442"/>
      <c r="I6047" s="443"/>
      <c r="J6047" s="443"/>
      <c r="K6047" s="443"/>
    </row>
    <row r="6048" spans="2:11" s="440" customFormat="1" x14ac:dyDescent="0.2">
      <c r="B6048" s="442"/>
      <c r="I6048" s="443"/>
      <c r="J6048" s="443"/>
      <c r="K6048" s="443"/>
    </row>
    <row r="6049" spans="2:11" s="440" customFormat="1" x14ac:dyDescent="0.2">
      <c r="B6049" s="442"/>
      <c r="I6049" s="443"/>
      <c r="J6049" s="443"/>
      <c r="K6049" s="443"/>
    </row>
    <row r="6050" spans="2:11" s="440" customFormat="1" x14ac:dyDescent="0.2">
      <c r="B6050" s="442"/>
      <c r="I6050" s="443"/>
      <c r="J6050" s="443"/>
      <c r="K6050" s="443"/>
    </row>
    <row r="6051" spans="2:11" s="440" customFormat="1" x14ac:dyDescent="0.2">
      <c r="B6051" s="442"/>
      <c r="I6051" s="443"/>
      <c r="J6051" s="443"/>
      <c r="K6051" s="443"/>
    </row>
    <row r="6052" spans="2:11" s="440" customFormat="1" x14ac:dyDescent="0.2">
      <c r="B6052" s="442"/>
      <c r="I6052" s="443"/>
      <c r="J6052" s="443"/>
      <c r="K6052" s="443"/>
    </row>
    <row r="6053" spans="2:11" s="440" customFormat="1" x14ac:dyDescent="0.2">
      <c r="B6053" s="442"/>
      <c r="I6053" s="443"/>
      <c r="J6053" s="443"/>
      <c r="K6053" s="443"/>
    </row>
    <row r="6054" spans="2:11" s="440" customFormat="1" x14ac:dyDescent="0.2">
      <c r="B6054" s="442"/>
      <c r="I6054" s="443"/>
      <c r="J6054" s="443"/>
      <c r="K6054" s="443"/>
    </row>
    <row r="6055" spans="2:11" s="440" customFormat="1" x14ac:dyDescent="0.2">
      <c r="B6055" s="442"/>
      <c r="I6055" s="443"/>
      <c r="J6055" s="443"/>
      <c r="K6055" s="443"/>
    </row>
    <row r="6056" spans="2:11" s="440" customFormat="1" x14ac:dyDescent="0.2">
      <c r="B6056" s="442"/>
      <c r="I6056" s="443"/>
      <c r="J6056" s="443"/>
      <c r="K6056" s="443"/>
    </row>
    <row r="6057" spans="2:11" s="440" customFormat="1" x14ac:dyDescent="0.2">
      <c r="B6057" s="442"/>
      <c r="I6057" s="443"/>
      <c r="J6057" s="443"/>
      <c r="K6057" s="443"/>
    </row>
    <row r="6058" spans="2:11" s="440" customFormat="1" x14ac:dyDescent="0.2">
      <c r="B6058" s="442"/>
      <c r="I6058" s="443"/>
      <c r="J6058" s="443"/>
      <c r="K6058" s="443"/>
    </row>
    <row r="6059" spans="2:11" s="440" customFormat="1" x14ac:dyDescent="0.2">
      <c r="B6059" s="442"/>
      <c r="I6059" s="443"/>
      <c r="J6059" s="443"/>
      <c r="K6059" s="443"/>
    </row>
    <row r="6060" spans="2:11" s="440" customFormat="1" x14ac:dyDescent="0.2">
      <c r="B6060" s="442"/>
      <c r="I6060" s="443"/>
      <c r="J6060" s="443"/>
      <c r="K6060" s="443"/>
    </row>
    <row r="6061" spans="2:11" s="440" customFormat="1" x14ac:dyDescent="0.2">
      <c r="B6061" s="442"/>
      <c r="I6061" s="443"/>
      <c r="J6061" s="443"/>
      <c r="K6061" s="443"/>
    </row>
    <row r="6062" spans="2:11" s="440" customFormat="1" x14ac:dyDescent="0.2">
      <c r="B6062" s="442"/>
      <c r="I6062" s="443"/>
      <c r="J6062" s="443"/>
      <c r="K6062" s="443"/>
    </row>
    <row r="6063" spans="2:11" s="440" customFormat="1" x14ac:dyDescent="0.2">
      <c r="B6063" s="442"/>
      <c r="I6063" s="443"/>
      <c r="J6063" s="443"/>
      <c r="K6063" s="443"/>
    </row>
    <row r="6064" spans="2:11" s="440" customFormat="1" x14ac:dyDescent="0.2">
      <c r="B6064" s="442"/>
      <c r="I6064" s="443"/>
      <c r="J6064" s="443"/>
      <c r="K6064" s="443"/>
    </row>
    <row r="6065" spans="2:11" s="440" customFormat="1" x14ac:dyDescent="0.2">
      <c r="B6065" s="442"/>
      <c r="I6065" s="443"/>
      <c r="J6065" s="443"/>
      <c r="K6065" s="443"/>
    </row>
    <row r="6066" spans="2:11" s="440" customFormat="1" x14ac:dyDescent="0.2">
      <c r="B6066" s="442"/>
      <c r="I6066" s="443"/>
      <c r="J6066" s="443"/>
      <c r="K6066" s="443"/>
    </row>
    <row r="6067" spans="2:11" s="440" customFormat="1" x14ac:dyDescent="0.2">
      <c r="B6067" s="442"/>
      <c r="I6067" s="443"/>
      <c r="J6067" s="443"/>
      <c r="K6067" s="443"/>
    </row>
    <row r="6068" spans="2:11" s="440" customFormat="1" x14ac:dyDescent="0.2">
      <c r="B6068" s="442"/>
      <c r="I6068" s="443"/>
      <c r="J6068" s="443"/>
      <c r="K6068" s="443"/>
    </row>
    <row r="6069" spans="2:11" s="440" customFormat="1" x14ac:dyDescent="0.2">
      <c r="B6069" s="442"/>
      <c r="I6069" s="443"/>
      <c r="J6069" s="443"/>
      <c r="K6069" s="443"/>
    </row>
    <row r="6070" spans="2:11" s="440" customFormat="1" x14ac:dyDescent="0.2">
      <c r="B6070" s="442"/>
      <c r="I6070" s="443"/>
      <c r="J6070" s="443"/>
      <c r="K6070" s="443"/>
    </row>
    <row r="6071" spans="2:11" s="440" customFormat="1" x14ac:dyDescent="0.2">
      <c r="B6071" s="442"/>
      <c r="I6071" s="443"/>
      <c r="J6071" s="443"/>
      <c r="K6071" s="443"/>
    </row>
    <row r="6072" spans="2:11" s="440" customFormat="1" x14ac:dyDescent="0.2">
      <c r="B6072" s="442"/>
      <c r="I6072" s="443"/>
      <c r="J6072" s="443"/>
      <c r="K6072" s="443"/>
    </row>
    <row r="6073" spans="2:11" s="440" customFormat="1" x14ac:dyDescent="0.2">
      <c r="B6073" s="442"/>
      <c r="I6073" s="443"/>
      <c r="J6073" s="443"/>
      <c r="K6073" s="443"/>
    </row>
    <row r="6074" spans="2:11" s="440" customFormat="1" x14ac:dyDescent="0.2">
      <c r="B6074" s="442"/>
      <c r="I6074" s="443"/>
      <c r="J6074" s="443"/>
      <c r="K6074" s="443"/>
    </row>
    <row r="6075" spans="2:11" s="440" customFormat="1" x14ac:dyDescent="0.2">
      <c r="B6075" s="442"/>
      <c r="I6075" s="443"/>
      <c r="J6075" s="443"/>
      <c r="K6075" s="443"/>
    </row>
    <row r="6076" spans="2:11" s="440" customFormat="1" x14ac:dyDescent="0.2">
      <c r="B6076" s="442"/>
      <c r="I6076" s="443"/>
      <c r="J6076" s="443"/>
      <c r="K6076" s="443"/>
    </row>
    <row r="6077" spans="2:11" s="440" customFormat="1" x14ac:dyDescent="0.2">
      <c r="B6077" s="442"/>
      <c r="I6077" s="443"/>
      <c r="J6077" s="443"/>
      <c r="K6077" s="443"/>
    </row>
    <row r="6078" spans="2:11" s="440" customFormat="1" x14ac:dyDescent="0.2">
      <c r="B6078" s="442"/>
      <c r="I6078" s="443"/>
      <c r="J6078" s="443"/>
      <c r="K6078" s="443"/>
    </row>
    <row r="6079" spans="2:11" s="440" customFormat="1" x14ac:dyDescent="0.2">
      <c r="B6079" s="442"/>
      <c r="I6079" s="443"/>
      <c r="J6079" s="443"/>
      <c r="K6079" s="443"/>
    </row>
    <row r="6080" spans="2:11" s="440" customFormat="1" x14ac:dyDescent="0.2">
      <c r="B6080" s="442"/>
      <c r="I6080" s="443"/>
      <c r="J6080" s="443"/>
      <c r="K6080" s="443"/>
    </row>
    <row r="6081" spans="2:11" s="440" customFormat="1" x14ac:dyDescent="0.2">
      <c r="B6081" s="442"/>
      <c r="I6081" s="443"/>
      <c r="J6081" s="443"/>
      <c r="K6081" s="443"/>
    </row>
    <row r="6082" spans="2:11" s="440" customFormat="1" x14ac:dyDescent="0.2">
      <c r="B6082" s="442"/>
      <c r="I6082" s="443"/>
      <c r="J6082" s="443"/>
      <c r="K6082" s="443"/>
    </row>
    <row r="6083" spans="2:11" s="440" customFormat="1" x14ac:dyDescent="0.2">
      <c r="B6083" s="442"/>
      <c r="I6083" s="443"/>
      <c r="J6083" s="443"/>
      <c r="K6083" s="443"/>
    </row>
    <row r="6084" spans="2:11" s="440" customFormat="1" x14ac:dyDescent="0.2">
      <c r="B6084" s="442"/>
      <c r="I6084" s="443"/>
      <c r="J6084" s="443"/>
      <c r="K6084" s="443"/>
    </row>
    <row r="6085" spans="2:11" s="440" customFormat="1" x14ac:dyDescent="0.2">
      <c r="B6085" s="442"/>
      <c r="I6085" s="443"/>
      <c r="J6085" s="443"/>
      <c r="K6085" s="443"/>
    </row>
    <row r="6086" spans="2:11" s="440" customFormat="1" x14ac:dyDescent="0.2">
      <c r="B6086" s="442"/>
      <c r="I6086" s="443"/>
      <c r="J6086" s="443"/>
      <c r="K6086" s="443"/>
    </row>
    <row r="6087" spans="2:11" s="440" customFormat="1" x14ac:dyDescent="0.2">
      <c r="B6087" s="442"/>
      <c r="I6087" s="443"/>
      <c r="J6087" s="443"/>
      <c r="K6087" s="443"/>
    </row>
    <row r="6088" spans="2:11" s="440" customFormat="1" x14ac:dyDescent="0.2">
      <c r="B6088" s="442"/>
      <c r="I6088" s="443"/>
      <c r="J6088" s="443"/>
      <c r="K6088" s="443"/>
    </row>
    <row r="6089" spans="2:11" s="440" customFormat="1" x14ac:dyDescent="0.2">
      <c r="B6089" s="442"/>
      <c r="I6089" s="443"/>
      <c r="J6089" s="443"/>
      <c r="K6089" s="443"/>
    </row>
    <row r="6090" spans="2:11" s="440" customFormat="1" x14ac:dyDescent="0.2">
      <c r="B6090" s="442"/>
      <c r="I6090" s="443"/>
      <c r="J6090" s="443"/>
      <c r="K6090" s="443"/>
    </row>
    <row r="6091" spans="2:11" s="440" customFormat="1" x14ac:dyDescent="0.2">
      <c r="B6091" s="442"/>
      <c r="I6091" s="443"/>
      <c r="J6091" s="443"/>
      <c r="K6091" s="443"/>
    </row>
    <row r="6092" spans="2:11" s="440" customFormat="1" x14ac:dyDescent="0.2">
      <c r="B6092" s="442"/>
      <c r="I6092" s="443"/>
      <c r="J6092" s="443"/>
      <c r="K6092" s="443"/>
    </row>
    <row r="6093" spans="2:11" s="440" customFormat="1" x14ac:dyDescent="0.2">
      <c r="B6093" s="442"/>
      <c r="I6093" s="443"/>
      <c r="J6093" s="443"/>
      <c r="K6093" s="443"/>
    </row>
    <row r="6094" spans="2:11" s="440" customFormat="1" x14ac:dyDescent="0.2">
      <c r="B6094" s="442"/>
      <c r="I6094" s="443"/>
      <c r="J6094" s="443"/>
      <c r="K6094" s="443"/>
    </row>
    <row r="6095" spans="2:11" s="440" customFormat="1" x14ac:dyDescent="0.2">
      <c r="B6095" s="442"/>
      <c r="I6095" s="443"/>
      <c r="J6095" s="443"/>
      <c r="K6095" s="443"/>
    </row>
    <row r="6096" spans="2:11" s="440" customFormat="1" x14ac:dyDescent="0.2">
      <c r="B6096" s="442"/>
      <c r="I6096" s="443"/>
      <c r="J6096" s="443"/>
      <c r="K6096" s="443"/>
    </row>
    <row r="6097" spans="2:11" s="440" customFormat="1" x14ac:dyDescent="0.2">
      <c r="B6097" s="442"/>
      <c r="I6097" s="443"/>
      <c r="J6097" s="443"/>
      <c r="K6097" s="443"/>
    </row>
    <row r="6098" spans="2:11" s="440" customFormat="1" x14ac:dyDescent="0.2">
      <c r="B6098" s="442"/>
      <c r="I6098" s="443"/>
      <c r="J6098" s="443"/>
      <c r="K6098" s="443"/>
    </row>
    <row r="6099" spans="2:11" s="440" customFormat="1" x14ac:dyDescent="0.2">
      <c r="B6099" s="442"/>
      <c r="I6099" s="443"/>
      <c r="J6099" s="443"/>
      <c r="K6099" s="443"/>
    </row>
    <row r="6100" spans="2:11" s="440" customFormat="1" x14ac:dyDescent="0.2">
      <c r="B6100" s="442"/>
      <c r="I6100" s="443"/>
      <c r="J6100" s="443"/>
      <c r="K6100" s="443"/>
    </row>
    <row r="6101" spans="2:11" s="440" customFormat="1" x14ac:dyDescent="0.2">
      <c r="B6101" s="442"/>
      <c r="I6101" s="443"/>
      <c r="J6101" s="443"/>
      <c r="K6101" s="443"/>
    </row>
    <row r="6102" spans="2:11" s="440" customFormat="1" x14ac:dyDescent="0.2">
      <c r="B6102" s="442"/>
      <c r="I6102" s="443"/>
      <c r="J6102" s="443"/>
      <c r="K6102" s="443"/>
    </row>
    <row r="6103" spans="2:11" s="440" customFormat="1" x14ac:dyDescent="0.2">
      <c r="B6103" s="442"/>
      <c r="I6103" s="443"/>
      <c r="J6103" s="443"/>
      <c r="K6103" s="443"/>
    </row>
    <row r="6104" spans="2:11" s="440" customFormat="1" x14ac:dyDescent="0.2">
      <c r="B6104" s="442"/>
      <c r="I6104" s="443"/>
      <c r="J6104" s="443"/>
      <c r="K6104" s="443"/>
    </row>
    <row r="6105" spans="2:11" s="440" customFormat="1" x14ac:dyDescent="0.2">
      <c r="B6105" s="442"/>
      <c r="I6105" s="443"/>
      <c r="J6105" s="443"/>
      <c r="K6105" s="443"/>
    </row>
    <row r="6106" spans="2:11" s="440" customFormat="1" x14ac:dyDescent="0.2">
      <c r="B6106" s="442"/>
      <c r="I6106" s="443"/>
      <c r="J6106" s="443"/>
      <c r="K6106" s="443"/>
    </row>
    <row r="6107" spans="2:11" s="440" customFormat="1" x14ac:dyDescent="0.2">
      <c r="B6107" s="442"/>
      <c r="I6107" s="443"/>
      <c r="J6107" s="443"/>
      <c r="K6107" s="443"/>
    </row>
    <row r="6108" spans="2:11" s="440" customFormat="1" x14ac:dyDescent="0.2">
      <c r="B6108" s="442"/>
      <c r="I6108" s="443"/>
      <c r="J6108" s="443"/>
      <c r="K6108" s="443"/>
    </row>
    <row r="6109" spans="2:11" s="440" customFormat="1" x14ac:dyDescent="0.2">
      <c r="B6109" s="442"/>
      <c r="I6109" s="443"/>
      <c r="J6109" s="443"/>
      <c r="K6109" s="443"/>
    </row>
    <row r="6110" spans="2:11" s="440" customFormat="1" x14ac:dyDescent="0.2">
      <c r="B6110" s="442"/>
      <c r="I6110" s="443"/>
      <c r="J6110" s="443"/>
      <c r="K6110" s="443"/>
    </row>
    <row r="6111" spans="2:11" s="440" customFormat="1" x14ac:dyDescent="0.2">
      <c r="B6111" s="442"/>
      <c r="I6111" s="443"/>
      <c r="J6111" s="443"/>
      <c r="K6111" s="443"/>
    </row>
    <row r="6112" spans="2:11" s="440" customFormat="1" x14ac:dyDescent="0.2">
      <c r="B6112" s="442"/>
      <c r="I6112" s="443"/>
      <c r="J6112" s="443"/>
      <c r="K6112" s="443"/>
    </row>
    <row r="6113" spans="2:11" s="440" customFormat="1" x14ac:dyDescent="0.2">
      <c r="B6113" s="442"/>
      <c r="I6113" s="443"/>
      <c r="J6113" s="443"/>
      <c r="K6113" s="443"/>
    </row>
    <row r="6114" spans="2:11" s="440" customFormat="1" x14ac:dyDescent="0.2">
      <c r="B6114" s="442"/>
      <c r="I6114" s="443"/>
      <c r="J6114" s="443"/>
      <c r="K6114" s="443"/>
    </row>
    <row r="6115" spans="2:11" s="440" customFormat="1" x14ac:dyDescent="0.2">
      <c r="B6115" s="442"/>
      <c r="I6115" s="443"/>
      <c r="J6115" s="443"/>
      <c r="K6115" s="443"/>
    </row>
    <row r="6116" spans="2:11" s="440" customFormat="1" x14ac:dyDescent="0.2">
      <c r="B6116" s="442"/>
      <c r="I6116" s="443"/>
      <c r="J6116" s="443"/>
      <c r="K6116" s="443"/>
    </row>
    <row r="6117" spans="2:11" s="440" customFormat="1" x14ac:dyDescent="0.2">
      <c r="B6117" s="442"/>
      <c r="I6117" s="443"/>
      <c r="J6117" s="443"/>
      <c r="K6117" s="443"/>
    </row>
    <row r="6118" spans="2:11" s="440" customFormat="1" x14ac:dyDescent="0.2">
      <c r="B6118" s="442"/>
      <c r="I6118" s="443"/>
      <c r="J6118" s="443"/>
      <c r="K6118" s="443"/>
    </row>
    <row r="6119" spans="2:11" s="440" customFormat="1" x14ac:dyDescent="0.2">
      <c r="B6119" s="442"/>
      <c r="I6119" s="443"/>
      <c r="J6119" s="443"/>
      <c r="K6119" s="443"/>
    </row>
    <row r="6120" spans="2:11" s="440" customFormat="1" x14ac:dyDescent="0.2">
      <c r="B6120" s="442"/>
      <c r="I6120" s="443"/>
      <c r="J6120" s="443"/>
      <c r="K6120" s="443"/>
    </row>
    <row r="6121" spans="2:11" s="440" customFormat="1" x14ac:dyDescent="0.2">
      <c r="B6121" s="442"/>
      <c r="I6121" s="443"/>
      <c r="J6121" s="443"/>
      <c r="K6121" s="443"/>
    </row>
    <row r="6122" spans="2:11" s="440" customFormat="1" x14ac:dyDescent="0.2">
      <c r="B6122" s="442"/>
      <c r="I6122" s="443"/>
      <c r="J6122" s="443"/>
      <c r="K6122" s="443"/>
    </row>
    <row r="6123" spans="2:11" s="440" customFormat="1" x14ac:dyDescent="0.2">
      <c r="B6123" s="442"/>
      <c r="I6123" s="443"/>
      <c r="J6123" s="443"/>
      <c r="K6123" s="443"/>
    </row>
    <row r="6124" spans="2:11" s="440" customFormat="1" x14ac:dyDescent="0.2">
      <c r="B6124" s="442"/>
      <c r="I6124" s="443"/>
      <c r="J6124" s="443"/>
      <c r="K6124" s="443"/>
    </row>
    <row r="6125" spans="2:11" s="440" customFormat="1" x14ac:dyDescent="0.2">
      <c r="B6125" s="442"/>
      <c r="I6125" s="443"/>
      <c r="J6125" s="443"/>
      <c r="K6125" s="443"/>
    </row>
    <row r="6126" spans="2:11" s="440" customFormat="1" x14ac:dyDescent="0.2">
      <c r="B6126" s="442"/>
      <c r="I6126" s="443"/>
      <c r="J6126" s="443"/>
      <c r="K6126" s="443"/>
    </row>
    <row r="6127" spans="2:11" s="440" customFormat="1" x14ac:dyDescent="0.2">
      <c r="B6127" s="442"/>
      <c r="I6127" s="443"/>
      <c r="J6127" s="443"/>
      <c r="K6127" s="443"/>
    </row>
    <row r="6128" spans="2:11" s="440" customFormat="1" x14ac:dyDescent="0.2">
      <c r="B6128" s="442"/>
      <c r="I6128" s="443"/>
      <c r="J6128" s="443"/>
      <c r="K6128" s="443"/>
    </row>
    <row r="6129" spans="2:11" s="440" customFormat="1" x14ac:dyDescent="0.2">
      <c r="B6129" s="442"/>
      <c r="I6129" s="443"/>
      <c r="J6129" s="443"/>
      <c r="K6129" s="443"/>
    </row>
    <row r="6130" spans="2:11" s="440" customFormat="1" x14ac:dyDescent="0.2">
      <c r="B6130" s="442"/>
      <c r="I6130" s="443"/>
      <c r="J6130" s="443"/>
      <c r="K6130" s="443"/>
    </row>
    <row r="6131" spans="2:11" s="440" customFormat="1" x14ac:dyDescent="0.2">
      <c r="B6131" s="442"/>
      <c r="I6131" s="443"/>
      <c r="J6131" s="443"/>
      <c r="K6131" s="443"/>
    </row>
    <row r="6132" spans="2:11" s="440" customFormat="1" x14ac:dyDescent="0.2">
      <c r="B6132" s="442"/>
      <c r="I6132" s="443"/>
      <c r="J6132" s="443"/>
      <c r="K6132" s="443"/>
    </row>
    <row r="6133" spans="2:11" s="440" customFormat="1" x14ac:dyDescent="0.2">
      <c r="B6133" s="442"/>
      <c r="I6133" s="443"/>
      <c r="J6133" s="443"/>
      <c r="K6133" s="443"/>
    </row>
    <row r="6134" spans="2:11" s="440" customFormat="1" x14ac:dyDescent="0.2">
      <c r="B6134" s="442"/>
      <c r="I6134" s="443"/>
      <c r="J6134" s="443"/>
      <c r="K6134" s="443"/>
    </row>
    <row r="6135" spans="2:11" s="440" customFormat="1" x14ac:dyDescent="0.2">
      <c r="B6135" s="442"/>
      <c r="I6135" s="443"/>
      <c r="J6135" s="443"/>
      <c r="K6135" s="443"/>
    </row>
    <row r="6136" spans="2:11" s="440" customFormat="1" x14ac:dyDescent="0.2">
      <c r="B6136" s="442"/>
      <c r="I6136" s="443"/>
      <c r="J6136" s="443"/>
      <c r="K6136" s="443"/>
    </row>
    <row r="6137" spans="2:11" s="440" customFormat="1" x14ac:dyDescent="0.2">
      <c r="B6137" s="442"/>
      <c r="I6137" s="443"/>
      <c r="J6137" s="443"/>
      <c r="K6137" s="443"/>
    </row>
    <row r="6138" spans="2:11" s="440" customFormat="1" x14ac:dyDescent="0.2">
      <c r="B6138" s="442"/>
      <c r="I6138" s="443"/>
      <c r="J6138" s="443"/>
      <c r="K6138" s="443"/>
    </row>
    <row r="6139" spans="2:11" s="440" customFormat="1" x14ac:dyDescent="0.2">
      <c r="B6139" s="442"/>
      <c r="I6139" s="443"/>
      <c r="J6139" s="443"/>
      <c r="K6139" s="443"/>
    </row>
    <row r="6140" spans="2:11" s="440" customFormat="1" x14ac:dyDescent="0.2">
      <c r="B6140" s="442"/>
      <c r="I6140" s="443"/>
      <c r="J6140" s="443"/>
      <c r="K6140" s="443"/>
    </row>
    <row r="6141" spans="2:11" s="440" customFormat="1" x14ac:dyDescent="0.2">
      <c r="B6141" s="442"/>
      <c r="I6141" s="443"/>
      <c r="J6141" s="443"/>
      <c r="K6141" s="443"/>
    </row>
    <row r="6142" spans="2:11" s="440" customFormat="1" x14ac:dyDescent="0.2">
      <c r="B6142" s="442"/>
      <c r="I6142" s="443"/>
      <c r="J6142" s="443"/>
      <c r="K6142" s="443"/>
    </row>
    <row r="6143" spans="2:11" s="440" customFormat="1" x14ac:dyDescent="0.2">
      <c r="B6143" s="442"/>
      <c r="I6143" s="443"/>
      <c r="J6143" s="443"/>
      <c r="K6143" s="443"/>
    </row>
    <row r="6144" spans="2:11" s="440" customFormat="1" x14ac:dyDescent="0.2">
      <c r="B6144" s="442"/>
      <c r="I6144" s="443"/>
      <c r="J6144" s="443"/>
      <c r="K6144" s="443"/>
    </row>
    <row r="6145" spans="2:11" s="440" customFormat="1" x14ac:dyDescent="0.2">
      <c r="B6145" s="442"/>
      <c r="I6145" s="443"/>
      <c r="J6145" s="443"/>
      <c r="K6145" s="443"/>
    </row>
    <row r="6146" spans="2:11" s="440" customFormat="1" x14ac:dyDescent="0.2">
      <c r="B6146" s="442"/>
      <c r="I6146" s="443"/>
      <c r="J6146" s="443"/>
      <c r="K6146" s="443"/>
    </row>
    <row r="6147" spans="2:11" s="440" customFormat="1" x14ac:dyDescent="0.2">
      <c r="B6147" s="442"/>
      <c r="I6147" s="443"/>
      <c r="J6147" s="443"/>
      <c r="K6147" s="443"/>
    </row>
    <row r="6148" spans="2:11" s="440" customFormat="1" x14ac:dyDescent="0.2">
      <c r="B6148" s="442"/>
      <c r="I6148" s="443"/>
      <c r="J6148" s="443"/>
      <c r="K6148" s="443"/>
    </row>
    <row r="6149" spans="2:11" s="440" customFormat="1" x14ac:dyDescent="0.2">
      <c r="B6149" s="442"/>
      <c r="I6149" s="443"/>
      <c r="J6149" s="443"/>
      <c r="K6149" s="443"/>
    </row>
    <row r="6150" spans="2:11" s="440" customFormat="1" x14ac:dyDescent="0.2">
      <c r="B6150" s="442"/>
      <c r="I6150" s="443"/>
      <c r="J6150" s="443"/>
      <c r="K6150" s="443"/>
    </row>
    <row r="6151" spans="2:11" s="440" customFormat="1" x14ac:dyDescent="0.2">
      <c r="B6151" s="442"/>
      <c r="I6151" s="443"/>
      <c r="J6151" s="443"/>
      <c r="K6151" s="443"/>
    </row>
    <row r="6152" spans="2:11" s="440" customFormat="1" x14ac:dyDescent="0.2">
      <c r="B6152" s="442"/>
      <c r="I6152" s="443"/>
      <c r="J6152" s="443"/>
      <c r="K6152" s="443"/>
    </row>
    <row r="6153" spans="2:11" s="440" customFormat="1" x14ac:dyDescent="0.2">
      <c r="B6153" s="442"/>
      <c r="I6153" s="443"/>
      <c r="J6153" s="443"/>
      <c r="K6153" s="443"/>
    </row>
    <row r="6154" spans="2:11" s="440" customFormat="1" x14ac:dyDescent="0.2">
      <c r="B6154" s="442"/>
      <c r="I6154" s="443"/>
      <c r="J6154" s="443"/>
      <c r="K6154" s="443"/>
    </row>
    <row r="6155" spans="2:11" s="440" customFormat="1" x14ac:dyDescent="0.2">
      <c r="B6155" s="442"/>
      <c r="I6155" s="443"/>
      <c r="J6155" s="443"/>
      <c r="K6155" s="443"/>
    </row>
    <row r="6156" spans="2:11" s="440" customFormat="1" x14ac:dyDescent="0.2">
      <c r="B6156" s="442"/>
      <c r="I6156" s="443"/>
      <c r="J6156" s="443"/>
      <c r="K6156" s="443"/>
    </row>
    <row r="6157" spans="2:11" s="440" customFormat="1" x14ac:dyDescent="0.2">
      <c r="B6157" s="442"/>
      <c r="I6157" s="443"/>
      <c r="J6157" s="443"/>
      <c r="K6157" s="443"/>
    </row>
    <row r="6158" spans="2:11" s="440" customFormat="1" x14ac:dyDescent="0.2">
      <c r="B6158" s="442"/>
      <c r="I6158" s="443"/>
      <c r="J6158" s="443"/>
      <c r="K6158" s="443"/>
    </row>
    <row r="6159" spans="2:11" s="440" customFormat="1" x14ac:dyDescent="0.2">
      <c r="B6159" s="442"/>
      <c r="I6159" s="443"/>
      <c r="J6159" s="443"/>
      <c r="K6159" s="443"/>
    </row>
    <row r="6160" spans="2:11" s="440" customFormat="1" x14ac:dyDescent="0.2">
      <c r="B6160" s="442"/>
      <c r="I6160" s="443"/>
      <c r="J6160" s="443"/>
      <c r="K6160" s="443"/>
    </row>
    <row r="6161" spans="2:11" s="440" customFormat="1" x14ac:dyDescent="0.2">
      <c r="B6161" s="442"/>
      <c r="I6161" s="443"/>
      <c r="J6161" s="443"/>
      <c r="K6161" s="443"/>
    </row>
    <row r="6162" spans="2:11" s="440" customFormat="1" x14ac:dyDescent="0.2">
      <c r="B6162" s="442"/>
      <c r="I6162" s="443"/>
      <c r="J6162" s="443"/>
      <c r="K6162" s="443"/>
    </row>
    <row r="6163" spans="2:11" s="440" customFormat="1" x14ac:dyDescent="0.2">
      <c r="B6163" s="442"/>
      <c r="I6163" s="443"/>
      <c r="J6163" s="443"/>
      <c r="K6163" s="443"/>
    </row>
    <row r="6164" spans="2:11" s="440" customFormat="1" x14ac:dyDescent="0.2">
      <c r="B6164" s="442"/>
      <c r="I6164" s="443"/>
      <c r="J6164" s="443"/>
      <c r="K6164" s="443"/>
    </row>
    <row r="6165" spans="2:11" s="440" customFormat="1" x14ac:dyDescent="0.2">
      <c r="B6165" s="442"/>
      <c r="I6165" s="443"/>
      <c r="J6165" s="443"/>
      <c r="K6165" s="443"/>
    </row>
    <row r="6166" spans="2:11" s="440" customFormat="1" x14ac:dyDescent="0.2">
      <c r="B6166" s="442"/>
      <c r="I6166" s="443"/>
      <c r="J6166" s="443"/>
      <c r="K6166" s="443"/>
    </row>
    <row r="6167" spans="2:11" s="440" customFormat="1" x14ac:dyDescent="0.2">
      <c r="B6167" s="442"/>
      <c r="I6167" s="443"/>
      <c r="J6167" s="443"/>
      <c r="K6167" s="443"/>
    </row>
    <row r="6168" spans="2:11" s="440" customFormat="1" x14ac:dyDescent="0.2">
      <c r="B6168" s="442"/>
      <c r="I6168" s="443"/>
      <c r="J6168" s="443"/>
      <c r="K6168" s="443"/>
    </row>
    <row r="6169" spans="2:11" s="440" customFormat="1" x14ac:dyDescent="0.2">
      <c r="B6169" s="442"/>
      <c r="I6169" s="443"/>
      <c r="J6169" s="443"/>
      <c r="K6169" s="443"/>
    </row>
    <row r="6170" spans="2:11" s="440" customFormat="1" x14ac:dyDescent="0.2">
      <c r="B6170" s="442"/>
      <c r="I6170" s="443"/>
      <c r="J6170" s="443"/>
      <c r="K6170" s="443"/>
    </row>
    <row r="6171" spans="2:11" s="440" customFormat="1" x14ac:dyDescent="0.2">
      <c r="B6171" s="442"/>
      <c r="I6171" s="443"/>
      <c r="J6171" s="443"/>
      <c r="K6171" s="443"/>
    </row>
    <row r="6172" spans="2:11" s="440" customFormat="1" x14ac:dyDescent="0.2">
      <c r="B6172" s="442"/>
      <c r="I6172" s="443"/>
      <c r="J6172" s="443"/>
      <c r="K6172" s="443"/>
    </row>
    <row r="6173" spans="2:11" s="440" customFormat="1" x14ac:dyDescent="0.2">
      <c r="B6173" s="442"/>
      <c r="I6173" s="443"/>
      <c r="J6173" s="443"/>
      <c r="K6173" s="443"/>
    </row>
    <row r="6174" spans="2:11" s="440" customFormat="1" x14ac:dyDescent="0.2">
      <c r="B6174" s="442"/>
      <c r="I6174" s="443"/>
      <c r="J6174" s="443"/>
      <c r="K6174" s="443"/>
    </row>
    <row r="6175" spans="2:11" s="440" customFormat="1" x14ac:dyDescent="0.2">
      <c r="B6175" s="442"/>
      <c r="I6175" s="443"/>
      <c r="J6175" s="443"/>
      <c r="K6175" s="443"/>
    </row>
    <row r="6176" spans="2:11" s="440" customFormat="1" x14ac:dyDescent="0.2">
      <c r="B6176" s="442"/>
      <c r="I6176" s="443"/>
      <c r="J6176" s="443"/>
      <c r="K6176" s="443"/>
    </row>
    <row r="6177" spans="2:11" s="440" customFormat="1" x14ac:dyDescent="0.2">
      <c r="B6177" s="442"/>
      <c r="I6177" s="443"/>
      <c r="J6177" s="443"/>
      <c r="K6177" s="443"/>
    </row>
    <row r="6178" spans="2:11" s="440" customFormat="1" x14ac:dyDescent="0.2">
      <c r="B6178" s="442"/>
      <c r="I6178" s="443"/>
      <c r="J6178" s="443"/>
      <c r="K6178" s="443"/>
    </row>
    <row r="6179" spans="2:11" s="440" customFormat="1" x14ac:dyDescent="0.2">
      <c r="B6179" s="442"/>
      <c r="I6179" s="443"/>
      <c r="J6179" s="443"/>
      <c r="K6179" s="443"/>
    </row>
    <row r="6180" spans="2:11" s="440" customFormat="1" x14ac:dyDescent="0.2">
      <c r="B6180" s="442"/>
      <c r="I6180" s="443"/>
      <c r="J6180" s="443"/>
      <c r="K6180" s="443"/>
    </row>
    <row r="6181" spans="2:11" s="440" customFormat="1" x14ac:dyDescent="0.2">
      <c r="B6181" s="442"/>
      <c r="I6181" s="443"/>
      <c r="J6181" s="443"/>
      <c r="K6181" s="443"/>
    </row>
    <row r="6182" spans="2:11" s="440" customFormat="1" x14ac:dyDescent="0.2">
      <c r="B6182" s="442"/>
      <c r="I6182" s="443"/>
      <c r="J6182" s="443"/>
      <c r="K6182" s="443"/>
    </row>
    <row r="6183" spans="2:11" s="440" customFormat="1" x14ac:dyDescent="0.2">
      <c r="B6183" s="442"/>
      <c r="I6183" s="443"/>
      <c r="J6183" s="443"/>
      <c r="K6183" s="443"/>
    </row>
    <row r="6184" spans="2:11" s="440" customFormat="1" x14ac:dyDescent="0.2">
      <c r="B6184" s="442"/>
      <c r="I6184" s="443"/>
      <c r="J6184" s="443"/>
      <c r="K6184" s="443"/>
    </row>
    <row r="6185" spans="2:11" s="440" customFormat="1" x14ac:dyDescent="0.2">
      <c r="B6185" s="442"/>
      <c r="I6185" s="443"/>
      <c r="J6185" s="443"/>
      <c r="K6185" s="443"/>
    </row>
    <row r="6186" spans="2:11" s="440" customFormat="1" x14ac:dyDescent="0.2">
      <c r="B6186" s="442"/>
      <c r="I6186" s="443"/>
      <c r="J6186" s="443"/>
      <c r="K6186" s="443"/>
    </row>
    <row r="6187" spans="2:11" s="440" customFormat="1" x14ac:dyDescent="0.2">
      <c r="B6187" s="442"/>
      <c r="I6187" s="443"/>
      <c r="J6187" s="443"/>
      <c r="K6187" s="443"/>
    </row>
    <row r="6188" spans="2:11" s="440" customFormat="1" x14ac:dyDescent="0.2">
      <c r="B6188" s="442"/>
      <c r="I6188" s="443"/>
      <c r="J6188" s="443"/>
      <c r="K6188" s="443"/>
    </row>
    <row r="6189" spans="2:11" s="440" customFormat="1" x14ac:dyDescent="0.2">
      <c r="B6189" s="442"/>
      <c r="I6189" s="443"/>
      <c r="J6189" s="443"/>
      <c r="K6189" s="443"/>
    </row>
    <row r="6190" spans="2:11" s="440" customFormat="1" x14ac:dyDescent="0.2">
      <c r="B6190" s="442"/>
      <c r="I6190" s="443"/>
      <c r="J6190" s="443"/>
      <c r="K6190" s="443"/>
    </row>
    <row r="6191" spans="2:11" s="440" customFormat="1" x14ac:dyDescent="0.2">
      <c r="B6191" s="442"/>
      <c r="I6191" s="443"/>
      <c r="J6191" s="443"/>
      <c r="K6191" s="443"/>
    </row>
    <row r="6192" spans="2:11" s="440" customFormat="1" x14ac:dyDescent="0.2">
      <c r="B6192" s="442"/>
      <c r="I6192" s="443"/>
      <c r="J6192" s="443"/>
      <c r="K6192" s="443"/>
    </row>
    <row r="6193" spans="2:11" s="440" customFormat="1" x14ac:dyDescent="0.2">
      <c r="B6193" s="442"/>
      <c r="I6193" s="443"/>
      <c r="J6193" s="443"/>
      <c r="K6193" s="443"/>
    </row>
    <row r="6194" spans="2:11" s="440" customFormat="1" x14ac:dyDescent="0.2">
      <c r="B6194" s="442"/>
      <c r="I6194" s="443"/>
      <c r="J6194" s="443"/>
      <c r="K6194" s="443"/>
    </row>
    <row r="6195" spans="2:11" s="440" customFormat="1" x14ac:dyDescent="0.2">
      <c r="B6195" s="442"/>
      <c r="I6195" s="443"/>
      <c r="J6195" s="443"/>
      <c r="K6195" s="443"/>
    </row>
    <row r="6196" spans="2:11" s="440" customFormat="1" x14ac:dyDescent="0.2">
      <c r="B6196" s="442"/>
      <c r="I6196" s="443"/>
      <c r="J6196" s="443"/>
      <c r="K6196" s="443"/>
    </row>
    <row r="6197" spans="2:11" s="440" customFormat="1" x14ac:dyDescent="0.2">
      <c r="B6197" s="442"/>
      <c r="I6197" s="443"/>
      <c r="J6197" s="443"/>
      <c r="K6197" s="443"/>
    </row>
    <row r="6198" spans="2:11" s="440" customFormat="1" x14ac:dyDescent="0.2">
      <c r="B6198" s="442"/>
      <c r="I6198" s="443"/>
      <c r="J6198" s="443"/>
      <c r="K6198" s="443"/>
    </row>
    <row r="6199" spans="2:11" s="440" customFormat="1" x14ac:dyDescent="0.2">
      <c r="B6199" s="442"/>
      <c r="I6199" s="443"/>
      <c r="J6199" s="443"/>
      <c r="K6199" s="443"/>
    </row>
    <row r="6200" spans="2:11" s="440" customFormat="1" x14ac:dyDescent="0.2">
      <c r="B6200" s="442"/>
      <c r="I6200" s="443"/>
      <c r="J6200" s="443"/>
      <c r="K6200" s="443"/>
    </row>
    <row r="6201" spans="2:11" s="440" customFormat="1" x14ac:dyDescent="0.2">
      <c r="B6201" s="442"/>
      <c r="I6201" s="443"/>
      <c r="J6201" s="443"/>
      <c r="K6201" s="443"/>
    </row>
    <row r="6202" spans="2:11" s="440" customFormat="1" x14ac:dyDescent="0.2">
      <c r="B6202" s="442"/>
      <c r="I6202" s="443"/>
      <c r="J6202" s="443"/>
      <c r="K6202" s="443"/>
    </row>
    <row r="6203" spans="2:11" s="440" customFormat="1" x14ac:dyDescent="0.2">
      <c r="B6203" s="442"/>
      <c r="I6203" s="443"/>
      <c r="J6203" s="443"/>
      <c r="K6203" s="443"/>
    </row>
    <row r="6204" spans="2:11" s="440" customFormat="1" x14ac:dyDescent="0.2">
      <c r="B6204" s="442"/>
      <c r="I6204" s="443"/>
      <c r="J6204" s="443"/>
      <c r="K6204" s="443"/>
    </row>
    <row r="6205" spans="2:11" s="440" customFormat="1" x14ac:dyDescent="0.2">
      <c r="B6205" s="442"/>
      <c r="I6205" s="443"/>
      <c r="J6205" s="443"/>
      <c r="K6205" s="443"/>
    </row>
    <row r="6206" spans="2:11" s="440" customFormat="1" x14ac:dyDescent="0.2">
      <c r="B6206" s="442"/>
      <c r="I6206" s="443"/>
      <c r="J6206" s="443"/>
      <c r="K6206" s="443"/>
    </row>
    <row r="6207" spans="2:11" s="440" customFormat="1" x14ac:dyDescent="0.2">
      <c r="B6207" s="442"/>
      <c r="I6207" s="443"/>
      <c r="J6207" s="443"/>
      <c r="K6207" s="443"/>
    </row>
    <row r="6208" spans="2:11" s="440" customFormat="1" x14ac:dyDescent="0.2">
      <c r="B6208" s="442"/>
      <c r="I6208" s="443"/>
      <c r="J6208" s="443"/>
      <c r="K6208" s="443"/>
    </row>
    <row r="6209" spans="2:11" s="440" customFormat="1" x14ac:dyDescent="0.2">
      <c r="B6209" s="442"/>
      <c r="I6209" s="443"/>
      <c r="J6209" s="443"/>
      <c r="K6209" s="443"/>
    </row>
    <row r="6210" spans="2:11" s="440" customFormat="1" x14ac:dyDescent="0.2">
      <c r="B6210" s="442"/>
      <c r="I6210" s="443"/>
      <c r="J6210" s="443"/>
      <c r="K6210" s="443"/>
    </row>
    <row r="6211" spans="2:11" s="440" customFormat="1" x14ac:dyDescent="0.2">
      <c r="B6211" s="442"/>
      <c r="I6211" s="443"/>
      <c r="J6211" s="443"/>
      <c r="K6211" s="443"/>
    </row>
    <row r="6212" spans="2:11" s="440" customFormat="1" x14ac:dyDescent="0.2">
      <c r="B6212" s="442"/>
      <c r="I6212" s="443"/>
      <c r="J6212" s="443"/>
      <c r="K6212" s="443"/>
    </row>
    <row r="6213" spans="2:11" s="440" customFormat="1" x14ac:dyDescent="0.2">
      <c r="B6213" s="442"/>
      <c r="I6213" s="443"/>
      <c r="J6213" s="443"/>
      <c r="K6213" s="443"/>
    </row>
    <row r="6214" spans="2:11" s="440" customFormat="1" x14ac:dyDescent="0.2">
      <c r="B6214" s="442"/>
      <c r="I6214" s="443"/>
      <c r="J6214" s="443"/>
      <c r="K6214" s="443"/>
    </row>
    <row r="6215" spans="2:11" s="440" customFormat="1" x14ac:dyDescent="0.2">
      <c r="B6215" s="442"/>
      <c r="I6215" s="443"/>
      <c r="J6215" s="443"/>
      <c r="K6215" s="443"/>
    </row>
    <row r="6216" spans="2:11" s="440" customFormat="1" x14ac:dyDescent="0.2">
      <c r="B6216" s="442"/>
      <c r="I6216" s="443"/>
      <c r="J6216" s="443"/>
      <c r="K6216" s="443"/>
    </row>
    <row r="6217" spans="2:11" s="440" customFormat="1" x14ac:dyDescent="0.2">
      <c r="B6217" s="442"/>
      <c r="I6217" s="443"/>
      <c r="J6217" s="443"/>
      <c r="K6217" s="443"/>
    </row>
    <row r="6218" spans="2:11" s="440" customFormat="1" x14ac:dyDescent="0.2">
      <c r="B6218" s="442"/>
      <c r="I6218" s="443"/>
      <c r="J6218" s="443"/>
      <c r="K6218" s="443"/>
    </row>
    <row r="6219" spans="2:11" s="440" customFormat="1" x14ac:dyDescent="0.2">
      <c r="B6219" s="442"/>
      <c r="I6219" s="443"/>
      <c r="J6219" s="443"/>
      <c r="K6219" s="443"/>
    </row>
    <row r="6220" spans="2:11" s="440" customFormat="1" x14ac:dyDescent="0.2">
      <c r="B6220" s="442"/>
      <c r="I6220" s="443"/>
      <c r="J6220" s="443"/>
      <c r="K6220" s="443"/>
    </row>
    <row r="6221" spans="2:11" s="440" customFormat="1" x14ac:dyDescent="0.2">
      <c r="B6221" s="442"/>
      <c r="I6221" s="443"/>
      <c r="J6221" s="443"/>
      <c r="K6221" s="443"/>
    </row>
    <row r="6222" spans="2:11" s="440" customFormat="1" x14ac:dyDescent="0.2">
      <c r="B6222" s="442"/>
      <c r="I6222" s="443"/>
      <c r="J6222" s="443"/>
      <c r="K6222" s="443"/>
    </row>
    <row r="6223" spans="2:11" s="440" customFormat="1" x14ac:dyDescent="0.2">
      <c r="B6223" s="442"/>
      <c r="I6223" s="443"/>
      <c r="J6223" s="443"/>
      <c r="K6223" s="443"/>
    </row>
    <row r="6224" spans="2:11" s="440" customFormat="1" x14ac:dyDescent="0.2">
      <c r="B6224" s="442"/>
      <c r="I6224" s="443"/>
      <c r="J6224" s="443"/>
      <c r="K6224" s="443"/>
    </row>
    <row r="6225" spans="2:11" s="440" customFormat="1" x14ac:dyDescent="0.2">
      <c r="B6225" s="442"/>
      <c r="I6225" s="443"/>
      <c r="J6225" s="443"/>
      <c r="K6225" s="443"/>
    </row>
    <row r="6226" spans="2:11" s="440" customFormat="1" x14ac:dyDescent="0.2">
      <c r="B6226" s="442"/>
      <c r="I6226" s="443"/>
      <c r="J6226" s="443"/>
      <c r="K6226" s="443"/>
    </row>
    <row r="6227" spans="2:11" s="440" customFormat="1" x14ac:dyDescent="0.2">
      <c r="B6227" s="442"/>
      <c r="I6227" s="443"/>
      <c r="J6227" s="443"/>
      <c r="K6227" s="443"/>
    </row>
    <row r="6228" spans="2:11" s="440" customFormat="1" x14ac:dyDescent="0.2">
      <c r="B6228" s="442"/>
      <c r="I6228" s="443"/>
      <c r="J6228" s="443"/>
      <c r="K6228" s="443"/>
    </row>
    <row r="6229" spans="2:11" s="440" customFormat="1" x14ac:dyDescent="0.2">
      <c r="B6229" s="442"/>
      <c r="I6229" s="443"/>
      <c r="J6229" s="443"/>
      <c r="K6229" s="443"/>
    </row>
    <row r="6230" spans="2:11" s="440" customFormat="1" x14ac:dyDescent="0.2">
      <c r="B6230" s="442"/>
      <c r="I6230" s="443"/>
      <c r="J6230" s="443"/>
      <c r="K6230" s="443"/>
    </row>
    <row r="6231" spans="2:11" s="440" customFormat="1" x14ac:dyDescent="0.2">
      <c r="B6231" s="442"/>
      <c r="I6231" s="443"/>
      <c r="J6231" s="443"/>
      <c r="K6231" s="443"/>
    </row>
    <row r="6232" spans="2:11" s="440" customFormat="1" x14ac:dyDescent="0.2">
      <c r="B6232" s="442"/>
      <c r="I6232" s="443"/>
      <c r="J6232" s="443"/>
      <c r="K6232" s="443"/>
    </row>
    <row r="6233" spans="2:11" s="440" customFormat="1" x14ac:dyDescent="0.2">
      <c r="B6233" s="442"/>
      <c r="I6233" s="443"/>
      <c r="J6233" s="443"/>
      <c r="K6233" s="443"/>
    </row>
    <row r="6234" spans="2:11" s="440" customFormat="1" x14ac:dyDescent="0.2">
      <c r="B6234" s="442"/>
      <c r="I6234" s="443"/>
      <c r="J6234" s="443"/>
      <c r="K6234" s="443"/>
    </row>
    <row r="6235" spans="2:11" s="440" customFormat="1" x14ac:dyDescent="0.2">
      <c r="B6235" s="442"/>
      <c r="I6235" s="443"/>
      <c r="J6235" s="443"/>
      <c r="K6235" s="443"/>
    </row>
    <row r="6236" spans="2:11" s="440" customFormat="1" x14ac:dyDescent="0.2">
      <c r="B6236" s="442"/>
      <c r="I6236" s="443"/>
      <c r="J6236" s="443"/>
      <c r="K6236" s="443"/>
    </row>
    <row r="6237" spans="2:11" s="440" customFormat="1" x14ac:dyDescent="0.2">
      <c r="B6237" s="442"/>
      <c r="I6237" s="443"/>
      <c r="J6237" s="443"/>
      <c r="K6237" s="443"/>
    </row>
    <row r="6238" spans="2:11" s="440" customFormat="1" x14ac:dyDescent="0.2">
      <c r="B6238" s="442"/>
      <c r="I6238" s="443"/>
      <c r="J6238" s="443"/>
      <c r="K6238" s="443"/>
    </row>
    <row r="6239" spans="2:11" s="440" customFormat="1" x14ac:dyDescent="0.2">
      <c r="B6239" s="442"/>
      <c r="I6239" s="443"/>
      <c r="J6239" s="443"/>
      <c r="K6239" s="443"/>
    </row>
    <row r="6240" spans="2:11" s="440" customFormat="1" x14ac:dyDescent="0.2">
      <c r="B6240" s="442"/>
      <c r="I6240" s="443"/>
      <c r="J6240" s="443"/>
      <c r="K6240" s="443"/>
    </row>
    <row r="6241" spans="2:11" s="440" customFormat="1" x14ac:dyDescent="0.2">
      <c r="B6241" s="442"/>
      <c r="I6241" s="443"/>
      <c r="J6241" s="443"/>
      <c r="K6241" s="443"/>
    </row>
    <row r="6242" spans="2:11" s="440" customFormat="1" x14ac:dyDescent="0.2">
      <c r="B6242" s="442"/>
      <c r="I6242" s="443"/>
      <c r="J6242" s="443"/>
      <c r="K6242" s="443"/>
    </row>
    <row r="6243" spans="2:11" s="440" customFormat="1" x14ac:dyDescent="0.2">
      <c r="B6243" s="442"/>
      <c r="I6243" s="443"/>
      <c r="J6243" s="443"/>
      <c r="K6243" s="443"/>
    </row>
    <row r="6244" spans="2:11" s="440" customFormat="1" x14ac:dyDescent="0.2">
      <c r="B6244" s="442"/>
      <c r="I6244" s="443"/>
      <c r="J6244" s="443"/>
      <c r="K6244" s="443"/>
    </row>
    <row r="6245" spans="2:11" s="440" customFormat="1" x14ac:dyDescent="0.2">
      <c r="B6245" s="442"/>
      <c r="I6245" s="443"/>
      <c r="J6245" s="443"/>
      <c r="K6245" s="443"/>
    </row>
    <row r="6246" spans="2:11" s="440" customFormat="1" x14ac:dyDescent="0.2">
      <c r="B6246" s="442"/>
      <c r="I6246" s="443"/>
      <c r="J6246" s="443"/>
      <c r="K6246" s="443"/>
    </row>
    <row r="6247" spans="2:11" s="440" customFormat="1" x14ac:dyDescent="0.2">
      <c r="B6247" s="442"/>
      <c r="I6247" s="443"/>
      <c r="J6247" s="443"/>
      <c r="K6247" s="443"/>
    </row>
    <row r="6248" spans="2:11" s="440" customFormat="1" x14ac:dyDescent="0.2">
      <c r="B6248" s="442"/>
      <c r="I6248" s="443"/>
      <c r="J6248" s="443"/>
      <c r="K6248" s="443"/>
    </row>
    <row r="6249" spans="2:11" s="440" customFormat="1" x14ac:dyDescent="0.2">
      <c r="B6249" s="442"/>
      <c r="I6249" s="443"/>
      <c r="J6249" s="443"/>
      <c r="K6249" s="443"/>
    </row>
    <row r="6250" spans="2:11" s="440" customFormat="1" x14ac:dyDescent="0.2">
      <c r="B6250" s="442"/>
      <c r="I6250" s="443"/>
      <c r="J6250" s="443"/>
      <c r="K6250" s="443"/>
    </row>
    <row r="6251" spans="2:11" s="440" customFormat="1" x14ac:dyDescent="0.2">
      <c r="B6251" s="442"/>
      <c r="I6251" s="443"/>
      <c r="J6251" s="443"/>
      <c r="K6251" s="443"/>
    </row>
    <row r="6252" spans="2:11" s="440" customFormat="1" x14ac:dyDescent="0.2">
      <c r="B6252" s="442"/>
      <c r="I6252" s="443"/>
      <c r="J6252" s="443"/>
      <c r="K6252" s="443"/>
    </row>
    <row r="6253" spans="2:11" s="440" customFormat="1" x14ac:dyDescent="0.2">
      <c r="B6253" s="442"/>
      <c r="I6253" s="443"/>
      <c r="J6253" s="443"/>
      <c r="K6253" s="443"/>
    </row>
    <row r="6254" spans="2:11" s="440" customFormat="1" x14ac:dyDescent="0.2">
      <c r="B6254" s="442"/>
      <c r="I6254" s="443"/>
      <c r="J6254" s="443"/>
      <c r="K6254" s="443"/>
    </row>
    <row r="6255" spans="2:11" s="440" customFormat="1" x14ac:dyDescent="0.2">
      <c r="B6255" s="442"/>
      <c r="I6255" s="443"/>
      <c r="J6255" s="443"/>
      <c r="K6255" s="443"/>
    </row>
    <row r="6256" spans="2:11" s="440" customFormat="1" x14ac:dyDescent="0.2">
      <c r="B6256" s="442"/>
      <c r="I6256" s="443"/>
      <c r="J6256" s="443"/>
      <c r="K6256" s="443"/>
    </row>
    <row r="6257" spans="2:11" s="440" customFormat="1" x14ac:dyDescent="0.2">
      <c r="B6257" s="442"/>
      <c r="I6257" s="443"/>
      <c r="J6257" s="443"/>
      <c r="K6257" s="443"/>
    </row>
    <row r="6258" spans="2:11" s="440" customFormat="1" x14ac:dyDescent="0.2">
      <c r="B6258" s="442"/>
      <c r="I6258" s="443"/>
      <c r="J6258" s="443"/>
      <c r="K6258" s="443"/>
    </row>
    <row r="6259" spans="2:11" s="440" customFormat="1" x14ac:dyDescent="0.2">
      <c r="B6259" s="442"/>
      <c r="I6259" s="443"/>
      <c r="J6259" s="443"/>
      <c r="K6259" s="443"/>
    </row>
    <row r="6260" spans="2:11" s="440" customFormat="1" x14ac:dyDescent="0.2">
      <c r="B6260" s="442"/>
      <c r="I6260" s="443"/>
      <c r="J6260" s="443"/>
      <c r="K6260" s="443"/>
    </row>
    <row r="6261" spans="2:11" s="440" customFormat="1" x14ac:dyDescent="0.2">
      <c r="B6261" s="442"/>
      <c r="I6261" s="443"/>
      <c r="J6261" s="443"/>
      <c r="K6261" s="443"/>
    </row>
    <row r="6262" spans="2:11" s="440" customFormat="1" x14ac:dyDescent="0.2">
      <c r="B6262" s="442"/>
      <c r="I6262" s="443"/>
      <c r="J6262" s="443"/>
      <c r="K6262" s="443"/>
    </row>
    <row r="6263" spans="2:11" s="440" customFormat="1" x14ac:dyDescent="0.2">
      <c r="B6263" s="442"/>
      <c r="I6263" s="443"/>
      <c r="J6263" s="443"/>
      <c r="K6263" s="443"/>
    </row>
    <row r="6264" spans="2:11" s="440" customFormat="1" x14ac:dyDescent="0.2">
      <c r="B6264" s="442"/>
      <c r="I6264" s="443"/>
      <c r="J6264" s="443"/>
      <c r="K6264" s="443"/>
    </row>
    <row r="6265" spans="2:11" s="440" customFormat="1" x14ac:dyDescent="0.2">
      <c r="B6265" s="442"/>
      <c r="I6265" s="443"/>
      <c r="J6265" s="443"/>
      <c r="K6265" s="443"/>
    </row>
    <row r="6266" spans="2:11" s="440" customFormat="1" x14ac:dyDescent="0.2">
      <c r="B6266" s="442"/>
      <c r="I6266" s="443"/>
      <c r="J6266" s="443"/>
      <c r="K6266" s="443"/>
    </row>
    <row r="6267" spans="2:11" s="440" customFormat="1" x14ac:dyDescent="0.2">
      <c r="B6267" s="442"/>
      <c r="I6267" s="443"/>
      <c r="J6267" s="443"/>
      <c r="K6267" s="443"/>
    </row>
    <row r="6268" spans="2:11" s="440" customFormat="1" x14ac:dyDescent="0.2">
      <c r="B6268" s="442"/>
      <c r="I6268" s="443"/>
      <c r="J6268" s="443"/>
      <c r="K6268" s="443"/>
    </row>
    <row r="6269" spans="2:11" s="440" customFormat="1" x14ac:dyDescent="0.2">
      <c r="B6269" s="442"/>
      <c r="I6269" s="443"/>
      <c r="J6269" s="443"/>
      <c r="K6269" s="443"/>
    </row>
    <row r="6270" spans="2:11" s="440" customFormat="1" x14ac:dyDescent="0.2">
      <c r="B6270" s="442"/>
      <c r="I6270" s="443"/>
      <c r="J6270" s="443"/>
      <c r="K6270" s="443"/>
    </row>
    <row r="6271" spans="2:11" s="440" customFormat="1" x14ac:dyDescent="0.2">
      <c r="B6271" s="442"/>
      <c r="I6271" s="443"/>
      <c r="J6271" s="443"/>
      <c r="K6271" s="443"/>
    </row>
    <row r="6272" spans="2:11" s="440" customFormat="1" x14ac:dyDescent="0.2">
      <c r="B6272" s="442"/>
      <c r="I6272" s="443"/>
      <c r="J6272" s="443"/>
      <c r="K6272" s="443"/>
    </row>
    <row r="6273" spans="2:11" s="440" customFormat="1" x14ac:dyDescent="0.2">
      <c r="B6273" s="442"/>
      <c r="I6273" s="443"/>
      <c r="J6273" s="443"/>
      <c r="K6273" s="443"/>
    </row>
    <row r="6274" spans="2:11" s="440" customFormat="1" x14ac:dyDescent="0.2">
      <c r="B6274" s="442"/>
      <c r="I6274" s="443"/>
      <c r="J6274" s="443"/>
      <c r="K6274" s="443"/>
    </row>
    <row r="6275" spans="2:11" s="440" customFormat="1" x14ac:dyDescent="0.2">
      <c r="B6275" s="442"/>
      <c r="I6275" s="443"/>
      <c r="J6275" s="443"/>
      <c r="K6275" s="443"/>
    </row>
    <row r="6276" spans="2:11" s="440" customFormat="1" x14ac:dyDescent="0.2">
      <c r="B6276" s="442"/>
      <c r="I6276" s="443"/>
      <c r="J6276" s="443"/>
      <c r="K6276" s="443"/>
    </row>
    <row r="6277" spans="2:11" s="440" customFormat="1" x14ac:dyDescent="0.2">
      <c r="B6277" s="442"/>
      <c r="I6277" s="443"/>
      <c r="J6277" s="443"/>
      <c r="K6277" s="443"/>
    </row>
    <row r="6278" spans="2:11" s="440" customFormat="1" x14ac:dyDescent="0.2">
      <c r="B6278" s="442"/>
      <c r="I6278" s="443"/>
      <c r="J6278" s="443"/>
      <c r="K6278" s="443"/>
    </row>
    <row r="6279" spans="2:11" s="440" customFormat="1" x14ac:dyDescent="0.2">
      <c r="B6279" s="442"/>
      <c r="I6279" s="443"/>
      <c r="J6279" s="443"/>
      <c r="K6279" s="443"/>
    </row>
    <row r="6280" spans="2:11" s="440" customFormat="1" x14ac:dyDescent="0.2">
      <c r="B6280" s="442"/>
      <c r="I6280" s="443"/>
      <c r="J6280" s="443"/>
      <c r="K6280" s="443"/>
    </row>
    <row r="6281" spans="2:11" s="440" customFormat="1" x14ac:dyDescent="0.2">
      <c r="B6281" s="442"/>
      <c r="I6281" s="443"/>
      <c r="J6281" s="443"/>
      <c r="K6281" s="443"/>
    </row>
    <row r="6282" spans="2:11" s="440" customFormat="1" x14ac:dyDescent="0.2">
      <c r="B6282" s="442"/>
      <c r="I6282" s="443"/>
      <c r="J6282" s="443"/>
      <c r="K6282" s="443"/>
    </row>
    <row r="6283" spans="2:11" s="440" customFormat="1" x14ac:dyDescent="0.2">
      <c r="B6283" s="442"/>
      <c r="I6283" s="443"/>
      <c r="J6283" s="443"/>
      <c r="K6283" s="443"/>
    </row>
    <row r="6284" spans="2:11" s="440" customFormat="1" x14ac:dyDescent="0.2">
      <c r="B6284" s="442"/>
      <c r="I6284" s="443"/>
      <c r="J6284" s="443"/>
      <c r="K6284" s="443"/>
    </row>
    <row r="6285" spans="2:11" s="440" customFormat="1" x14ac:dyDescent="0.2">
      <c r="B6285" s="442"/>
      <c r="I6285" s="443"/>
      <c r="J6285" s="443"/>
      <c r="K6285" s="443"/>
    </row>
    <row r="6286" spans="2:11" s="440" customFormat="1" x14ac:dyDescent="0.2">
      <c r="B6286" s="442"/>
      <c r="I6286" s="443"/>
      <c r="J6286" s="443"/>
      <c r="K6286" s="443"/>
    </row>
    <row r="6287" spans="2:11" s="440" customFormat="1" x14ac:dyDescent="0.2">
      <c r="B6287" s="442"/>
      <c r="I6287" s="443"/>
      <c r="J6287" s="443"/>
      <c r="K6287" s="443"/>
    </row>
    <row r="6288" spans="2:11" s="440" customFormat="1" x14ac:dyDescent="0.2">
      <c r="B6288" s="442"/>
      <c r="I6288" s="443"/>
      <c r="J6288" s="443"/>
      <c r="K6288" s="443"/>
    </row>
    <row r="6289" spans="2:11" s="440" customFormat="1" x14ac:dyDescent="0.2">
      <c r="B6289" s="442"/>
      <c r="I6289" s="443"/>
      <c r="J6289" s="443"/>
      <c r="K6289" s="443"/>
    </row>
    <row r="6290" spans="2:11" s="440" customFormat="1" x14ac:dyDescent="0.2">
      <c r="B6290" s="442"/>
      <c r="I6290" s="443"/>
      <c r="J6290" s="443"/>
      <c r="K6290" s="443"/>
    </row>
    <row r="6291" spans="2:11" s="440" customFormat="1" x14ac:dyDescent="0.2">
      <c r="B6291" s="442"/>
      <c r="I6291" s="443"/>
      <c r="J6291" s="443"/>
      <c r="K6291" s="443"/>
    </row>
    <row r="6292" spans="2:11" s="440" customFormat="1" x14ac:dyDescent="0.2">
      <c r="B6292" s="442"/>
      <c r="I6292" s="443"/>
      <c r="J6292" s="443"/>
      <c r="K6292" s="443"/>
    </row>
    <row r="6293" spans="2:11" s="440" customFormat="1" x14ac:dyDescent="0.2">
      <c r="B6293" s="442"/>
      <c r="I6293" s="443"/>
      <c r="J6293" s="443"/>
      <c r="K6293" s="443"/>
    </row>
    <row r="6294" spans="2:11" s="440" customFormat="1" x14ac:dyDescent="0.2">
      <c r="B6294" s="442"/>
      <c r="I6294" s="443"/>
      <c r="J6294" s="443"/>
      <c r="K6294" s="443"/>
    </row>
    <row r="6295" spans="2:11" s="440" customFormat="1" x14ac:dyDescent="0.2">
      <c r="B6295" s="442"/>
      <c r="I6295" s="443"/>
      <c r="J6295" s="443"/>
      <c r="K6295" s="443"/>
    </row>
    <row r="6296" spans="2:11" s="440" customFormat="1" x14ac:dyDescent="0.2">
      <c r="B6296" s="442"/>
      <c r="I6296" s="443"/>
      <c r="J6296" s="443"/>
      <c r="K6296" s="443"/>
    </row>
    <row r="6297" spans="2:11" s="440" customFormat="1" x14ac:dyDescent="0.2">
      <c r="B6297" s="442"/>
      <c r="I6297" s="443"/>
      <c r="J6297" s="443"/>
      <c r="K6297" s="443"/>
    </row>
    <row r="6298" spans="2:11" s="440" customFormat="1" x14ac:dyDescent="0.2">
      <c r="B6298" s="442"/>
      <c r="I6298" s="443"/>
      <c r="J6298" s="443"/>
      <c r="K6298" s="443"/>
    </row>
    <row r="6299" spans="2:11" s="440" customFormat="1" x14ac:dyDescent="0.2">
      <c r="B6299" s="442"/>
      <c r="I6299" s="443"/>
      <c r="J6299" s="443"/>
      <c r="K6299" s="443"/>
    </row>
    <row r="6300" spans="2:11" s="440" customFormat="1" x14ac:dyDescent="0.2">
      <c r="B6300" s="442"/>
      <c r="I6300" s="443"/>
      <c r="J6300" s="443"/>
      <c r="K6300" s="443"/>
    </row>
    <row r="6301" spans="2:11" s="440" customFormat="1" x14ac:dyDescent="0.2">
      <c r="B6301" s="442"/>
      <c r="I6301" s="443"/>
      <c r="J6301" s="443"/>
      <c r="K6301" s="443"/>
    </row>
    <row r="6302" spans="2:11" s="440" customFormat="1" x14ac:dyDescent="0.2">
      <c r="B6302" s="442"/>
      <c r="I6302" s="443"/>
      <c r="J6302" s="443"/>
      <c r="K6302" s="443"/>
    </row>
    <row r="6303" spans="2:11" s="440" customFormat="1" x14ac:dyDescent="0.2">
      <c r="B6303" s="442"/>
      <c r="I6303" s="443"/>
      <c r="J6303" s="443"/>
      <c r="K6303" s="443"/>
    </row>
    <row r="6304" spans="2:11" s="440" customFormat="1" x14ac:dyDescent="0.2">
      <c r="B6304" s="442"/>
      <c r="I6304" s="443"/>
      <c r="J6304" s="443"/>
      <c r="K6304" s="443"/>
    </row>
    <row r="6305" spans="2:11" s="440" customFormat="1" x14ac:dyDescent="0.2">
      <c r="B6305" s="442"/>
      <c r="I6305" s="443"/>
      <c r="J6305" s="443"/>
      <c r="K6305" s="443"/>
    </row>
    <row r="6306" spans="2:11" s="440" customFormat="1" x14ac:dyDescent="0.2">
      <c r="B6306" s="442"/>
      <c r="I6306" s="443"/>
      <c r="J6306" s="443"/>
      <c r="K6306" s="443"/>
    </row>
    <row r="6307" spans="2:11" s="440" customFormat="1" x14ac:dyDescent="0.2">
      <c r="B6307" s="442"/>
      <c r="I6307" s="443"/>
      <c r="J6307" s="443"/>
      <c r="K6307" s="443"/>
    </row>
    <row r="6308" spans="2:11" s="440" customFormat="1" x14ac:dyDescent="0.2">
      <c r="B6308" s="442"/>
      <c r="I6308" s="443"/>
      <c r="J6308" s="443"/>
      <c r="K6308" s="443"/>
    </row>
    <row r="6309" spans="2:11" s="440" customFormat="1" x14ac:dyDescent="0.2">
      <c r="B6309" s="442"/>
      <c r="I6309" s="443"/>
      <c r="J6309" s="443"/>
      <c r="K6309" s="443"/>
    </row>
    <row r="6310" spans="2:11" s="440" customFormat="1" x14ac:dyDescent="0.2">
      <c r="B6310" s="442"/>
      <c r="I6310" s="443"/>
      <c r="J6310" s="443"/>
      <c r="K6310" s="443"/>
    </row>
    <row r="6311" spans="2:11" s="440" customFormat="1" x14ac:dyDescent="0.2">
      <c r="B6311" s="442"/>
      <c r="I6311" s="443"/>
      <c r="J6311" s="443"/>
      <c r="K6311" s="443"/>
    </row>
    <row r="6312" spans="2:11" s="440" customFormat="1" x14ac:dyDescent="0.2">
      <c r="B6312" s="442"/>
      <c r="I6312" s="443"/>
      <c r="J6312" s="443"/>
      <c r="K6312" s="443"/>
    </row>
    <row r="6313" spans="2:11" s="440" customFormat="1" x14ac:dyDescent="0.2">
      <c r="B6313" s="442"/>
      <c r="I6313" s="443"/>
      <c r="J6313" s="443"/>
      <c r="K6313" s="443"/>
    </row>
    <row r="6314" spans="2:11" s="440" customFormat="1" x14ac:dyDescent="0.2">
      <c r="B6314" s="442"/>
      <c r="I6314" s="443"/>
      <c r="J6314" s="443"/>
      <c r="K6314" s="443"/>
    </row>
    <row r="6315" spans="2:11" s="440" customFormat="1" x14ac:dyDescent="0.2">
      <c r="B6315" s="442"/>
      <c r="I6315" s="443"/>
      <c r="J6315" s="443"/>
      <c r="K6315" s="443"/>
    </row>
    <row r="6316" spans="2:11" s="440" customFormat="1" x14ac:dyDescent="0.2">
      <c r="B6316" s="442"/>
      <c r="I6316" s="443"/>
      <c r="J6316" s="443"/>
      <c r="K6316" s="443"/>
    </row>
    <row r="6317" spans="2:11" s="440" customFormat="1" x14ac:dyDescent="0.2">
      <c r="B6317" s="442"/>
      <c r="I6317" s="443"/>
      <c r="J6317" s="443"/>
      <c r="K6317" s="443"/>
    </row>
    <row r="6318" spans="2:11" s="440" customFormat="1" x14ac:dyDescent="0.2">
      <c r="B6318" s="442"/>
      <c r="I6318" s="443"/>
      <c r="J6318" s="443"/>
      <c r="K6318" s="443"/>
    </row>
    <row r="6319" spans="2:11" s="440" customFormat="1" x14ac:dyDescent="0.2">
      <c r="B6319" s="442"/>
      <c r="I6319" s="443"/>
      <c r="J6319" s="443"/>
      <c r="K6319" s="443"/>
    </row>
    <row r="6320" spans="2:11" s="440" customFormat="1" x14ac:dyDescent="0.2">
      <c r="B6320" s="442"/>
      <c r="I6320" s="443"/>
      <c r="J6320" s="443"/>
      <c r="K6320" s="443"/>
    </row>
    <row r="6321" spans="2:11" s="440" customFormat="1" x14ac:dyDescent="0.2">
      <c r="B6321" s="442"/>
      <c r="I6321" s="443"/>
      <c r="J6321" s="443"/>
      <c r="K6321" s="443"/>
    </row>
    <row r="6322" spans="2:11" s="440" customFormat="1" x14ac:dyDescent="0.2">
      <c r="B6322" s="442"/>
      <c r="I6322" s="443"/>
      <c r="J6322" s="443"/>
      <c r="K6322" s="443"/>
    </row>
    <row r="6323" spans="2:11" s="440" customFormat="1" x14ac:dyDescent="0.2">
      <c r="B6323" s="442"/>
      <c r="I6323" s="443"/>
      <c r="J6323" s="443"/>
      <c r="K6323" s="443"/>
    </row>
    <row r="6324" spans="2:11" s="440" customFormat="1" x14ac:dyDescent="0.2">
      <c r="B6324" s="442"/>
      <c r="I6324" s="443"/>
      <c r="J6324" s="443"/>
      <c r="K6324" s="443"/>
    </row>
    <row r="6325" spans="2:11" s="440" customFormat="1" x14ac:dyDescent="0.2">
      <c r="B6325" s="442"/>
      <c r="I6325" s="443"/>
      <c r="J6325" s="443"/>
      <c r="K6325" s="443"/>
    </row>
    <row r="6326" spans="2:11" s="440" customFormat="1" x14ac:dyDescent="0.2">
      <c r="B6326" s="442"/>
      <c r="I6326" s="443"/>
      <c r="J6326" s="443"/>
      <c r="K6326" s="443"/>
    </row>
    <row r="6327" spans="2:11" s="440" customFormat="1" x14ac:dyDescent="0.2">
      <c r="B6327" s="442"/>
      <c r="I6327" s="443"/>
      <c r="J6327" s="443"/>
      <c r="K6327" s="443"/>
    </row>
    <row r="6328" spans="2:11" s="440" customFormat="1" x14ac:dyDescent="0.2">
      <c r="B6328" s="442"/>
      <c r="I6328" s="443"/>
      <c r="J6328" s="443"/>
      <c r="K6328" s="443"/>
    </row>
    <row r="6329" spans="2:11" s="440" customFormat="1" x14ac:dyDescent="0.2">
      <c r="B6329" s="442"/>
      <c r="I6329" s="443"/>
      <c r="J6329" s="443"/>
      <c r="K6329" s="443"/>
    </row>
    <row r="6330" spans="2:11" s="440" customFormat="1" x14ac:dyDescent="0.2">
      <c r="B6330" s="442"/>
      <c r="I6330" s="443"/>
      <c r="J6330" s="443"/>
      <c r="K6330" s="443"/>
    </row>
    <row r="6331" spans="2:11" s="440" customFormat="1" x14ac:dyDescent="0.2">
      <c r="B6331" s="442"/>
      <c r="I6331" s="443"/>
      <c r="J6331" s="443"/>
      <c r="K6331" s="443"/>
    </row>
    <row r="6332" spans="2:11" s="440" customFormat="1" x14ac:dyDescent="0.2">
      <c r="B6332" s="442"/>
      <c r="I6332" s="443"/>
      <c r="J6332" s="443"/>
      <c r="K6332" s="443"/>
    </row>
    <row r="6333" spans="2:11" s="440" customFormat="1" x14ac:dyDescent="0.2">
      <c r="B6333" s="442"/>
      <c r="I6333" s="443"/>
      <c r="J6333" s="443"/>
      <c r="K6333" s="443"/>
    </row>
    <row r="6334" spans="2:11" s="440" customFormat="1" x14ac:dyDescent="0.2">
      <c r="B6334" s="442"/>
      <c r="I6334" s="443"/>
      <c r="J6334" s="443"/>
      <c r="K6334" s="443"/>
    </row>
    <row r="6335" spans="2:11" s="440" customFormat="1" x14ac:dyDescent="0.2">
      <c r="B6335" s="442"/>
      <c r="I6335" s="443"/>
      <c r="J6335" s="443"/>
      <c r="K6335" s="443"/>
    </row>
    <row r="6336" spans="2:11" s="440" customFormat="1" x14ac:dyDescent="0.2">
      <c r="B6336" s="442"/>
      <c r="I6336" s="443"/>
      <c r="J6336" s="443"/>
      <c r="K6336" s="443"/>
    </row>
    <row r="6337" spans="2:11" s="440" customFormat="1" x14ac:dyDescent="0.2">
      <c r="B6337" s="442"/>
      <c r="I6337" s="443"/>
      <c r="J6337" s="443"/>
      <c r="K6337" s="443"/>
    </row>
    <row r="6338" spans="2:11" s="440" customFormat="1" x14ac:dyDescent="0.2">
      <c r="B6338" s="442"/>
      <c r="I6338" s="443"/>
      <c r="J6338" s="443"/>
      <c r="K6338" s="443"/>
    </row>
    <row r="6339" spans="2:11" s="440" customFormat="1" x14ac:dyDescent="0.2">
      <c r="B6339" s="442"/>
      <c r="I6339" s="443"/>
      <c r="J6339" s="443"/>
      <c r="K6339" s="443"/>
    </row>
    <row r="6340" spans="2:11" s="440" customFormat="1" x14ac:dyDescent="0.2">
      <c r="B6340" s="442"/>
      <c r="I6340" s="443"/>
      <c r="J6340" s="443"/>
      <c r="K6340" s="443"/>
    </row>
    <row r="6341" spans="2:11" s="440" customFormat="1" x14ac:dyDescent="0.2">
      <c r="B6341" s="442"/>
      <c r="I6341" s="443"/>
      <c r="J6341" s="443"/>
      <c r="K6341" s="443"/>
    </row>
    <row r="6342" spans="2:11" s="440" customFormat="1" x14ac:dyDescent="0.2">
      <c r="B6342" s="442"/>
      <c r="I6342" s="443"/>
      <c r="J6342" s="443"/>
      <c r="K6342" s="443"/>
    </row>
    <row r="6343" spans="2:11" s="440" customFormat="1" x14ac:dyDescent="0.2">
      <c r="B6343" s="442"/>
      <c r="I6343" s="443"/>
      <c r="J6343" s="443"/>
      <c r="K6343" s="443"/>
    </row>
    <row r="6344" spans="2:11" s="440" customFormat="1" x14ac:dyDescent="0.2">
      <c r="B6344" s="442"/>
      <c r="I6344" s="443"/>
      <c r="J6344" s="443"/>
      <c r="K6344" s="443"/>
    </row>
    <row r="6345" spans="2:11" s="440" customFormat="1" x14ac:dyDescent="0.2">
      <c r="B6345" s="442"/>
      <c r="I6345" s="443"/>
      <c r="J6345" s="443"/>
      <c r="K6345" s="443"/>
    </row>
    <row r="6346" spans="2:11" s="440" customFormat="1" x14ac:dyDescent="0.2">
      <c r="B6346" s="442"/>
      <c r="I6346" s="443"/>
      <c r="J6346" s="443"/>
      <c r="K6346" s="443"/>
    </row>
    <row r="6347" spans="2:11" s="440" customFormat="1" x14ac:dyDescent="0.2">
      <c r="B6347" s="442"/>
      <c r="I6347" s="443"/>
      <c r="J6347" s="443"/>
      <c r="K6347" s="443"/>
    </row>
    <row r="6348" spans="2:11" s="440" customFormat="1" x14ac:dyDescent="0.2">
      <c r="B6348" s="442"/>
      <c r="I6348" s="443"/>
      <c r="J6348" s="443"/>
      <c r="K6348" s="443"/>
    </row>
    <row r="6349" spans="2:11" s="440" customFormat="1" x14ac:dyDescent="0.2">
      <c r="B6349" s="442"/>
      <c r="I6349" s="443"/>
      <c r="J6349" s="443"/>
      <c r="K6349" s="443"/>
    </row>
    <row r="6350" spans="2:11" s="440" customFormat="1" x14ac:dyDescent="0.2">
      <c r="B6350" s="442"/>
      <c r="I6350" s="443"/>
      <c r="J6350" s="443"/>
      <c r="K6350" s="443"/>
    </row>
    <row r="6351" spans="2:11" s="440" customFormat="1" x14ac:dyDescent="0.2">
      <c r="B6351" s="442"/>
      <c r="I6351" s="443"/>
      <c r="J6351" s="443"/>
      <c r="K6351" s="443"/>
    </row>
    <row r="6352" spans="2:11" s="440" customFormat="1" x14ac:dyDescent="0.2">
      <c r="B6352" s="442"/>
      <c r="I6352" s="443"/>
      <c r="J6352" s="443"/>
      <c r="K6352" s="443"/>
    </row>
    <row r="6353" spans="2:11" s="440" customFormat="1" x14ac:dyDescent="0.2">
      <c r="B6353" s="442"/>
      <c r="I6353" s="443"/>
      <c r="J6353" s="443"/>
      <c r="K6353" s="443"/>
    </row>
    <row r="6354" spans="2:11" s="440" customFormat="1" x14ac:dyDescent="0.2">
      <c r="B6354" s="442"/>
      <c r="I6354" s="443"/>
      <c r="J6354" s="443"/>
      <c r="K6354" s="443"/>
    </row>
    <row r="6355" spans="2:11" s="440" customFormat="1" x14ac:dyDescent="0.2">
      <c r="B6355" s="442"/>
      <c r="I6355" s="443"/>
      <c r="J6355" s="443"/>
      <c r="K6355" s="443"/>
    </row>
    <row r="6356" spans="2:11" s="440" customFormat="1" x14ac:dyDescent="0.2">
      <c r="B6356" s="442"/>
      <c r="I6356" s="443"/>
      <c r="J6356" s="443"/>
      <c r="K6356" s="443"/>
    </row>
    <row r="6357" spans="2:11" s="440" customFormat="1" x14ac:dyDescent="0.2">
      <c r="B6357" s="442"/>
      <c r="I6357" s="443"/>
      <c r="J6357" s="443"/>
      <c r="K6357" s="443"/>
    </row>
    <row r="6358" spans="2:11" s="440" customFormat="1" x14ac:dyDescent="0.2">
      <c r="B6358" s="442"/>
      <c r="I6358" s="443"/>
      <c r="J6358" s="443"/>
      <c r="K6358" s="443"/>
    </row>
    <row r="6359" spans="2:11" s="440" customFormat="1" x14ac:dyDescent="0.2">
      <c r="B6359" s="442"/>
      <c r="I6359" s="443"/>
      <c r="J6359" s="443"/>
      <c r="K6359" s="443"/>
    </row>
    <row r="6360" spans="2:11" s="440" customFormat="1" x14ac:dyDescent="0.2">
      <c r="B6360" s="442"/>
      <c r="I6360" s="443"/>
      <c r="J6360" s="443"/>
      <c r="K6360" s="443"/>
    </row>
    <row r="6361" spans="2:11" s="440" customFormat="1" x14ac:dyDescent="0.2">
      <c r="B6361" s="442"/>
      <c r="I6361" s="443"/>
      <c r="J6361" s="443"/>
      <c r="K6361" s="443"/>
    </row>
    <row r="6362" spans="2:11" s="440" customFormat="1" x14ac:dyDescent="0.2">
      <c r="B6362" s="442"/>
      <c r="I6362" s="443"/>
      <c r="J6362" s="443"/>
      <c r="K6362" s="443"/>
    </row>
    <row r="6363" spans="2:11" s="440" customFormat="1" x14ac:dyDescent="0.2">
      <c r="B6363" s="442"/>
      <c r="I6363" s="443"/>
      <c r="J6363" s="443"/>
      <c r="K6363" s="443"/>
    </row>
    <row r="6364" spans="2:11" s="440" customFormat="1" x14ac:dyDescent="0.2">
      <c r="B6364" s="442"/>
      <c r="I6364" s="443"/>
      <c r="J6364" s="443"/>
      <c r="K6364" s="443"/>
    </row>
    <row r="6365" spans="2:11" s="440" customFormat="1" x14ac:dyDescent="0.2">
      <c r="B6365" s="442"/>
      <c r="I6365" s="443"/>
      <c r="J6365" s="443"/>
      <c r="K6365" s="443"/>
    </row>
    <row r="6366" spans="2:11" s="440" customFormat="1" x14ac:dyDescent="0.2">
      <c r="B6366" s="442"/>
      <c r="I6366" s="443"/>
      <c r="J6366" s="443"/>
      <c r="K6366" s="443"/>
    </row>
    <row r="6367" spans="2:11" s="440" customFormat="1" x14ac:dyDescent="0.2">
      <c r="B6367" s="442"/>
      <c r="I6367" s="443"/>
      <c r="J6367" s="443"/>
      <c r="K6367" s="443"/>
    </row>
    <row r="6368" spans="2:11" s="440" customFormat="1" x14ac:dyDescent="0.2">
      <c r="B6368" s="442"/>
      <c r="I6368" s="443"/>
      <c r="J6368" s="443"/>
      <c r="K6368" s="443"/>
    </row>
    <row r="6369" spans="2:11" s="440" customFormat="1" x14ac:dyDescent="0.2">
      <c r="B6369" s="442"/>
      <c r="I6369" s="443"/>
      <c r="J6369" s="443"/>
      <c r="K6369" s="443"/>
    </row>
    <row r="6370" spans="2:11" s="440" customFormat="1" x14ac:dyDescent="0.2">
      <c r="B6370" s="442"/>
      <c r="I6370" s="443"/>
      <c r="J6370" s="443"/>
      <c r="K6370" s="443"/>
    </row>
    <row r="6371" spans="2:11" s="440" customFormat="1" x14ac:dyDescent="0.2">
      <c r="B6371" s="442"/>
      <c r="I6371" s="443"/>
      <c r="J6371" s="443"/>
      <c r="K6371" s="443"/>
    </row>
    <row r="6372" spans="2:11" s="440" customFormat="1" x14ac:dyDescent="0.2">
      <c r="B6372" s="442"/>
      <c r="I6372" s="443"/>
      <c r="J6372" s="443"/>
      <c r="K6372" s="443"/>
    </row>
    <row r="6373" spans="2:11" s="440" customFormat="1" x14ac:dyDescent="0.2">
      <c r="B6373" s="442"/>
      <c r="I6373" s="443"/>
      <c r="J6373" s="443"/>
      <c r="K6373" s="443"/>
    </row>
    <row r="6374" spans="2:11" s="440" customFormat="1" x14ac:dyDescent="0.2">
      <c r="B6374" s="442"/>
      <c r="I6374" s="443"/>
      <c r="J6374" s="443"/>
      <c r="K6374" s="443"/>
    </row>
    <row r="6375" spans="2:11" s="440" customFormat="1" x14ac:dyDescent="0.2">
      <c r="B6375" s="442"/>
      <c r="I6375" s="443"/>
      <c r="J6375" s="443"/>
      <c r="K6375" s="443"/>
    </row>
    <row r="6376" spans="2:11" s="440" customFormat="1" x14ac:dyDescent="0.2">
      <c r="B6376" s="442"/>
      <c r="I6376" s="443"/>
      <c r="J6376" s="443"/>
      <c r="K6376" s="443"/>
    </row>
    <row r="6377" spans="2:11" s="440" customFormat="1" x14ac:dyDescent="0.2">
      <c r="B6377" s="442"/>
      <c r="I6377" s="443"/>
      <c r="J6377" s="443"/>
      <c r="K6377" s="443"/>
    </row>
    <row r="6378" spans="2:11" s="440" customFormat="1" x14ac:dyDescent="0.2">
      <c r="B6378" s="442"/>
      <c r="I6378" s="443"/>
      <c r="J6378" s="443"/>
      <c r="K6378" s="443"/>
    </row>
    <row r="6379" spans="2:11" s="440" customFormat="1" x14ac:dyDescent="0.2">
      <c r="B6379" s="442"/>
      <c r="I6379" s="443"/>
      <c r="J6379" s="443"/>
      <c r="K6379" s="443"/>
    </row>
    <row r="6380" spans="2:11" s="440" customFormat="1" x14ac:dyDescent="0.2">
      <c r="B6380" s="442"/>
      <c r="I6380" s="443"/>
      <c r="J6380" s="443"/>
      <c r="K6380" s="443"/>
    </row>
    <row r="6381" spans="2:11" s="440" customFormat="1" x14ac:dyDescent="0.2">
      <c r="B6381" s="442"/>
      <c r="I6381" s="443"/>
      <c r="J6381" s="443"/>
      <c r="K6381" s="443"/>
    </row>
    <row r="6382" spans="2:11" s="440" customFormat="1" x14ac:dyDescent="0.2">
      <c r="B6382" s="442"/>
      <c r="I6382" s="443"/>
      <c r="J6382" s="443"/>
      <c r="K6382" s="443"/>
    </row>
    <row r="6383" spans="2:11" s="440" customFormat="1" x14ac:dyDescent="0.2">
      <c r="B6383" s="442"/>
      <c r="I6383" s="443"/>
      <c r="J6383" s="443"/>
      <c r="K6383" s="443"/>
    </row>
    <row r="6384" spans="2:11" s="440" customFormat="1" x14ac:dyDescent="0.2">
      <c r="B6384" s="442"/>
      <c r="I6384" s="443"/>
      <c r="J6384" s="443"/>
      <c r="K6384" s="443"/>
    </row>
    <row r="6385" spans="2:11" s="440" customFormat="1" x14ac:dyDescent="0.2">
      <c r="B6385" s="442"/>
      <c r="I6385" s="443"/>
      <c r="J6385" s="443"/>
      <c r="K6385" s="443"/>
    </row>
    <row r="6386" spans="2:11" s="440" customFormat="1" x14ac:dyDescent="0.2">
      <c r="B6386" s="442"/>
      <c r="I6386" s="443"/>
      <c r="J6386" s="443"/>
      <c r="K6386" s="443"/>
    </row>
    <row r="6387" spans="2:11" s="440" customFormat="1" x14ac:dyDescent="0.2">
      <c r="B6387" s="442"/>
      <c r="I6387" s="443"/>
      <c r="J6387" s="443"/>
      <c r="K6387" s="443"/>
    </row>
    <row r="6388" spans="2:11" s="440" customFormat="1" x14ac:dyDescent="0.2">
      <c r="B6388" s="442"/>
      <c r="I6388" s="443"/>
      <c r="J6388" s="443"/>
      <c r="K6388" s="443"/>
    </row>
    <row r="6389" spans="2:11" s="440" customFormat="1" x14ac:dyDescent="0.2">
      <c r="B6389" s="442"/>
      <c r="I6389" s="443"/>
      <c r="J6389" s="443"/>
      <c r="K6389" s="443"/>
    </row>
    <row r="6390" spans="2:11" s="440" customFormat="1" x14ac:dyDescent="0.2">
      <c r="B6390" s="442"/>
      <c r="I6390" s="443"/>
      <c r="J6390" s="443"/>
      <c r="K6390" s="443"/>
    </row>
    <row r="6391" spans="2:11" s="440" customFormat="1" x14ac:dyDescent="0.2">
      <c r="B6391" s="442"/>
      <c r="I6391" s="443"/>
      <c r="J6391" s="443"/>
      <c r="K6391" s="443"/>
    </row>
    <row r="6392" spans="2:11" s="440" customFormat="1" x14ac:dyDescent="0.2">
      <c r="B6392" s="442"/>
      <c r="I6392" s="443"/>
      <c r="J6392" s="443"/>
      <c r="K6392" s="443"/>
    </row>
    <row r="6393" spans="2:11" s="440" customFormat="1" x14ac:dyDescent="0.2">
      <c r="B6393" s="442"/>
      <c r="I6393" s="443"/>
      <c r="J6393" s="443"/>
      <c r="K6393" s="443"/>
    </row>
    <row r="6394" spans="2:11" s="440" customFormat="1" x14ac:dyDescent="0.2">
      <c r="B6394" s="442"/>
      <c r="I6394" s="443"/>
      <c r="J6394" s="443"/>
      <c r="K6394" s="443"/>
    </row>
    <row r="6395" spans="2:11" s="440" customFormat="1" x14ac:dyDescent="0.2">
      <c r="B6395" s="442"/>
      <c r="I6395" s="443"/>
      <c r="J6395" s="443"/>
      <c r="K6395" s="443"/>
    </row>
    <row r="6396" spans="2:11" s="440" customFormat="1" x14ac:dyDescent="0.2">
      <c r="B6396" s="442"/>
      <c r="I6396" s="443"/>
      <c r="J6396" s="443"/>
      <c r="K6396" s="443"/>
    </row>
    <row r="6397" spans="2:11" s="440" customFormat="1" x14ac:dyDescent="0.2">
      <c r="B6397" s="442"/>
      <c r="I6397" s="443"/>
      <c r="J6397" s="443"/>
      <c r="K6397" s="443"/>
    </row>
    <row r="6398" spans="2:11" s="440" customFormat="1" x14ac:dyDescent="0.2">
      <c r="B6398" s="442"/>
      <c r="I6398" s="443"/>
      <c r="J6398" s="443"/>
      <c r="K6398" s="443"/>
    </row>
    <row r="6399" spans="2:11" s="440" customFormat="1" x14ac:dyDescent="0.2">
      <c r="B6399" s="442"/>
      <c r="I6399" s="443"/>
      <c r="J6399" s="443"/>
      <c r="K6399" s="443"/>
    </row>
    <row r="6400" spans="2:11" s="440" customFormat="1" x14ac:dyDescent="0.2">
      <c r="B6400" s="442"/>
      <c r="I6400" s="443"/>
      <c r="J6400" s="443"/>
      <c r="K6400" s="443"/>
    </row>
    <row r="6401" spans="2:11" s="440" customFormat="1" x14ac:dyDescent="0.2">
      <c r="B6401" s="442"/>
      <c r="I6401" s="443"/>
      <c r="J6401" s="443"/>
      <c r="K6401" s="443"/>
    </row>
    <row r="6402" spans="2:11" s="440" customFormat="1" x14ac:dyDescent="0.2">
      <c r="B6402" s="442"/>
      <c r="I6402" s="443"/>
      <c r="J6402" s="443"/>
      <c r="K6402" s="443"/>
    </row>
    <row r="6403" spans="2:11" s="440" customFormat="1" x14ac:dyDescent="0.2">
      <c r="B6403" s="442"/>
      <c r="I6403" s="443"/>
      <c r="J6403" s="443"/>
      <c r="K6403" s="443"/>
    </row>
    <row r="6404" spans="2:11" s="440" customFormat="1" x14ac:dyDescent="0.2">
      <c r="B6404" s="442"/>
      <c r="I6404" s="443"/>
      <c r="J6404" s="443"/>
      <c r="K6404" s="443"/>
    </row>
    <row r="6405" spans="2:11" s="440" customFormat="1" x14ac:dyDescent="0.2">
      <c r="B6405" s="442"/>
      <c r="I6405" s="443"/>
      <c r="J6405" s="443"/>
      <c r="K6405" s="443"/>
    </row>
    <row r="6406" spans="2:11" s="440" customFormat="1" x14ac:dyDescent="0.2">
      <c r="B6406" s="442"/>
      <c r="I6406" s="443"/>
      <c r="J6406" s="443"/>
      <c r="K6406" s="443"/>
    </row>
    <row r="6407" spans="2:11" s="440" customFormat="1" x14ac:dyDescent="0.2">
      <c r="B6407" s="442"/>
      <c r="I6407" s="443"/>
      <c r="J6407" s="443"/>
      <c r="K6407" s="443"/>
    </row>
    <row r="6408" spans="2:11" s="440" customFormat="1" x14ac:dyDescent="0.2">
      <c r="B6408" s="442"/>
      <c r="I6408" s="443"/>
      <c r="J6408" s="443"/>
      <c r="K6408" s="443"/>
    </row>
    <row r="6409" spans="2:11" s="440" customFormat="1" x14ac:dyDescent="0.2">
      <c r="B6409" s="442"/>
      <c r="I6409" s="443"/>
      <c r="J6409" s="443"/>
      <c r="K6409" s="443"/>
    </row>
    <row r="6410" spans="2:11" s="440" customFormat="1" x14ac:dyDescent="0.2">
      <c r="B6410" s="442"/>
      <c r="I6410" s="443"/>
      <c r="J6410" s="443"/>
      <c r="K6410" s="443"/>
    </row>
    <row r="6411" spans="2:11" s="440" customFormat="1" x14ac:dyDescent="0.2">
      <c r="B6411" s="442"/>
      <c r="I6411" s="443"/>
      <c r="J6411" s="443"/>
      <c r="K6411" s="443"/>
    </row>
    <row r="6412" spans="2:11" s="440" customFormat="1" x14ac:dyDescent="0.2">
      <c r="B6412" s="442"/>
      <c r="I6412" s="443"/>
      <c r="J6412" s="443"/>
      <c r="K6412" s="443"/>
    </row>
    <row r="6413" spans="2:11" s="440" customFormat="1" x14ac:dyDescent="0.2">
      <c r="B6413" s="442"/>
      <c r="I6413" s="443"/>
      <c r="J6413" s="443"/>
      <c r="K6413" s="443"/>
    </row>
    <row r="6414" spans="2:11" s="440" customFormat="1" x14ac:dyDescent="0.2">
      <c r="B6414" s="442"/>
      <c r="I6414" s="443"/>
      <c r="J6414" s="443"/>
      <c r="K6414" s="443"/>
    </row>
    <row r="6415" spans="2:11" s="440" customFormat="1" x14ac:dyDescent="0.2">
      <c r="B6415" s="442"/>
      <c r="I6415" s="443"/>
      <c r="J6415" s="443"/>
      <c r="K6415" s="443"/>
    </row>
    <row r="6416" spans="2:11" s="440" customFormat="1" x14ac:dyDescent="0.2">
      <c r="B6416" s="442"/>
      <c r="I6416" s="443"/>
      <c r="J6416" s="443"/>
      <c r="K6416" s="443"/>
    </row>
    <row r="6417" spans="2:11" s="440" customFormat="1" x14ac:dyDescent="0.2">
      <c r="B6417" s="442"/>
      <c r="I6417" s="443"/>
      <c r="J6417" s="443"/>
      <c r="K6417" s="443"/>
    </row>
    <row r="6418" spans="2:11" s="440" customFormat="1" x14ac:dyDescent="0.2">
      <c r="B6418" s="442"/>
      <c r="I6418" s="443"/>
      <c r="J6418" s="443"/>
      <c r="K6418" s="443"/>
    </row>
    <row r="6419" spans="2:11" s="440" customFormat="1" x14ac:dyDescent="0.2">
      <c r="B6419" s="442"/>
      <c r="I6419" s="443"/>
      <c r="J6419" s="443"/>
      <c r="K6419" s="443"/>
    </row>
    <row r="6420" spans="2:11" s="440" customFormat="1" x14ac:dyDescent="0.2">
      <c r="B6420" s="442"/>
      <c r="I6420" s="443"/>
      <c r="J6420" s="443"/>
      <c r="K6420" s="443"/>
    </row>
    <row r="6421" spans="2:11" s="440" customFormat="1" x14ac:dyDescent="0.2">
      <c r="B6421" s="442"/>
      <c r="I6421" s="443"/>
      <c r="J6421" s="443"/>
      <c r="K6421" s="443"/>
    </row>
    <row r="6422" spans="2:11" s="440" customFormat="1" x14ac:dyDescent="0.2">
      <c r="B6422" s="442"/>
      <c r="I6422" s="443"/>
      <c r="J6422" s="443"/>
      <c r="K6422" s="443"/>
    </row>
    <row r="6423" spans="2:11" s="440" customFormat="1" x14ac:dyDescent="0.2">
      <c r="B6423" s="442"/>
      <c r="I6423" s="443"/>
      <c r="J6423" s="443"/>
      <c r="K6423" s="443"/>
    </row>
    <row r="6424" spans="2:11" s="440" customFormat="1" x14ac:dyDescent="0.2">
      <c r="B6424" s="442"/>
      <c r="I6424" s="443"/>
      <c r="J6424" s="443"/>
      <c r="K6424" s="443"/>
    </row>
    <row r="6425" spans="2:11" s="440" customFormat="1" x14ac:dyDescent="0.2">
      <c r="B6425" s="442"/>
      <c r="I6425" s="443"/>
      <c r="J6425" s="443"/>
      <c r="K6425" s="443"/>
    </row>
    <row r="6426" spans="2:11" s="440" customFormat="1" x14ac:dyDescent="0.2">
      <c r="B6426" s="442"/>
      <c r="I6426" s="443"/>
      <c r="J6426" s="443"/>
      <c r="K6426" s="443"/>
    </row>
    <row r="6427" spans="2:11" s="440" customFormat="1" x14ac:dyDescent="0.2">
      <c r="B6427" s="442"/>
      <c r="I6427" s="443"/>
      <c r="J6427" s="443"/>
      <c r="K6427" s="443"/>
    </row>
    <row r="6428" spans="2:11" s="440" customFormat="1" x14ac:dyDescent="0.2">
      <c r="B6428" s="442"/>
      <c r="I6428" s="443"/>
      <c r="J6428" s="443"/>
      <c r="K6428" s="443"/>
    </row>
    <row r="6429" spans="2:11" s="440" customFormat="1" x14ac:dyDescent="0.2">
      <c r="B6429" s="442"/>
      <c r="I6429" s="443"/>
      <c r="J6429" s="443"/>
      <c r="K6429" s="443"/>
    </row>
    <row r="6430" spans="2:11" s="440" customFormat="1" x14ac:dyDescent="0.2">
      <c r="B6430" s="442"/>
      <c r="I6430" s="443"/>
      <c r="J6430" s="443"/>
      <c r="K6430" s="443"/>
    </row>
    <row r="6431" spans="2:11" s="440" customFormat="1" x14ac:dyDescent="0.2">
      <c r="B6431" s="442"/>
      <c r="I6431" s="443"/>
      <c r="J6431" s="443"/>
      <c r="K6431" s="443"/>
    </row>
    <row r="6432" spans="2:11" s="440" customFormat="1" x14ac:dyDescent="0.2">
      <c r="B6432" s="442"/>
      <c r="I6432" s="443"/>
      <c r="J6432" s="443"/>
      <c r="K6432" s="443"/>
    </row>
    <row r="6433" spans="2:11" s="440" customFormat="1" x14ac:dyDescent="0.2">
      <c r="B6433" s="442"/>
      <c r="I6433" s="443"/>
      <c r="J6433" s="443"/>
      <c r="K6433" s="443"/>
    </row>
    <row r="6434" spans="2:11" s="440" customFormat="1" x14ac:dyDescent="0.2">
      <c r="B6434" s="442"/>
      <c r="I6434" s="443"/>
      <c r="J6434" s="443"/>
      <c r="K6434" s="443"/>
    </row>
    <row r="6435" spans="2:11" s="440" customFormat="1" x14ac:dyDescent="0.2">
      <c r="B6435" s="442"/>
      <c r="I6435" s="443"/>
      <c r="J6435" s="443"/>
      <c r="K6435" s="443"/>
    </row>
    <row r="6436" spans="2:11" s="440" customFormat="1" x14ac:dyDescent="0.2">
      <c r="B6436" s="442"/>
      <c r="I6436" s="443"/>
      <c r="J6436" s="443"/>
      <c r="K6436" s="443"/>
    </row>
    <row r="6437" spans="2:11" s="440" customFormat="1" x14ac:dyDescent="0.2">
      <c r="B6437" s="442"/>
      <c r="I6437" s="443"/>
      <c r="J6437" s="443"/>
      <c r="K6437" s="443"/>
    </row>
    <row r="6438" spans="2:11" s="440" customFormat="1" x14ac:dyDescent="0.2">
      <c r="B6438" s="442"/>
      <c r="I6438" s="443"/>
      <c r="J6438" s="443"/>
      <c r="K6438" s="443"/>
    </row>
    <row r="6439" spans="2:11" s="440" customFormat="1" x14ac:dyDescent="0.2">
      <c r="B6439" s="442"/>
      <c r="I6439" s="443"/>
      <c r="J6439" s="443"/>
      <c r="K6439" s="443"/>
    </row>
    <row r="6440" spans="2:11" s="440" customFormat="1" x14ac:dyDescent="0.2">
      <c r="B6440" s="442"/>
      <c r="I6440" s="443"/>
      <c r="J6440" s="443"/>
      <c r="K6440" s="443"/>
    </row>
    <row r="6441" spans="2:11" s="440" customFormat="1" x14ac:dyDescent="0.2">
      <c r="B6441" s="442"/>
      <c r="I6441" s="443"/>
      <c r="J6441" s="443"/>
      <c r="K6441" s="443"/>
    </row>
    <row r="6442" spans="2:11" s="440" customFormat="1" x14ac:dyDescent="0.2">
      <c r="B6442" s="442"/>
      <c r="I6442" s="443"/>
      <c r="J6442" s="443"/>
      <c r="K6442" s="443"/>
    </row>
    <row r="6443" spans="2:11" s="440" customFormat="1" x14ac:dyDescent="0.2">
      <c r="B6443" s="442"/>
      <c r="I6443" s="443"/>
      <c r="J6443" s="443"/>
      <c r="K6443" s="443"/>
    </row>
    <row r="6444" spans="2:11" s="440" customFormat="1" x14ac:dyDescent="0.2">
      <c r="B6444" s="442"/>
      <c r="I6444" s="443"/>
      <c r="J6444" s="443"/>
      <c r="K6444" s="443"/>
    </row>
    <row r="6445" spans="2:11" s="440" customFormat="1" x14ac:dyDescent="0.2">
      <c r="B6445" s="442"/>
      <c r="I6445" s="443"/>
      <c r="J6445" s="443"/>
      <c r="K6445" s="443"/>
    </row>
    <row r="6446" spans="2:11" s="440" customFormat="1" x14ac:dyDescent="0.2">
      <c r="B6446" s="442"/>
      <c r="I6446" s="443"/>
      <c r="J6446" s="443"/>
      <c r="K6446" s="443"/>
    </row>
    <row r="6447" spans="2:11" s="440" customFormat="1" x14ac:dyDescent="0.2">
      <c r="B6447" s="442"/>
      <c r="I6447" s="443"/>
      <c r="J6447" s="443"/>
      <c r="K6447" s="443"/>
    </row>
    <row r="6448" spans="2:11" s="440" customFormat="1" x14ac:dyDescent="0.2">
      <c r="B6448" s="442"/>
      <c r="I6448" s="443"/>
      <c r="J6448" s="443"/>
      <c r="K6448" s="443"/>
    </row>
    <row r="6449" spans="2:11" s="440" customFormat="1" x14ac:dyDescent="0.2">
      <c r="B6449" s="442"/>
      <c r="I6449" s="443"/>
      <c r="J6449" s="443"/>
      <c r="K6449" s="443"/>
    </row>
    <row r="6450" spans="2:11" s="440" customFormat="1" x14ac:dyDescent="0.2">
      <c r="B6450" s="442"/>
      <c r="I6450" s="443"/>
      <c r="J6450" s="443"/>
      <c r="K6450" s="443"/>
    </row>
    <row r="6451" spans="2:11" s="440" customFormat="1" x14ac:dyDescent="0.2">
      <c r="B6451" s="442"/>
      <c r="I6451" s="443"/>
      <c r="J6451" s="443"/>
      <c r="K6451" s="443"/>
    </row>
    <row r="6452" spans="2:11" s="440" customFormat="1" x14ac:dyDescent="0.2">
      <c r="B6452" s="442"/>
      <c r="I6452" s="443"/>
      <c r="J6452" s="443"/>
      <c r="K6452" s="443"/>
    </row>
    <row r="6453" spans="2:11" s="440" customFormat="1" x14ac:dyDescent="0.2">
      <c r="B6453" s="442"/>
      <c r="I6453" s="443"/>
      <c r="J6453" s="443"/>
      <c r="K6453" s="443"/>
    </row>
    <row r="6454" spans="2:11" s="440" customFormat="1" x14ac:dyDescent="0.2">
      <c r="B6454" s="442"/>
      <c r="I6454" s="443"/>
      <c r="J6454" s="443"/>
      <c r="K6454" s="443"/>
    </row>
    <row r="6455" spans="2:11" s="440" customFormat="1" x14ac:dyDescent="0.2">
      <c r="B6455" s="442"/>
      <c r="I6455" s="443"/>
      <c r="J6455" s="443"/>
      <c r="K6455" s="443"/>
    </row>
    <row r="6456" spans="2:11" s="440" customFormat="1" x14ac:dyDescent="0.2">
      <c r="B6456" s="442"/>
      <c r="I6456" s="443"/>
      <c r="J6456" s="443"/>
      <c r="K6456" s="443"/>
    </row>
    <row r="6457" spans="2:11" s="440" customFormat="1" x14ac:dyDescent="0.2">
      <c r="B6457" s="442"/>
      <c r="I6457" s="443"/>
      <c r="J6457" s="443"/>
      <c r="K6457" s="443"/>
    </row>
    <row r="6458" spans="2:11" s="440" customFormat="1" x14ac:dyDescent="0.2">
      <c r="B6458" s="442"/>
      <c r="I6458" s="443"/>
      <c r="J6458" s="443"/>
      <c r="K6458" s="443"/>
    </row>
    <row r="6459" spans="2:11" s="440" customFormat="1" x14ac:dyDescent="0.2">
      <c r="B6459" s="442"/>
      <c r="I6459" s="443"/>
      <c r="J6459" s="443"/>
      <c r="K6459" s="443"/>
    </row>
    <row r="6460" spans="2:11" s="440" customFormat="1" x14ac:dyDescent="0.2">
      <c r="B6460" s="442"/>
      <c r="I6460" s="443"/>
      <c r="J6460" s="443"/>
      <c r="K6460" s="443"/>
    </row>
    <row r="6461" spans="2:11" s="440" customFormat="1" x14ac:dyDescent="0.2">
      <c r="B6461" s="442"/>
      <c r="I6461" s="443"/>
      <c r="J6461" s="443"/>
      <c r="K6461" s="443"/>
    </row>
    <row r="6462" spans="2:11" s="440" customFormat="1" x14ac:dyDescent="0.2">
      <c r="B6462" s="442"/>
      <c r="I6462" s="443"/>
      <c r="J6462" s="443"/>
      <c r="K6462" s="443"/>
    </row>
    <row r="6463" spans="2:11" s="440" customFormat="1" x14ac:dyDescent="0.2">
      <c r="B6463" s="442"/>
      <c r="I6463" s="443"/>
      <c r="J6463" s="443"/>
      <c r="K6463" s="443"/>
    </row>
    <row r="6464" spans="2:11" s="440" customFormat="1" x14ac:dyDescent="0.2">
      <c r="B6464" s="442"/>
      <c r="I6464" s="443"/>
      <c r="J6464" s="443"/>
      <c r="K6464" s="443"/>
    </row>
    <row r="6465" spans="2:11" s="440" customFormat="1" x14ac:dyDescent="0.2">
      <c r="B6465" s="442"/>
      <c r="I6465" s="443"/>
      <c r="J6465" s="443"/>
      <c r="K6465" s="443"/>
    </row>
    <row r="6466" spans="2:11" s="440" customFormat="1" x14ac:dyDescent="0.2">
      <c r="B6466" s="442"/>
      <c r="I6466" s="443"/>
      <c r="J6466" s="443"/>
      <c r="K6466" s="443"/>
    </row>
    <row r="6467" spans="2:11" s="440" customFormat="1" x14ac:dyDescent="0.2">
      <c r="B6467" s="442"/>
      <c r="I6467" s="443"/>
      <c r="J6467" s="443"/>
      <c r="K6467" s="443"/>
    </row>
    <row r="6468" spans="2:11" s="440" customFormat="1" x14ac:dyDescent="0.2">
      <c r="B6468" s="442"/>
      <c r="I6468" s="443"/>
      <c r="J6468" s="443"/>
      <c r="K6468" s="443"/>
    </row>
    <row r="6469" spans="2:11" s="440" customFormat="1" x14ac:dyDescent="0.2">
      <c r="B6469" s="442"/>
      <c r="I6469" s="443"/>
      <c r="J6469" s="443"/>
      <c r="K6469" s="443"/>
    </row>
    <row r="6470" spans="2:11" s="440" customFormat="1" x14ac:dyDescent="0.2">
      <c r="B6470" s="442"/>
      <c r="I6470" s="443"/>
      <c r="J6470" s="443"/>
      <c r="K6470" s="443"/>
    </row>
    <row r="6471" spans="2:11" s="440" customFormat="1" x14ac:dyDescent="0.2">
      <c r="B6471" s="442"/>
      <c r="I6471" s="443"/>
      <c r="J6471" s="443"/>
      <c r="K6471" s="443"/>
    </row>
    <row r="6472" spans="2:11" s="440" customFormat="1" x14ac:dyDescent="0.2">
      <c r="B6472" s="442"/>
      <c r="I6472" s="443"/>
      <c r="J6472" s="443"/>
      <c r="K6472" s="443"/>
    </row>
    <row r="6473" spans="2:11" s="440" customFormat="1" x14ac:dyDescent="0.2">
      <c r="B6473" s="442"/>
      <c r="I6473" s="443"/>
      <c r="J6473" s="443"/>
      <c r="K6473" s="443"/>
    </row>
    <row r="6474" spans="2:11" s="440" customFormat="1" x14ac:dyDescent="0.2">
      <c r="B6474" s="442"/>
      <c r="I6474" s="443"/>
      <c r="J6474" s="443"/>
      <c r="K6474" s="443"/>
    </row>
    <row r="6475" spans="2:11" s="440" customFormat="1" x14ac:dyDescent="0.2">
      <c r="B6475" s="442"/>
      <c r="I6475" s="443"/>
      <c r="J6475" s="443"/>
      <c r="K6475" s="443"/>
    </row>
    <row r="6476" spans="2:11" s="440" customFormat="1" x14ac:dyDescent="0.2">
      <c r="B6476" s="442"/>
      <c r="I6476" s="443"/>
      <c r="J6476" s="443"/>
      <c r="K6476" s="443"/>
    </row>
    <row r="6477" spans="2:11" s="440" customFormat="1" x14ac:dyDescent="0.2">
      <c r="B6477" s="442"/>
      <c r="I6477" s="443"/>
      <c r="J6477" s="443"/>
      <c r="K6477" s="443"/>
    </row>
    <row r="6478" spans="2:11" s="440" customFormat="1" x14ac:dyDescent="0.2">
      <c r="B6478" s="442"/>
      <c r="I6478" s="443"/>
      <c r="J6478" s="443"/>
      <c r="K6478" s="443"/>
    </row>
    <row r="6479" spans="2:11" s="440" customFormat="1" x14ac:dyDescent="0.2">
      <c r="B6479" s="442"/>
      <c r="I6479" s="443"/>
      <c r="J6479" s="443"/>
      <c r="K6479" s="443"/>
    </row>
    <row r="6480" spans="2:11" s="440" customFormat="1" x14ac:dyDescent="0.2">
      <c r="B6480" s="442"/>
      <c r="I6480" s="443"/>
      <c r="J6480" s="443"/>
      <c r="K6480" s="443"/>
    </row>
    <row r="6481" spans="2:11" s="440" customFormat="1" x14ac:dyDescent="0.2">
      <c r="B6481" s="442"/>
      <c r="I6481" s="443"/>
      <c r="J6481" s="443"/>
      <c r="K6481" s="443"/>
    </row>
    <row r="6482" spans="2:11" s="440" customFormat="1" x14ac:dyDescent="0.2">
      <c r="B6482" s="442"/>
      <c r="I6482" s="443"/>
      <c r="J6482" s="443"/>
      <c r="K6482" s="443"/>
    </row>
    <row r="6483" spans="2:11" s="440" customFormat="1" x14ac:dyDescent="0.2">
      <c r="B6483" s="442"/>
      <c r="I6483" s="443"/>
      <c r="J6483" s="443"/>
      <c r="K6483" s="443"/>
    </row>
    <row r="6484" spans="2:11" s="440" customFormat="1" x14ac:dyDescent="0.2">
      <c r="B6484" s="442"/>
      <c r="I6484" s="443"/>
      <c r="J6484" s="443"/>
      <c r="K6484" s="443"/>
    </row>
    <row r="6485" spans="2:11" s="440" customFormat="1" x14ac:dyDescent="0.2">
      <c r="B6485" s="442"/>
      <c r="I6485" s="443"/>
      <c r="J6485" s="443"/>
      <c r="K6485" s="443"/>
    </row>
    <row r="6486" spans="2:11" s="440" customFormat="1" x14ac:dyDescent="0.2">
      <c r="B6486" s="442"/>
      <c r="I6486" s="443"/>
      <c r="J6486" s="443"/>
      <c r="K6486" s="443"/>
    </row>
    <row r="6487" spans="2:11" s="440" customFormat="1" x14ac:dyDescent="0.2">
      <c r="B6487" s="442"/>
      <c r="I6487" s="443"/>
      <c r="J6487" s="443"/>
      <c r="K6487" s="443"/>
    </row>
    <row r="6488" spans="2:11" s="440" customFormat="1" x14ac:dyDescent="0.2">
      <c r="B6488" s="442"/>
      <c r="I6488" s="443"/>
      <c r="J6488" s="443"/>
      <c r="K6488" s="443"/>
    </row>
    <row r="6489" spans="2:11" s="440" customFormat="1" x14ac:dyDescent="0.2">
      <c r="B6489" s="442"/>
      <c r="I6489" s="443"/>
      <c r="J6489" s="443"/>
      <c r="K6489" s="443"/>
    </row>
    <row r="6490" spans="2:11" s="440" customFormat="1" x14ac:dyDescent="0.2">
      <c r="B6490" s="442"/>
      <c r="I6490" s="443"/>
      <c r="J6490" s="443"/>
      <c r="K6490" s="443"/>
    </row>
    <row r="6491" spans="2:11" s="440" customFormat="1" x14ac:dyDescent="0.2">
      <c r="B6491" s="442"/>
      <c r="I6491" s="443"/>
      <c r="J6491" s="443"/>
      <c r="K6491" s="443"/>
    </row>
    <row r="6492" spans="2:11" s="440" customFormat="1" x14ac:dyDescent="0.2">
      <c r="B6492" s="442"/>
      <c r="I6492" s="443"/>
      <c r="J6492" s="443"/>
      <c r="K6492" s="443"/>
    </row>
    <row r="6493" spans="2:11" s="440" customFormat="1" x14ac:dyDescent="0.2">
      <c r="B6493" s="442"/>
      <c r="I6493" s="443"/>
      <c r="J6493" s="443"/>
      <c r="K6493" s="443"/>
    </row>
    <row r="6494" spans="2:11" s="440" customFormat="1" x14ac:dyDescent="0.2">
      <c r="B6494" s="442"/>
      <c r="I6494" s="443"/>
      <c r="J6494" s="443"/>
      <c r="K6494" s="443"/>
    </row>
    <row r="6495" spans="2:11" s="440" customFormat="1" x14ac:dyDescent="0.2">
      <c r="B6495" s="442"/>
      <c r="I6495" s="443"/>
      <c r="J6495" s="443"/>
      <c r="K6495" s="443"/>
    </row>
    <row r="6496" spans="2:11" s="440" customFormat="1" x14ac:dyDescent="0.2">
      <c r="B6496" s="442"/>
      <c r="I6496" s="443"/>
      <c r="J6496" s="443"/>
      <c r="K6496" s="443"/>
    </row>
    <row r="6497" spans="2:11" s="440" customFormat="1" x14ac:dyDescent="0.2">
      <c r="B6497" s="442"/>
      <c r="I6497" s="443"/>
      <c r="J6497" s="443"/>
      <c r="K6497" s="443"/>
    </row>
    <row r="6498" spans="2:11" s="440" customFormat="1" x14ac:dyDescent="0.2">
      <c r="B6498" s="442"/>
      <c r="I6498" s="443"/>
      <c r="J6498" s="443"/>
      <c r="K6498" s="443"/>
    </row>
    <row r="6499" spans="2:11" s="440" customFormat="1" x14ac:dyDescent="0.2">
      <c r="B6499" s="442"/>
      <c r="I6499" s="443"/>
      <c r="J6499" s="443"/>
      <c r="K6499" s="443"/>
    </row>
    <row r="6500" spans="2:11" s="440" customFormat="1" x14ac:dyDescent="0.2">
      <c r="B6500" s="442"/>
      <c r="I6500" s="443"/>
      <c r="J6500" s="443"/>
      <c r="K6500" s="443"/>
    </row>
    <row r="6501" spans="2:11" s="440" customFormat="1" x14ac:dyDescent="0.2">
      <c r="B6501" s="442"/>
      <c r="I6501" s="443"/>
      <c r="J6501" s="443"/>
      <c r="K6501" s="443"/>
    </row>
    <row r="6502" spans="2:11" s="440" customFormat="1" x14ac:dyDescent="0.2">
      <c r="B6502" s="442"/>
      <c r="I6502" s="443"/>
      <c r="J6502" s="443"/>
      <c r="K6502" s="443"/>
    </row>
    <row r="6503" spans="2:11" s="440" customFormat="1" x14ac:dyDescent="0.2">
      <c r="B6503" s="442"/>
      <c r="I6503" s="443"/>
      <c r="J6503" s="443"/>
      <c r="K6503" s="443"/>
    </row>
    <row r="6504" spans="2:11" s="440" customFormat="1" x14ac:dyDescent="0.2">
      <c r="B6504" s="442"/>
      <c r="I6504" s="443"/>
      <c r="J6504" s="443"/>
      <c r="K6504" s="443"/>
    </row>
    <row r="6505" spans="2:11" s="440" customFormat="1" x14ac:dyDescent="0.2">
      <c r="B6505" s="442"/>
      <c r="I6505" s="443"/>
      <c r="J6505" s="443"/>
      <c r="K6505" s="443"/>
    </row>
    <row r="6506" spans="2:11" s="440" customFormat="1" x14ac:dyDescent="0.2">
      <c r="B6506" s="442"/>
      <c r="I6506" s="443"/>
      <c r="J6506" s="443"/>
      <c r="K6506" s="443"/>
    </row>
    <row r="6507" spans="2:11" s="440" customFormat="1" x14ac:dyDescent="0.2">
      <c r="B6507" s="442"/>
      <c r="I6507" s="443"/>
      <c r="J6507" s="443"/>
      <c r="K6507" s="443"/>
    </row>
    <row r="6508" spans="2:11" s="440" customFormat="1" x14ac:dyDescent="0.2">
      <c r="B6508" s="442"/>
      <c r="I6508" s="443"/>
      <c r="J6508" s="443"/>
      <c r="K6508" s="443"/>
    </row>
    <row r="6509" spans="2:11" s="440" customFormat="1" x14ac:dyDescent="0.2">
      <c r="B6509" s="442"/>
      <c r="I6509" s="443"/>
      <c r="J6509" s="443"/>
      <c r="K6509" s="443"/>
    </row>
    <row r="6510" spans="2:11" s="440" customFormat="1" x14ac:dyDescent="0.2">
      <c r="B6510" s="442"/>
      <c r="I6510" s="443"/>
      <c r="J6510" s="443"/>
      <c r="K6510" s="443"/>
    </row>
    <row r="6511" spans="2:11" s="440" customFormat="1" x14ac:dyDescent="0.2">
      <c r="B6511" s="442"/>
      <c r="I6511" s="443"/>
      <c r="J6511" s="443"/>
      <c r="K6511" s="443"/>
    </row>
    <row r="6512" spans="2:11" s="440" customFormat="1" x14ac:dyDescent="0.2">
      <c r="B6512" s="442"/>
      <c r="I6512" s="443"/>
      <c r="J6512" s="443"/>
      <c r="K6512" s="443"/>
    </row>
    <row r="6513" spans="2:11" s="440" customFormat="1" x14ac:dyDescent="0.2">
      <c r="B6513" s="442"/>
      <c r="I6513" s="443"/>
      <c r="J6513" s="443"/>
      <c r="K6513" s="443"/>
    </row>
    <row r="6514" spans="2:11" s="440" customFormat="1" x14ac:dyDescent="0.2">
      <c r="B6514" s="442"/>
      <c r="I6514" s="443"/>
      <c r="J6514" s="443"/>
      <c r="K6514" s="443"/>
    </row>
    <row r="6515" spans="2:11" s="440" customFormat="1" x14ac:dyDescent="0.2">
      <c r="B6515" s="442"/>
      <c r="I6515" s="443"/>
      <c r="J6515" s="443"/>
      <c r="K6515" s="443"/>
    </row>
    <row r="6516" spans="2:11" s="440" customFormat="1" x14ac:dyDescent="0.2">
      <c r="B6516" s="442"/>
      <c r="I6516" s="443"/>
      <c r="J6516" s="443"/>
      <c r="K6516" s="443"/>
    </row>
    <row r="6517" spans="2:11" s="440" customFormat="1" x14ac:dyDescent="0.2">
      <c r="B6517" s="442"/>
      <c r="I6517" s="443"/>
      <c r="J6517" s="443"/>
      <c r="K6517" s="443"/>
    </row>
    <row r="6518" spans="2:11" s="440" customFormat="1" x14ac:dyDescent="0.2">
      <c r="B6518" s="442"/>
      <c r="I6518" s="443"/>
      <c r="J6518" s="443"/>
      <c r="K6518" s="443"/>
    </row>
    <row r="6519" spans="2:11" s="440" customFormat="1" x14ac:dyDescent="0.2">
      <c r="B6519" s="442"/>
      <c r="I6519" s="443"/>
      <c r="J6519" s="443"/>
      <c r="K6519" s="443"/>
    </row>
    <row r="6520" spans="2:11" s="440" customFormat="1" x14ac:dyDescent="0.2">
      <c r="B6520" s="442"/>
      <c r="I6520" s="443"/>
      <c r="J6520" s="443"/>
      <c r="K6520" s="443"/>
    </row>
    <row r="6521" spans="2:11" s="440" customFormat="1" x14ac:dyDescent="0.2">
      <c r="B6521" s="442"/>
      <c r="I6521" s="443"/>
      <c r="J6521" s="443"/>
      <c r="K6521" s="443"/>
    </row>
    <row r="6522" spans="2:11" s="440" customFormat="1" x14ac:dyDescent="0.2">
      <c r="B6522" s="442"/>
      <c r="I6522" s="443"/>
      <c r="J6522" s="443"/>
      <c r="K6522" s="443"/>
    </row>
    <row r="6523" spans="2:11" s="440" customFormat="1" x14ac:dyDescent="0.2">
      <c r="B6523" s="442"/>
      <c r="I6523" s="443"/>
      <c r="J6523" s="443"/>
      <c r="K6523" s="443"/>
    </row>
    <row r="6524" spans="2:11" s="440" customFormat="1" x14ac:dyDescent="0.2">
      <c r="B6524" s="442"/>
      <c r="I6524" s="443"/>
      <c r="J6524" s="443"/>
      <c r="K6524" s="443"/>
    </row>
    <row r="6525" spans="2:11" s="440" customFormat="1" x14ac:dyDescent="0.2">
      <c r="B6525" s="442"/>
      <c r="I6525" s="443"/>
      <c r="J6525" s="443"/>
      <c r="K6525" s="443"/>
    </row>
    <row r="6526" spans="2:11" s="440" customFormat="1" x14ac:dyDescent="0.2">
      <c r="B6526" s="442"/>
      <c r="I6526" s="443"/>
      <c r="J6526" s="443"/>
      <c r="K6526" s="443"/>
    </row>
    <row r="6527" spans="2:11" s="440" customFormat="1" x14ac:dyDescent="0.2">
      <c r="B6527" s="442"/>
      <c r="I6527" s="443"/>
      <c r="J6527" s="443"/>
      <c r="K6527" s="443"/>
    </row>
    <row r="6528" spans="2:11" s="440" customFormat="1" x14ac:dyDescent="0.2">
      <c r="B6528" s="442"/>
      <c r="I6528" s="443"/>
      <c r="J6528" s="443"/>
      <c r="K6528" s="443"/>
    </row>
    <row r="6529" spans="2:11" s="440" customFormat="1" x14ac:dyDescent="0.2">
      <c r="B6529" s="442"/>
      <c r="I6529" s="443"/>
      <c r="J6529" s="443"/>
      <c r="K6529" s="443"/>
    </row>
    <row r="6530" spans="2:11" s="440" customFormat="1" x14ac:dyDescent="0.2">
      <c r="B6530" s="442"/>
      <c r="I6530" s="443"/>
      <c r="J6530" s="443"/>
      <c r="K6530" s="443"/>
    </row>
    <row r="6531" spans="2:11" s="440" customFormat="1" x14ac:dyDescent="0.2">
      <c r="B6531" s="442"/>
      <c r="I6531" s="443"/>
      <c r="J6531" s="443"/>
      <c r="K6531" s="443"/>
    </row>
    <row r="6532" spans="2:11" s="440" customFormat="1" x14ac:dyDescent="0.2">
      <c r="B6532" s="442"/>
      <c r="I6532" s="443"/>
      <c r="J6532" s="443"/>
      <c r="K6532" s="443"/>
    </row>
    <row r="6533" spans="2:11" s="440" customFormat="1" x14ac:dyDescent="0.2">
      <c r="B6533" s="442"/>
      <c r="I6533" s="443"/>
      <c r="J6533" s="443"/>
      <c r="K6533" s="443"/>
    </row>
    <row r="6534" spans="2:11" s="440" customFormat="1" x14ac:dyDescent="0.2">
      <c r="B6534" s="442"/>
      <c r="I6534" s="443"/>
      <c r="J6534" s="443"/>
      <c r="K6534" s="443"/>
    </row>
    <row r="6535" spans="2:11" s="440" customFormat="1" x14ac:dyDescent="0.2">
      <c r="B6535" s="442"/>
      <c r="I6535" s="443"/>
      <c r="J6535" s="443"/>
      <c r="K6535" s="443"/>
    </row>
    <row r="6536" spans="2:11" s="440" customFormat="1" x14ac:dyDescent="0.2">
      <c r="B6536" s="442"/>
      <c r="I6536" s="443"/>
      <c r="J6536" s="443"/>
      <c r="K6536" s="443"/>
    </row>
    <row r="6537" spans="2:11" s="440" customFormat="1" x14ac:dyDescent="0.2">
      <c r="B6537" s="442"/>
      <c r="I6537" s="443"/>
      <c r="J6537" s="443"/>
      <c r="K6537" s="443"/>
    </row>
    <row r="6538" spans="2:11" s="440" customFormat="1" x14ac:dyDescent="0.2">
      <c r="B6538" s="442"/>
      <c r="I6538" s="443"/>
      <c r="J6538" s="443"/>
      <c r="K6538" s="443"/>
    </row>
    <row r="6539" spans="2:11" s="440" customFormat="1" x14ac:dyDescent="0.2">
      <c r="B6539" s="442"/>
      <c r="I6539" s="443"/>
      <c r="J6539" s="443"/>
      <c r="K6539" s="443"/>
    </row>
    <row r="6540" spans="2:11" s="440" customFormat="1" x14ac:dyDescent="0.2">
      <c r="B6540" s="442"/>
      <c r="I6540" s="443"/>
      <c r="J6540" s="443"/>
      <c r="K6540" s="443"/>
    </row>
    <row r="6541" spans="2:11" s="440" customFormat="1" x14ac:dyDescent="0.2">
      <c r="B6541" s="442"/>
      <c r="I6541" s="443"/>
      <c r="J6541" s="443"/>
      <c r="K6541" s="443"/>
    </row>
    <row r="6542" spans="2:11" s="440" customFormat="1" x14ac:dyDescent="0.2">
      <c r="B6542" s="442"/>
      <c r="I6542" s="443"/>
      <c r="J6542" s="443"/>
      <c r="K6542" s="443"/>
    </row>
    <row r="6543" spans="2:11" s="440" customFormat="1" x14ac:dyDescent="0.2">
      <c r="B6543" s="442"/>
      <c r="I6543" s="443"/>
      <c r="J6543" s="443"/>
      <c r="K6543" s="443"/>
    </row>
    <row r="6544" spans="2:11" s="440" customFormat="1" x14ac:dyDescent="0.2">
      <c r="B6544" s="442"/>
      <c r="I6544" s="443"/>
      <c r="J6544" s="443"/>
      <c r="K6544" s="443"/>
    </row>
    <row r="6545" spans="2:11" s="440" customFormat="1" x14ac:dyDescent="0.2">
      <c r="B6545" s="442"/>
      <c r="I6545" s="443"/>
      <c r="J6545" s="443"/>
      <c r="K6545" s="443"/>
    </row>
    <row r="6546" spans="2:11" s="440" customFormat="1" x14ac:dyDescent="0.2">
      <c r="B6546" s="442"/>
      <c r="I6546" s="443"/>
      <c r="J6546" s="443"/>
      <c r="K6546" s="443"/>
    </row>
    <row r="6547" spans="2:11" s="440" customFormat="1" x14ac:dyDescent="0.2">
      <c r="B6547" s="442"/>
      <c r="I6547" s="443"/>
      <c r="J6547" s="443"/>
      <c r="K6547" s="443"/>
    </row>
    <row r="6548" spans="2:11" s="440" customFormat="1" x14ac:dyDescent="0.2">
      <c r="B6548" s="442"/>
      <c r="I6548" s="443"/>
      <c r="J6548" s="443"/>
      <c r="K6548" s="443"/>
    </row>
    <row r="6549" spans="2:11" s="440" customFormat="1" x14ac:dyDescent="0.2">
      <c r="B6549" s="442"/>
      <c r="I6549" s="443"/>
      <c r="J6549" s="443"/>
      <c r="K6549" s="443"/>
    </row>
    <row r="6550" spans="2:11" s="440" customFormat="1" x14ac:dyDescent="0.2">
      <c r="B6550" s="442"/>
      <c r="I6550" s="443"/>
      <c r="J6550" s="443"/>
      <c r="K6550" s="443"/>
    </row>
    <row r="6551" spans="2:11" s="440" customFormat="1" x14ac:dyDescent="0.2">
      <c r="B6551" s="442"/>
      <c r="I6551" s="443"/>
      <c r="J6551" s="443"/>
      <c r="K6551" s="443"/>
    </row>
    <row r="6552" spans="2:11" s="440" customFormat="1" x14ac:dyDescent="0.2">
      <c r="B6552" s="442"/>
      <c r="I6552" s="443"/>
      <c r="J6552" s="443"/>
      <c r="K6552" s="443"/>
    </row>
    <row r="6553" spans="2:11" s="440" customFormat="1" x14ac:dyDescent="0.2">
      <c r="B6553" s="442"/>
      <c r="I6553" s="443"/>
      <c r="J6553" s="443"/>
      <c r="K6553" s="443"/>
    </row>
    <row r="6554" spans="2:11" s="440" customFormat="1" x14ac:dyDescent="0.2">
      <c r="B6554" s="442"/>
      <c r="I6554" s="443"/>
      <c r="J6554" s="443"/>
      <c r="K6554" s="443"/>
    </row>
    <row r="6555" spans="2:11" s="440" customFormat="1" x14ac:dyDescent="0.2">
      <c r="B6555" s="442"/>
      <c r="I6555" s="443"/>
      <c r="J6555" s="443"/>
      <c r="K6555" s="443"/>
    </row>
    <row r="6556" spans="2:11" s="440" customFormat="1" x14ac:dyDescent="0.2">
      <c r="B6556" s="442"/>
      <c r="I6556" s="443"/>
      <c r="J6556" s="443"/>
      <c r="K6556" s="443"/>
    </row>
    <row r="6557" spans="2:11" s="440" customFormat="1" x14ac:dyDescent="0.2">
      <c r="B6557" s="442"/>
      <c r="I6557" s="443"/>
      <c r="J6557" s="443"/>
      <c r="K6557" s="443"/>
    </row>
    <row r="6558" spans="2:11" s="440" customFormat="1" x14ac:dyDescent="0.2">
      <c r="B6558" s="442"/>
      <c r="I6558" s="443"/>
      <c r="J6558" s="443"/>
      <c r="K6558" s="443"/>
    </row>
    <row r="6559" spans="2:11" s="440" customFormat="1" x14ac:dyDescent="0.2">
      <c r="B6559" s="442"/>
      <c r="I6559" s="443"/>
      <c r="J6559" s="443"/>
      <c r="K6559" s="443"/>
    </row>
    <row r="6560" spans="2:11" s="440" customFormat="1" x14ac:dyDescent="0.2">
      <c r="B6560" s="442"/>
      <c r="I6560" s="443"/>
      <c r="J6560" s="443"/>
      <c r="K6560" s="443"/>
    </row>
    <row r="6561" spans="2:11" s="440" customFormat="1" x14ac:dyDescent="0.2">
      <c r="B6561" s="442"/>
      <c r="I6561" s="443"/>
      <c r="J6561" s="443"/>
      <c r="K6561" s="443"/>
    </row>
    <row r="6562" spans="2:11" s="440" customFormat="1" x14ac:dyDescent="0.2">
      <c r="B6562" s="442"/>
      <c r="I6562" s="443"/>
      <c r="J6562" s="443"/>
      <c r="K6562" s="443"/>
    </row>
    <row r="6563" spans="2:11" s="440" customFormat="1" x14ac:dyDescent="0.2">
      <c r="B6563" s="442"/>
      <c r="I6563" s="443"/>
      <c r="J6563" s="443"/>
      <c r="K6563" s="443"/>
    </row>
    <row r="6564" spans="2:11" s="440" customFormat="1" x14ac:dyDescent="0.2">
      <c r="B6564" s="442"/>
      <c r="I6564" s="443"/>
      <c r="J6564" s="443"/>
      <c r="K6564" s="443"/>
    </row>
    <row r="6565" spans="2:11" s="440" customFormat="1" x14ac:dyDescent="0.2">
      <c r="B6565" s="442"/>
      <c r="I6565" s="443"/>
      <c r="J6565" s="443"/>
      <c r="K6565" s="443"/>
    </row>
    <row r="6566" spans="2:11" s="440" customFormat="1" x14ac:dyDescent="0.2">
      <c r="B6566" s="442"/>
      <c r="I6566" s="443"/>
      <c r="J6566" s="443"/>
      <c r="K6566" s="443"/>
    </row>
    <row r="6567" spans="2:11" s="440" customFormat="1" x14ac:dyDescent="0.2">
      <c r="B6567" s="442"/>
      <c r="I6567" s="443"/>
      <c r="J6567" s="443"/>
      <c r="K6567" s="443"/>
    </row>
    <row r="6568" spans="2:11" s="440" customFormat="1" x14ac:dyDescent="0.2">
      <c r="B6568" s="442"/>
      <c r="I6568" s="443"/>
      <c r="J6568" s="443"/>
      <c r="K6568" s="443"/>
    </row>
    <row r="6569" spans="2:11" s="440" customFormat="1" x14ac:dyDescent="0.2">
      <c r="B6569" s="442"/>
      <c r="I6569" s="443"/>
      <c r="J6569" s="443"/>
      <c r="K6569" s="443"/>
    </row>
    <row r="6570" spans="2:11" s="440" customFormat="1" x14ac:dyDescent="0.2">
      <c r="B6570" s="442"/>
      <c r="I6570" s="443"/>
      <c r="J6570" s="443"/>
      <c r="K6570" s="443"/>
    </row>
    <row r="6571" spans="2:11" s="440" customFormat="1" x14ac:dyDescent="0.2">
      <c r="B6571" s="442"/>
      <c r="I6571" s="443"/>
      <c r="J6571" s="443"/>
      <c r="K6571" s="443"/>
    </row>
    <row r="6572" spans="2:11" s="440" customFormat="1" x14ac:dyDescent="0.2">
      <c r="B6572" s="442"/>
      <c r="I6572" s="443"/>
      <c r="J6572" s="443"/>
      <c r="K6572" s="443"/>
    </row>
    <row r="6573" spans="2:11" s="440" customFormat="1" x14ac:dyDescent="0.2">
      <c r="B6573" s="442"/>
      <c r="I6573" s="443"/>
      <c r="J6573" s="443"/>
      <c r="K6573" s="443"/>
    </row>
    <row r="6574" spans="2:11" s="440" customFormat="1" x14ac:dyDescent="0.2">
      <c r="B6574" s="442"/>
      <c r="I6574" s="443"/>
      <c r="J6574" s="443"/>
      <c r="K6574" s="443"/>
    </row>
    <row r="6575" spans="2:11" s="440" customFormat="1" x14ac:dyDescent="0.2">
      <c r="B6575" s="442"/>
      <c r="I6575" s="443"/>
      <c r="J6575" s="443"/>
      <c r="K6575" s="443"/>
    </row>
    <row r="6576" spans="2:11" s="440" customFormat="1" x14ac:dyDescent="0.2">
      <c r="B6576" s="442"/>
      <c r="I6576" s="443"/>
      <c r="J6576" s="443"/>
      <c r="K6576" s="443"/>
    </row>
    <row r="6577" spans="2:11" s="440" customFormat="1" x14ac:dyDescent="0.2">
      <c r="B6577" s="442"/>
      <c r="I6577" s="443"/>
      <c r="J6577" s="443"/>
      <c r="K6577" s="443"/>
    </row>
    <row r="6578" spans="2:11" s="440" customFormat="1" x14ac:dyDescent="0.2">
      <c r="B6578" s="442"/>
      <c r="I6578" s="443"/>
      <c r="J6578" s="443"/>
      <c r="K6578" s="443"/>
    </row>
    <row r="6579" spans="2:11" s="440" customFormat="1" x14ac:dyDescent="0.2">
      <c r="B6579" s="442"/>
      <c r="I6579" s="443"/>
      <c r="J6579" s="443"/>
      <c r="K6579" s="443"/>
    </row>
    <row r="6580" spans="2:11" s="440" customFormat="1" x14ac:dyDescent="0.2">
      <c r="B6580" s="442"/>
      <c r="I6580" s="443"/>
      <c r="J6580" s="443"/>
      <c r="K6580" s="443"/>
    </row>
    <row r="6581" spans="2:11" s="440" customFormat="1" x14ac:dyDescent="0.2">
      <c r="B6581" s="442"/>
      <c r="I6581" s="443"/>
      <c r="J6581" s="443"/>
      <c r="K6581" s="443"/>
    </row>
    <row r="6582" spans="2:11" s="440" customFormat="1" x14ac:dyDescent="0.2">
      <c r="B6582" s="442"/>
      <c r="I6582" s="443"/>
      <c r="J6582" s="443"/>
      <c r="K6582" s="443"/>
    </row>
    <row r="6583" spans="2:11" s="440" customFormat="1" x14ac:dyDescent="0.2">
      <c r="B6583" s="442"/>
      <c r="I6583" s="443"/>
      <c r="J6583" s="443"/>
      <c r="K6583" s="443"/>
    </row>
    <row r="6584" spans="2:11" s="440" customFormat="1" x14ac:dyDescent="0.2">
      <c r="B6584" s="442"/>
      <c r="I6584" s="443"/>
      <c r="J6584" s="443"/>
      <c r="K6584" s="443"/>
    </row>
    <row r="6585" spans="2:11" s="440" customFormat="1" x14ac:dyDescent="0.2">
      <c r="B6585" s="442"/>
      <c r="I6585" s="443"/>
      <c r="J6585" s="443"/>
      <c r="K6585" s="443"/>
    </row>
    <row r="6586" spans="2:11" s="440" customFormat="1" x14ac:dyDescent="0.2">
      <c r="B6586" s="442"/>
      <c r="I6586" s="443"/>
      <c r="J6586" s="443"/>
      <c r="K6586" s="443"/>
    </row>
    <row r="6587" spans="2:11" s="440" customFormat="1" x14ac:dyDescent="0.2">
      <c r="B6587" s="442"/>
      <c r="I6587" s="443"/>
      <c r="J6587" s="443"/>
      <c r="K6587" s="443"/>
    </row>
    <row r="6588" spans="2:11" s="440" customFormat="1" x14ac:dyDescent="0.2">
      <c r="B6588" s="442"/>
      <c r="I6588" s="443"/>
      <c r="J6588" s="443"/>
      <c r="K6588" s="443"/>
    </row>
    <row r="6589" spans="2:11" s="440" customFormat="1" x14ac:dyDescent="0.2">
      <c r="B6589" s="442"/>
      <c r="I6589" s="443"/>
      <c r="J6589" s="443"/>
      <c r="K6589" s="443"/>
    </row>
    <row r="6590" spans="2:11" s="440" customFormat="1" x14ac:dyDescent="0.2">
      <c r="B6590" s="442"/>
      <c r="I6590" s="443"/>
      <c r="J6590" s="443"/>
      <c r="K6590" s="443"/>
    </row>
    <row r="6591" spans="2:11" s="440" customFormat="1" x14ac:dyDescent="0.2">
      <c r="B6591" s="442"/>
      <c r="I6591" s="443"/>
      <c r="J6591" s="443"/>
      <c r="K6591" s="443"/>
    </row>
    <row r="6592" spans="2:11" s="440" customFormat="1" x14ac:dyDescent="0.2">
      <c r="B6592" s="442"/>
      <c r="I6592" s="443"/>
      <c r="J6592" s="443"/>
      <c r="K6592" s="443"/>
    </row>
    <row r="6593" spans="2:11" s="440" customFormat="1" x14ac:dyDescent="0.2">
      <c r="B6593" s="442"/>
      <c r="I6593" s="443"/>
      <c r="J6593" s="443"/>
      <c r="K6593" s="443"/>
    </row>
    <row r="6594" spans="2:11" s="440" customFormat="1" x14ac:dyDescent="0.2">
      <c r="B6594" s="442"/>
      <c r="I6594" s="443"/>
      <c r="J6594" s="443"/>
      <c r="K6594" s="443"/>
    </row>
    <row r="6595" spans="2:11" s="440" customFormat="1" x14ac:dyDescent="0.2">
      <c r="B6595" s="442"/>
      <c r="I6595" s="443"/>
      <c r="J6595" s="443"/>
      <c r="K6595" s="443"/>
    </row>
    <row r="6596" spans="2:11" s="440" customFormat="1" x14ac:dyDescent="0.2">
      <c r="B6596" s="442"/>
      <c r="I6596" s="443"/>
      <c r="J6596" s="443"/>
      <c r="K6596" s="443"/>
    </row>
    <row r="6597" spans="2:11" s="440" customFormat="1" x14ac:dyDescent="0.2">
      <c r="B6597" s="442"/>
      <c r="I6597" s="443"/>
      <c r="J6597" s="443"/>
      <c r="K6597" s="443"/>
    </row>
    <row r="6598" spans="2:11" s="440" customFormat="1" x14ac:dyDescent="0.2">
      <c r="B6598" s="442"/>
      <c r="I6598" s="443"/>
      <c r="J6598" s="443"/>
      <c r="K6598" s="443"/>
    </row>
    <row r="6599" spans="2:11" s="440" customFormat="1" x14ac:dyDescent="0.2">
      <c r="B6599" s="442"/>
      <c r="I6599" s="443"/>
      <c r="J6599" s="443"/>
      <c r="K6599" s="443"/>
    </row>
    <row r="6600" spans="2:11" s="440" customFormat="1" x14ac:dyDescent="0.2">
      <c r="B6600" s="442"/>
      <c r="I6600" s="443"/>
      <c r="J6600" s="443"/>
      <c r="K6600" s="443"/>
    </row>
    <row r="6601" spans="2:11" s="440" customFormat="1" x14ac:dyDescent="0.2">
      <c r="B6601" s="442"/>
      <c r="I6601" s="443"/>
      <c r="J6601" s="443"/>
      <c r="K6601" s="443"/>
    </row>
    <row r="6602" spans="2:11" s="440" customFormat="1" x14ac:dyDescent="0.2">
      <c r="B6602" s="442"/>
      <c r="I6602" s="443"/>
      <c r="J6602" s="443"/>
      <c r="K6602" s="443"/>
    </row>
    <row r="6603" spans="2:11" s="440" customFormat="1" x14ac:dyDescent="0.2">
      <c r="B6603" s="442"/>
      <c r="I6603" s="443"/>
      <c r="J6603" s="443"/>
      <c r="K6603" s="443"/>
    </row>
    <row r="6604" spans="2:11" s="440" customFormat="1" x14ac:dyDescent="0.2">
      <c r="B6604" s="442"/>
      <c r="I6604" s="443"/>
      <c r="J6604" s="443"/>
      <c r="K6604" s="443"/>
    </row>
    <row r="6605" spans="2:11" s="440" customFormat="1" x14ac:dyDescent="0.2">
      <c r="B6605" s="442"/>
      <c r="I6605" s="443"/>
      <c r="J6605" s="443"/>
      <c r="K6605" s="443"/>
    </row>
    <row r="6606" spans="2:11" s="440" customFormat="1" x14ac:dyDescent="0.2">
      <c r="B6606" s="442"/>
      <c r="I6606" s="443"/>
      <c r="J6606" s="443"/>
      <c r="K6606" s="443"/>
    </row>
    <row r="6607" spans="2:11" s="440" customFormat="1" x14ac:dyDescent="0.2">
      <c r="B6607" s="442"/>
      <c r="I6607" s="443"/>
      <c r="J6607" s="443"/>
      <c r="K6607" s="443"/>
    </row>
    <row r="6608" spans="2:11" s="440" customFormat="1" x14ac:dyDescent="0.2">
      <c r="B6608" s="442"/>
      <c r="I6608" s="443"/>
      <c r="J6608" s="443"/>
      <c r="K6608" s="443"/>
    </row>
    <row r="6609" spans="2:11" s="440" customFormat="1" x14ac:dyDescent="0.2">
      <c r="B6609" s="442"/>
      <c r="I6609" s="443"/>
      <c r="J6609" s="443"/>
      <c r="K6609" s="443"/>
    </row>
    <row r="6610" spans="2:11" s="440" customFormat="1" x14ac:dyDescent="0.2">
      <c r="B6610" s="442"/>
      <c r="I6610" s="443"/>
      <c r="J6610" s="443"/>
      <c r="K6610" s="443"/>
    </row>
    <row r="6611" spans="2:11" s="440" customFormat="1" x14ac:dyDescent="0.2">
      <c r="B6611" s="442"/>
      <c r="I6611" s="443"/>
      <c r="J6611" s="443"/>
      <c r="K6611" s="443"/>
    </row>
    <row r="6612" spans="2:11" s="440" customFormat="1" x14ac:dyDescent="0.2">
      <c r="B6612" s="442"/>
      <c r="I6612" s="443"/>
      <c r="J6612" s="443"/>
      <c r="K6612" s="443"/>
    </row>
    <row r="6613" spans="2:11" s="440" customFormat="1" x14ac:dyDescent="0.2">
      <c r="B6613" s="442"/>
      <c r="I6613" s="443"/>
      <c r="J6613" s="443"/>
      <c r="K6613" s="443"/>
    </row>
    <row r="6614" spans="2:11" s="440" customFormat="1" x14ac:dyDescent="0.2">
      <c r="B6614" s="442"/>
      <c r="I6614" s="443"/>
      <c r="J6614" s="443"/>
      <c r="K6614" s="443"/>
    </row>
    <row r="6615" spans="2:11" s="440" customFormat="1" x14ac:dyDescent="0.2">
      <c r="B6615" s="442"/>
      <c r="I6615" s="443"/>
      <c r="J6615" s="443"/>
      <c r="K6615" s="443"/>
    </row>
    <row r="6616" spans="2:11" s="440" customFormat="1" x14ac:dyDescent="0.2">
      <c r="B6616" s="442"/>
      <c r="I6616" s="443"/>
      <c r="J6616" s="443"/>
      <c r="K6616" s="443"/>
    </row>
    <row r="6617" spans="2:11" s="440" customFormat="1" x14ac:dyDescent="0.2">
      <c r="B6617" s="442"/>
      <c r="I6617" s="443"/>
      <c r="J6617" s="443"/>
      <c r="K6617" s="443"/>
    </row>
    <row r="6618" spans="2:11" s="440" customFormat="1" x14ac:dyDescent="0.2">
      <c r="B6618" s="442"/>
      <c r="I6618" s="443"/>
      <c r="J6618" s="443"/>
      <c r="K6618" s="443"/>
    </row>
    <row r="6619" spans="2:11" s="440" customFormat="1" x14ac:dyDescent="0.2">
      <c r="B6619" s="442"/>
      <c r="I6619" s="443"/>
      <c r="J6619" s="443"/>
      <c r="K6619" s="443"/>
    </row>
    <row r="6620" spans="2:11" s="440" customFormat="1" x14ac:dyDescent="0.2">
      <c r="B6620" s="442"/>
      <c r="I6620" s="443"/>
      <c r="J6620" s="443"/>
      <c r="K6620" s="443"/>
    </row>
    <row r="6621" spans="2:11" s="440" customFormat="1" x14ac:dyDescent="0.2">
      <c r="B6621" s="442"/>
      <c r="I6621" s="443"/>
      <c r="J6621" s="443"/>
      <c r="K6621" s="443"/>
    </row>
    <row r="6622" spans="2:11" s="440" customFormat="1" x14ac:dyDescent="0.2">
      <c r="B6622" s="442"/>
      <c r="I6622" s="443"/>
      <c r="J6622" s="443"/>
      <c r="K6622" s="443"/>
    </row>
    <row r="6623" spans="2:11" s="440" customFormat="1" x14ac:dyDescent="0.2">
      <c r="B6623" s="442"/>
      <c r="I6623" s="443"/>
      <c r="J6623" s="443"/>
      <c r="K6623" s="443"/>
    </row>
    <row r="6624" spans="2:11" s="440" customFormat="1" x14ac:dyDescent="0.2">
      <c r="B6624" s="442"/>
      <c r="I6624" s="443"/>
      <c r="J6624" s="443"/>
      <c r="K6624" s="443"/>
    </row>
    <row r="6625" spans="2:11" s="440" customFormat="1" x14ac:dyDescent="0.2">
      <c r="B6625" s="442"/>
      <c r="I6625" s="443"/>
      <c r="J6625" s="443"/>
      <c r="K6625" s="443"/>
    </row>
    <row r="6626" spans="2:11" s="440" customFormat="1" x14ac:dyDescent="0.2">
      <c r="B6626" s="442"/>
      <c r="I6626" s="443"/>
      <c r="J6626" s="443"/>
      <c r="K6626" s="443"/>
    </row>
    <row r="6627" spans="2:11" s="440" customFormat="1" x14ac:dyDescent="0.2">
      <c r="B6627" s="442"/>
      <c r="I6627" s="443"/>
      <c r="J6627" s="443"/>
      <c r="K6627" s="443"/>
    </row>
    <row r="6628" spans="2:11" s="440" customFormat="1" x14ac:dyDescent="0.2">
      <c r="B6628" s="442"/>
      <c r="I6628" s="443"/>
      <c r="J6628" s="443"/>
      <c r="K6628" s="443"/>
    </row>
    <row r="6629" spans="2:11" s="440" customFormat="1" x14ac:dyDescent="0.2">
      <c r="B6629" s="442"/>
      <c r="I6629" s="443"/>
      <c r="J6629" s="443"/>
      <c r="K6629" s="443"/>
    </row>
    <row r="6630" spans="2:11" s="440" customFormat="1" x14ac:dyDescent="0.2">
      <c r="B6630" s="442"/>
      <c r="I6630" s="443"/>
      <c r="J6630" s="443"/>
      <c r="K6630" s="443"/>
    </row>
    <row r="6631" spans="2:11" s="440" customFormat="1" x14ac:dyDescent="0.2">
      <c r="B6631" s="442"/>
      <c r="I6631" s="443"/>
      <c r="J6631" s="443"/>
      <c r="K6631" s="443"/>
    </row>
    <row r="6632" spans="2:11" s="440" customFormat="1" x14ac:dyDescent="0.2">
      <c r="B6632" s="442"/>
      <c r="I6632" s="443"/>
      <c r="J6632" s="443"/>
      <c r="K6632" s="443"/>
    </row>
    <row r="6633" spans="2:11" s="440" customFormat="1" x14ac:dyDescent="0.2">
      <c r="B6633" s="442"/>
      <c r="I6633" s="443"/>
      <c r="J6633" s="443"/>
      <c r="K6633" s="443"/>
    </row>
    <row r="6634" spans="2:11" s="440" customFormat="1" x14ac:dyDescent="0.2">
      <c r="B6634" s="442"/>
      <c r="I6634" s="443"/>
      <c r="J6634" s="443"/>
      <c r="K6634" s="443"/>
    </row>
    <row r="6635" spans="2:11" s="440" customFormat="1" x14ac:dyDescent="0.2">
      <c r="B6635" s="442"/>
      <c r="I6635" s="443"/>
      <c r="J6635" s="443"/>
      <c r="K6635" s="443"/>
    </row>
    <row r="6636" spans="2:11" s="440" customFormat="1" x14ac:dyDescent="0.2">
      <c r="B6636" s="442"/>
      <c r="I6636" s="443"/>
      <c r="J6636" s="443"/>
      <c r="K6636" s="443"/>
    </row>
    <row r="6637" spans="2:11" s="440" customFormat="1" x14ac:dyDescent="0.2">
      <c r="B6637" s="442"/>
      <c r="I6637" s="443"/>
      <c r="J6637" s="443"/>
      <c r="K6637" s="443"/>
    </row>
    <row r="6638" spans="2:11" s="440" customFormat="1" x14ac:dyDescent="0.2">
      <c r="B6638" s="442"/>
      <c r="I6638" s="443"/>
      <c r="J6638" s="443"/>
      <c r="K6638" s="443"/>
    </row>
    <row r="6639" spans="2:11" s="440" customFormat="1" x14ac:dyDescent="0.2">
      <c r="B6639" s="442"/>
      <c r="I6639" s="443"/>
      <c r="J6639" s="443"/>
      <c r="K6639" s="443"/>
    </row>
    <row r="6640" spans="2:11" s="440" customFormat="1" x14ac:dyDescent="0.2">
      <c r="B6640" s="442"/>
      <c r="I6640" s="443"/>
      <c r="J6640" s="443"/>
      <c r="K6640" s="443"/>
    </row>
    <row r="6641" spans="2:11" s="440" customFormat="1" x14ac:dyDescent="0.2">
      <c r="B6641" s="442"/>
      <c r="I6641" s="443"/>
      <c r="J6641" s="443"/>
      <c r="K6641" s="443"/>
    </row>
    <row r="6642" spans="2:11" s="440" customFormat="1" x14ac:dyDescent="0.2">
      <c r="B6642" s="442"/>
      <c r="I6642" s="443"/>
      <c r="J6642" s="443"/>
      <c r="K6642" s="443"/>
    </row>
    <row r="6643" spans="2:11" s="440" customFormat="1" x14ac:dyDescent="0.2">
      <c r="B6643" s="442"/>
      <c r="I6643" s="443"/>
      <c r="J6643" s="443"/>
      <c r="K6643" s="443"/>
    </row>
    <row r="6644" spans="2:11" s="440" customFormat="1" x14ac:dyDescent="0.2">
      <c r="B6644" s="442"/>
      <c r="I6644" s="443"/>
      <c r="J6644" s="443"/>
      <c r="K6644" s="443"/>
    </row>
    <row r="6645" spans="2:11" s="440" customFormat="1" x14ac:dyDescent="0.2">
      <c r="B6645" s="442"/>
      <c r="I6645" s="443"/>
      <c r="J6645" s="443"/>
      <c r="K6645" s="443"/>
    </row>
    <row r="6646" spans="2:11" s="440" customFormat="1" x14ac:dyDescent="0.2">
      <c r="B6646" s="442"/>
      <c r="I6646" s="443"/>
      <c r="J6646" s="443"/>
      <c r="K6646" s="443"/>
    </row>
    <row r="6647" spans="2:11" s="440" customFormat="1" x14ac:dyDescent="0.2">
      <c r="B6647" s="442"/>
      <c r="I6647" s="443"/>
      <c r="J6647" s="443"/>
      <c r="K6647" s="443"/>
    </row>
    <row r="6648" spans="2:11" s="440" customFormat="1" x14ac:dyDescent="0.2">
      <c r="B6648" s="442"/>
      <c r="I6648" s="443"/>
      <c r="J6648" s="443"/>
      <c r="K6648" s="443"/>
    </row>
    <row r="6649" spans="2:11" s="440" customFormat="1" x14ac:dyDescent="0.2">
      <c r="B6649" s="442"/>
      <c r="I6649" s="443"/>
      <c r="J6649" s="443"/>
      <c r="K6649" s="443"/>
    </row>
    <row r="6650" spans="2:11" s="440" customFormat="1" x14ac:dyDescent="0.2">
      <c r="B6650" s="442"/>
      <c r="I6650" s="443"/>
      <c r="J6650" s="443"/>
      <c r="K6650" s="443"/>
    </row>
    <row r="6651" spans="2:11" s="440" customFormat="1" x14ac:dyDescent="0.2">
      <c r="B6651" s="442"/>
      <c r="I6651" s="443"/>
      <c r="J6651" s="443"/>
      <c r="K6651" s="443"/>
    </row>
    <row r="6652" spans="2:11" s="440" customFormat="1" x14ac:dyDescent="0.2">
      <c r="B6652" s="442"/>
      <c r="I6652" s="443"/>
      <c r="J6652" s="443"/>
      <c r="K6652" s="443"/>
    </row>
    <row r="6653" spans="2:11" s="440" customFormat="1" x14ac:dyDescent="0.2">
      <c r="B6653" s="442"/>
      <c r="I6653" s="443"/>
      <c r="J6653" s="443"/>
      <c r="K6653" s="443"/>
    </row>
    <row r="6654" spans="2:11" s="440" customFormat="1" x14ac:dyDescent="0.2">
      <c r="B6654" s="442"/>
      <c r="I6654" s="443"/>
      <c r="J6654" s="443"/>
      <c r="K6654" s="443"/>
    </row>
    <row r="6655" spans="2:11" s="440" customFormat="1" x14ac:dyDescent="0.2">
      <c r="B6655" s="442"/>
      <c r="I6655" s="443"/>
      <c r="J6655" s="443"/>
      <c r="K6655" s="443"/>
    </row>
    <row r="6656" spans="2:11" s="440" customFormat="1" x14ac:dyDescent="0.2">
      <c r="B6656" s="442"/>
      <c r="I6656" s="443"/>
      <c r="J6656" s="443"/>
      <c r="K6656" s="443"/>
    </row>
    <row r="6657" spans="2:11" s="440" customFormat="1" x14ac:dyDescent="0.2">
      <c r="B6657" s="442"/>
      <c r="I6657" s="443"/>
      <c r="J6657" s="443"/>
      <c r="K6657" s="443"/>
    </row>
    <row r="6658" spans="2:11" s="440" customFormat="1" x14ac:dyDescent="0.2">
      <c r="B6658" s="442"/>
      <c r="I6658" s="443"/>
      <c r="J6658" s="443"/>
      <c r="K6658" s="443"/>
    </row>
    <row r="6659" spans="2:11" s="440" customFormat="1" x14ac:dyDescent="0.2">
      <c r="B6659" s="442"/>
      <c r="I6659" s="443"/>
      <c r="J6659" s="443"/>
      <c r="K6659" s="443"/>
    </row>
    <row r="6660" spans="2:11" s="440" customFormat="1" x14ac:dyDescent="0.2">
      <c r="B6660" s="442"/>
      <c r="I6660" s="443"/>
      <c r="J6660" s="443"/>
      <c r="K6660" s="443"/>
    </row>
    <row r="6661" spans="2:11" s="440" customFormat="1" x14ac:dyDescent="0.2">
      <c r="B6661" s="442"/>
      <c r="I6661" s="443"/>
      <c r="J6661" s="443"/>
      <c r="K6661" s="443"/>
    </row>
    <row r="6662" spans="2:11" s="440" customFormat="1" x14ac:dyDescent="0.2">
      <c r="B6662" s="442"/>
      <c r="I6662" s="443"/>
      <c r="J6662" s="443"/>
      <c r="K6662" s="443"/>
    </row>
    <row r="6663" spans="2:11" s="440" customFormat="1" x14ac:dyDescent="0.2">
      <c r="B6663" s="442"/>
      <c r="I6663" s="443"/>
      <c r="J6663" s="443"/>
      <c r="K6663" s="443"/>
    </row>
    <row r="6664" spans="2:11" s="440" customFormat="1" x14ac:dyDescent="0.2">
      <c r="B6664" s="442"/>
      <c r="I6664" s="443"/>
      <c r="J6664" s="443"/>
      <c r="K6664" s="443"/>
    </row>
    <row r="6665" spans="2:11" s="440" customFormat="1" x14ac:dyDescent="0.2">
      <c r="B6665" s="442"/>
      <c r="I6665" s="443"/>
      <c r="J6665" s="443"/>
      <c r="K6665" s="443"/>
    </row>
    <row r="6666" spans="2:11" s="440" customFormat="1" x14ac:dyDescent="0.2">
      <c r="B6666" s="442"/>
      <c r="I6666" s="443"/>
      <c r="J6666" s="443"/>
      <c r="K6666" s="443"/>
    </row>
    <row r="6667" spans="2:11" s="440" customFormat="1" x14ac:dyDescent="0.2">
      <c r="B6667" s="442"/>
      <c r="I6667" s="443"/>
      <c r="J6667" s="443"/>
      <c r="K6667" s="443"/>
    </row>
    <row r="6668" spans="2:11" s="440" customFormat="1" x14ac:dyDescent="0.2">
      <c r="B6668" s="442"/>
      <c r="I6668" s="443"/>
      <c r="J6668" s="443"/>
      <c r="K6668" s="443"/>
    </row>
    <row r="6669" spans="2:11" s="440" customFormat="1" x14ac:dyDescent="0.2">
      <c r="B6669" s="442"/>
      <c r="I6669" s="443"/>
      <c r="J6669" s="443"/>
      <c r="K6669" s="443"/>
    </row>
    <row r="6670" spans="2:11" s="440" customFormat="1" x14ac:dyDescent="0.2">
      <c r="B6670" s="442"/>
      <c r="I6670" s="443"/>
      <c r="J6670" s="443"/>
      <c r="K6670" s="443"/>
    </row>
    <row r="6671" spans="2:11" s="440" customFormat="1" x14ac:dyDescent="0.2">
      <c r="B6671" s="442"/>
      <c r="I6671" s="443"/>
      <c r="J6671" s="443"/>
      <c r="K6671" s="443"/>
    </row>
    <row r="6672" spans="2:11" s="440" customFormat="1" x14ac:dyDescent="0.2">
      <c r="B6672" s="442"/>
      <c r="I6672" s="443"/>
      <c r="J6672" s="443"/>
      <c r="K6672" s="443"/>
    </row>
    <row r="6673" spans="2:11" s="440" customFormat="1" x14ac:dyDescent="0.2">
      <c r="B6673" s="442"/>
      <c r="I6673" s="443"/>
      <c r="J6673" s="443"/>
      <c r="K6673" s="443"/>
    </row>
    <row r="6674" spans="2:11" s="440" customFormat="1" x14ac:dyDescent="0.2">
      <c r="B6674" s="442"/>
      <c r="I6674" s="443"/>
      <c r="J6674" s="443"/>
      <c r="K6674" s="443"/>
    </row>
    <row r="6675" spans="2:11" s="440" customFormat="1" x14ac:dyDescent="0.2">
      <c r="B6675" s="442"/>
      <c r="I6675" s="443"/>
      <c r="J6675" s="443"/>
      <c r="K6675" s="443"/>
    </row>
    <row r="6676" spans="2:11" s="440" customFormat="1" x14ac:dyDescent="0.2">
      <c r="B6676" s="442"/>
      <c r="I6676" s="443"/>
      <c r="J6676" s="443"/>
      <c r="K6676" s="443"/>
    </row>
    <row r="6677" spans="2:11" s="440" customFormat="1" x14ac:dyDescent="0.2">
      <c r="B6677" s="442"/>
      <c r="I6677" s="443"/>
      <c r="J6677" s="443"/>
      <c r="K6677" s="443"/>
    </row>
    <row r="6678" spans="2:11" s="440" customFormat="1" x14ac:dyDescent="0.2">
      <c r="B6678" s="442"/>
      <c r="I6678" s="443"/>
      <c r="J6678" s="443"/>
      <c r="K6678" s="443"/>
    </row>
    <row r="6679" spans="2:11" s="440" customFormat="1" x14ac:dyDescent="0.2">
      <c r="B6679" s="442"/>
      <c r="I6679" s="443"/>
      <c r="J6679" s="443"/>
      <c r="K6679" s="443"/>
    </row>
    <row r="6680" spans="2:11" s="440" customFormat="1" x14ac:dyDescent="0.2">
      <c r="B6680" s="442"/>
      <c r="I6680" s="443"/>
      <c r="J6680" s="443"/>
      <c r="K6680" s="443"/>
    </row>
    <row r="6681" spans="2:11" s="440" customFormat="1" x14ac:dyDescent="0.2">
      <c r="B6681" s="442"/>
      <c r="I6681" s="443"/>
      <c r="J6681" s="443"/>
      <c r="K6681" s="443"/>
    </row>
    <row r="6682" spans="2:11" s="440" customFormat="1" x14ac:dyDescent="0.2">
      <c r="B6682" s="442"/>
      <c r="I6682" s="443"/>
      <c r="J6682" s="443"/>
      <c r="K6682" s="443"/>
    </row>
    <row r="6683" spans="2:11" s="440" customFormat="1" x14ac:dyDescent="0.2">
      <c r="B6683" s="442"/>
      <c r="I6683" s="443"/>
      <c r="J6683" s="443"/>
      <c r="K6683" s="443"/>
    </row>
    <row r="6684" spans="2:11" s="440" customFormat="1" x14ac:dyDescent="0.2">
      <c r="B6684" s="442"/>
      <c r="I6684" s="443"/>
      <c r="J6684" s="443"/>
      <c r="K6684" s="443"/>
    </row>
    <row r="6685" spans="2:11" s="440" customFormat="1" x14ac:dyDescent="0.2">
      <c r="B6685" s="442"/>
      <c r="I6685" s="443"/>
      <c r="J6685" s="443"/>
      <c r="K6685" s="443"/>
    </row>
    <row r="6686" spans="2:11" s="440" customFormat="1" x14ac:dyDescent="0.2">
      <c r="B6686" s="442"/>
      <c r="I6686" s="443"/>
      <c r="J6686" s="443"/>
      <c r="K6686" s="443"/>
    </row>
    <row r="6687" spans="2:11" s="440" customFormat="1" x14ac:dyDescent="0.2">
      <c r="B6687" s="442"/>
      <c r="I6687" s="443"/>
      <c r="J6687" s="443"/>
      <c r="K6687" s="443"/>
    </row>
    <row r="6688" spans="2:11" s="440" customFormat="1" x14ac:dyDescent="0.2">
      <c r="B6688" s="442"/>
      <c r="I6688" s="443"/>
      <c r="J6688" s="443"/>
      <c r="K6688" s="443"/>
    </row>
    <row r="6689" spans="2:11" s="440" customFormat="1" x14ac:dyDescent="0.2">
      <c r="B6689" s="442"/>
      <c r="I6689" s="443"/>
      <c r="J6689" s="443"/>
      <c r="K6689" s="443"/>
    </row>
    <row r="6690" spans="2:11" s="440" customFormat="1" x14ac:dyDescent="0.2">
      <c r="B6690" s="442"/>
      <c r="I6690" s="443"/>
      <c r="J6690" s="443"/>
      <c r="K6690" s="443"/>
    </row>
    <row r="6691" spans="2:11" s="440" customFormat="1" x14ac:dyDescent="0.2">
      <c r="B6691" s="442"/>
      <c r="I6691" s="443"/>
      <c r="J6691" s="443"/>
      <c r="K6691" s="443"/>
    </row>
    <row r="6692" spans="2:11" s="440" customFormat="1" x14ac:dyDescent="0.2">
      <c r="B6692" s="442"/>
      <c r="I6692" s="443"/>
      <c r="J6692" s="443"/>
      <c r="K6692" s="443"/>
    </row>
    <row r="6693" spans="2:11" s="440" customFormat="1" x14ac:dyDescent="0.2">
      <c r="B6693" s="442"/>
      <c r="I6693" s="443"/>
      <c r="J6693" s="443"/>
      <c r="K6693" s="443"/>
    </row>
    <row r="6694" spans="2:11" s="440" customFormat="1" x14ac:dyDescent="0.2">
      <c r="B6694" s="442"/>
      <c r="I6694" s="443"/>
      <c r="J6694" s="443"/>
      <c r="K6694" s="443"/>
    </row>
    <row r="6695" spans="2:11" s="440" customFormat="1" x14ac:dyDescent="0.2">
      <c r="B6695" s="442"/>
      <c r="I6695" s="443"/>
      <c r="J6695" s="443"/>
      <c r="K6695" s="443"/>
    </row>
    <row r="6696" spans="2:11" s="440" customFormat="1" x14ac:dyDescent="0.2">
      <c r="B6696" s="442"/>
      <c r="I6696" s="443"/>
      <c r="J6696" s="443"/>
      <c r="K6696" s="443"/>
    </row>
    <row r="6697" spans="2:11" s="440" customFormat="1" x14ac:dyDescent="0.2">
      <c r="B6697" s="442"/>
      <c r="I6697" s="443"/>
      <c r="J6697" s="443"/>
      <c r="K6697" s="443"/>
    </row>
    <row r="6698" spans="2:11" s="440" customFormat="1" x14ac:dyDescent="0.2">
      <c r="B6698" s="442"/>
      <c r="I6698" s="443"/>
      <c r="J6698" s="443"/>
      <c r="K6698" s="443"/>
    </row>
    <row r="6699" spans="2:11" s="440" customFormat="1" x14ac:dyDescent="0.2">
      <c r="B6699" s="442"/>
      <c r="I6699" s="443"/>
      <c r="J6699" s="443"/>
      <c r="K6699" s="443"/>
    </row>
    <row r="6700" spans="2:11" s="440" customFormat="1" x14ac:dyDescent="0.2">
      <c r="B6700" s="442"/>
      <c r="I6700" s="443"/>
      <c r="J6700" s="443"/>
      <c r="K6700" s="443"/>
    </row>
    <row r="6701" spans="2:11" s="440" customFormat="1" x14ac:dyDescent="0.2">
      <c r="B6701" s="442"/>
      <c r="I6701" s="443"/>
      <c r="J6701" s="443"/>
      <c r="K6701" s="443"/>
    </row>
    <row r="6702" spans="2:11" s="440" customFormat="1" x14ac:dyDescent="0.2">
      <c r="B6702" s="442"/>
      <c r="I6702" s="443"/>
      <c r="J6702" s="443"/>
      <c r="K6702" s="443"/>
    </row>
    <row r="6703" spans="2:11" s="440" customFormat="1" x14ac:dyDescent="0.2">
      <c r="B6703" s="442"/>
      <c r="I6703" s="443"/>
      <c r="J6703" s="443"/>
      <c r="K6703" s="443"/>
    </row>
    <row r="6704" spans="2:11" s="440" customFormat="1" x14ac:dyDescent="0.2">
      <c r="B6704" s="442"/>
      <c r="I6704" s="443"/>
      <c r="J6704" s="443"/>
      <c r="K6704" s="443"/>
    </row>
    <row r="6705" spans="2:11" s="440" customFormat="1" x14ac:dyDescent="0.2">
      <c r="B6705" s="442"/>
      <c r="I6705" s="443"/>
      <c r="J6705" s="443"/>
      <c r="K6705" s="443"/>
    </row>
    <row r="6706" spans="2:11" s="440" customFormat="1" x14ac:dyDescent="0.2">
      <c r="B6706" s="442"/>
      <c r="I6706" s="443"/>
      <c r="J6706" s="443"/>
      <c r="K6706" s="443"/>
    </row>
    <row r="6707" spans="2:11" s="440" customFormat="1" x14ac:dyDescent="0.2">
      <c r="B6707" s="442"/>
      <c r="I6707" s="443"/>
      <c r="J6707" s="443"/>
      <c r="K6707" s="443"/>
    </row>
    <row r="6708" spans="2:11" s="440" customFormat="1" x14ac:dyDescent="0.2">
      <c r="B6708" s="442"/>
      <c r="I6708" s="443"/>
      <c r="J6708" s="443"/>
      <c r="K6708" s="443"/>
    </row>
    <row r="6709" spans="2:11" s="440" customFormat="1" x14ac:dyDescent="0.2">
      <c r="B6709" s="442"/>
      <c r="I6709" s="443"/>
      <c r="J6709" s="443"/>
      <c r="K6709" s="443"/>
    </row>
    <row r="6710" spans="2:11" s="440" customFormat="1" x14ac:dyDescent="0.2">
      <c r="B6710" s="442"/>
      <c r="I6710" s="443"/>
      <c r="J6710" s="443"/>
      <c r="K6710" s="443"/>
    </row>
    <row r="6711" spans="2:11" s="440" customFormat="1" x14ac:dyDescent="0.2">
      <c r="B6711" s="442"/>
      <c r="I6711" s="443"/>
      <c r="J6711" s="443"/>
      <c r="K6711" s="443"/>
    </row>
    <row r="6712" spans="2:11" s="440" customFormat="1" x14ac:dyDescent="0.2">
      <c r="B6712" s="442"/>
      <c r="I6712" s="443"/>
      <c r="J6712" s="443"/>
      <c r="K6712" s="443"/>
    </row>
    <row r="6713" spans="2:11" s="440" customFormat="1" x14ac:dyDescent="0.2">
      <c r="B6713" s="442"/>
      <c r="I6713" s="443"/>
      <c r="J6713" s="443"/>
      <c r="K6713" s="443"/>
    </row>
    <row r="6714" spans="2:11" s="440" customFormat="1" x14ac:dyDescent="0.2">
      <c r="B6714" s="442"/>
      <c r="I6714" s="443"/>
      <c r="J6714" s="443"/>
      <c r="K6714" s="443"/>
    </row>
    <row r="6715" spans="2:11" s="440" customFormat="1" x14ac:dyDescent="0.2">
      <c r="B6715" s="442"/>
      <c r="I6715" s="443"/>
      <c r="J6715" s="443"/>
      <c r="K6715" s="443"/>
    </row>
    <row r="6716" spans="2:11" s="440" customFormat="1" x14ac:dyDescent="0.2">
      <c r="B6716" s="442"/>
      <c r="I6716" s="443"/>
      <c r="J6716" s="443"/>
      <c r="K6716" s="443"/>
    </row>
    <row r="6717" spans="2:11" s="440" customFormat="1" x14ac:dyDescent="0.2">
      <c r="B6717" s="442"/>
      <c r="I6717" s="443"/>
      <c r="J6717" s="443"/>
      <c r="K6717" s="443"/>
    </row>
    <row r="6718" spans="2:11" s="440" customFormat="1" x14ac:dyDescent="0.2">
      <c r="B6718" s="442"/>
      <c r="I6718" s="443"/>
      <c r="J6718" s="443"/>
      <c r="K6718" s="443"/>
    </row>
    <row r="6719" spans="2:11" s="440" customFormat="1" x14ac:dyDescent="0.2">
      <c r="B6719" s="442"/>
      <c r="I6719" s="443"/>
      <c r="J6719" s="443"/>
      <c r="K6719" s="443"/>
    </row>
    <row r="6720" spans="2:11" s="440" customFormat="1" x14ac:dyDescent="0.2">
      <c r="B6720" s="442"/>
      <c r="I6720" s="443"/>
      <c r="J6720" s="443"/>
      <c r="K6720" s="443"/>
    </row>
    <row r="6721" spans="2:11" s="440" customFormat="1" x14ac:dyDescent="0.2">
      <c r="B6721" s="442"/>
      <c r="I6721" s="443"/>
      <c r="J6721" s="443"/>
      <c r="K6721" s="443"/>
    </row>
    <row r="6722" spans="2:11" s="440" customFormat="1" x14ac:dyDescent="0.2">
      <c r="B6722" s="442"/>
      <c r="I6722" s="443"/>
      <c r="J6722" s="443"/>
      <c r="K6722" s="443"/>
    </row>
    <row r="6723" spans="2:11" s="440" customFormat="1" x14ac:dyDescent="0.2">
      <c r="B6723" s="442"/>
      <c r="I6723" s="443"/>
      <c r="J6723" s="443"/>
      <c r="K6723" s="443"/>
    </row>
    <row r="6724" spans="2:11" s="440" customFormat="1" x14ac:dyDescent="0.2">
      <c r="B6724" s="442"/>
      <c r="I6724" s="443"/>
      <c r="J6724" s="443"/>
      <c r="K6724" s="443"/>
    </row>
    <row r="6725" spans="2:11" s="440" customFormat="1" x14ac:dyDescent="0.2">
      <c r="B6725" s="442"/>
      <c r="I6725" s="443"/>
      <c r="J6725" s="443"/>
      <c r="K6725" s="443"/>
    </row>
    <row r="6726" spans="2:11" s="440" customFormat="1" x14ac:dyDescent="0.2">
      <c r="B6726" s="442"/>
      <c r="I6726" s="443"/>
      <c r="J6726" s="443"/>
      <c r="K6726" s="443"/>
    </row>
    <row r="6727" spans="2:11" s="440" customFormat="1" x14ac:dyDescent="0.2">
      <c r="B6727" s="442"/>
      <c r="I6727" s="443"/>
      <c r="J6727" s="443"/>
      <c r="K6727" s="443"/>
    </row>
    <row r="6728" spans="2:11" s="440" customFormat="1" x14ac:dyDescent="0.2">
      <c r="B6728" s="442"/>
      <c r="I6728" s="443"/>
      <c r="J6728" s="443"/>
      <c r="K6728" s="443"/>
    </row>
    <row r="6729" spans="2:11" s="440" customFormat="1" x14ac:dyDescent="0.2">
      <c r="B6729" s="442"/>
      <c r="I6729" s="443"/>
      <c r="J6729" s="443"/>
      <c r="K6729" s="443"/>
    </row>
    <row r="6730" spans="2:11" s="440" customFormat="1" x14ac:dyDescent="0.2">
      <c r="B6730" s="442"/>
      <c r="I6730" s="443"/>
      <c r="J6730" s="443"/>
      <c r="K6730" s="443"/>
    </row>
    <row r="6731" spans="2:11" s="440" customFormat="1" x14ac:dyDescent="0.2">
      <c r="B6731" s="442"/>
      <c r="I6731" s="443"/>
      <c r="J6731" s="443"/>
      <c r="K6731" s="443"/>
    </row>
    <row r="6732" spans="2:11" s="440" customFormat="1" x14ac:dyDescent="0.2">
      <c r="B6732" s="442"/>
      <c r="I6732" s="443"/>
      <c r="J6732" s="443"/>
      <c r="K6732" s="443"/>
    </row>
    <row r="6733" spans="2:11" s="440" customFormat="1" x14ac:dyDescent="0.2">
      <c r="B6733" s="442"/>
      <c r="I6733" s="443"/>
      <c r="J6733" s="443"/>
      <c r="K6733" s="443"/>
    </row>
    <row r="6734" spans="2:11" s="440" customFormat="1" x14ac:dyDescent="0.2">
      <c r="B6734" s="442"/>
      <c r="I6734" s="443"/>
      <c r="J6734" s="443"/>
      <c r="K6734" s="443"/>
    </row>
    <row r="6735" spans="2:11" s="440" customFormat="1" x14ac:dyDescent="0.2">
      <c r="B6735" s="442"/>
      <c r="I6735" s="443"/>
      <c r="J6735" s="443"/>
      <c r="K6735" s="443"/>
    </row>
    <row r="6736" spans="2:11" s="440" customFormat="1" x14ac:dyDescent="0.2">
      <c r="B6736" s="442"/>
      <c r="I6736" s="443"/>
      <c r="J6736" s="443"/>
      <c r="K6736" s="443"/>
    </row>
    <row r="6737" spans="2:11" s="440" customFormat="1" x14ac:dyDescent="0.2">
      <c r="B6737" s="442"/>
      <c r="I6737" s="443"/>
      <c r="J6737" s="443"/>
      <c r="K6737" s="443"/>
    </row>
    <row r="6738" spans="2:11" s="440" customFormat="1" x14ac:dyDescent="0.2">
      <c r="B6738" s="442"/>
      <c r="I6738" s="443"/>
      <c r="J6738" s="443"/>
      <c r="K6738" s="443"/>
    </row>
    <row r="6739" spans="2:11" s="440" customFormat="1" x14ac:dyDescent="0.2">
      <c r="B6739" s="442"/>
      <c r="I6739" s="443"/>
      <c r="J6739" s="443"/>
      <c r="K6739" s="443"/>
    </row>
    <row r="6740" spans="2:11" s="440" customFormat="1" x14ac:dyDescent="0.2">
      <c r="B6740" s="442"/>
      <c r="I6740" s="443"/>
      <c r="J6740" s="443"/>
      <c r="K6740" s="443"/>
    </row>
    <row r="6741" spans="2:11" s="440" customFormat="1" x14ac:dyDescent="0.2">
      <c r="B6741" s="442"/>
      <c r="I6741" s="443"/>
      <c r="J6741" s="443"/>
      <c r="K6741" s="443"/>
    </row>
    <row r="6742" spans="2:11" s="440" customFormat="1" x14ac:dyDescent="0.2">
      <c r="B6742" s="442"/>
      <c r="I6742" s="443"/>
      <c r="J6742" s="443"/>
      <c r="K6742" s="443"/>
    </row>
    <row r="6743" spans="2:11" s="440" customFormat="1" x14ac:dyDescent="0.2">
      <c r="B6743" s="442"/>
      <c r="I6743" s="443"/>
      <c r="J6743" s="443"/>
      <c r="K6743" s="443"/>
    </row>
    <row r="6744" spans="2:11" s="440" customFormat="1" x14ac:dyDescent="0.2">
      <c r="B6744" s="442"/>
      <c r="I6744" s="443"/>
      <c r="J6744" s="443"/>
      <c r="K6744" s="443"/>
    </row>
    <row r="6745" spans="2:11" s="440" customFormat="1" x14ac:dyDescent="0.2">
      <c r="B6745" s="442"/>
      <c r="I6745" s="443"/>
      <c r="J6745" s="443"/>
      <c r="K6745" s="443"/>
    </row>
    <row r="6746" spans="2:11" s="440" customFormat="1" x14ac:dyDescent="0.2">
      <c r="B6746" s="442"/>
      <c r="I6746" s="443"/>
      <c r="J6746" s="443"/>
      <c r="K6746" s="443"/>
    </row>
    <row r="6747" spans="2:11" s="440" customFormat="1" x14ac:dyDescent="0.2">
      <c r="B6747" s="442"/>
      <c r="I6747" s="443"/>
      <c r="J6747" s="443"/>
      <c r="K6747" s="443"/>
    </row>
    <row r="6748" spans="2:11" s="440" customFormat="1" x14ac:dyDescent="0.2">
      <c r="B6748" s="442"/>
      <c r="I6748" s="443"/>
      <c r="J6748" s="443"/>
      <c r="K6748" s="443"/>
    </row>
    <row r="6749" spans="2:11" s="440" customFormat="1" x14ac:dyDescent="0.2">
      <c r="B6749" s="442"/>
      <c r="I6749" s="443"/>
      <c r="J6749" s="443"/>
      <c r="K6749" s="443"/>
    </row>
    <row r="6750" spans="2:11" s="440" customFormat="1" x14ac:dyDescent="0.2">
      <c r="B6750" s="442"/>
      <c r="I6750" s="443"/>
      <c r="J6750" s="443"/>
      <c r="K6750" s="443"/>
    </row>
    <row r="6751" spans="2:11" s="440" customFormat="1" x14ac:dyDescent="0.2">
      <c r="B6751" s="442"/>
      <c r="I6751" s="443"/>
      <c r="J6751" s="443"/>
      <c r="K6751" s="443"/>
    </row>
    <row r="6752" spans="2:11" s="440" customFormat="1" x14ac:dyDescent="0.2">
      <c r="B6752" s="442"/>
      <c r="I6752" s="443"/>
      <c r="J6752" s="443"/>
      <c r="K6752" s="443"/>
    </row>
    <row r="6753" spans="2:11" s="440" customFormat="1" x14ac:dyDescent="0.2">
      <c r="B6753" s="442"/>
      <c r="I6753" s="443"/>
      <c r="J6753" s="443"/>
      <c r="K6753" s="443"/>
    </row>
    <row r="6754" spans="2:11" s="440" customFormat="1" x14ac:dyDescent="0.2">
      <c r="B6754" s="442"/>
      <c r="I6754" s="443"/>
      <c r="J6754" s="443"/>
      <c r="K6754" s="443"/>
    </row>
    <row r="6755" spans="2:11" s="440" customFormat="1" x14ac:dyDescent="0.2">
      <c r="B6755" s="442"/>
      <c r="I6755" s="443"/>
      <c r="J6755" s="443"/>
      <c r="K6755" s="443"/>
    </row>
    <row r="6756" spans="2:11" s="440" customFormat="1" x14ac:dyDescent="0.2">
      <c r="B6756" s="442"/>
      <c r="I6756" s="443"/>
      <c r="J6756" s="443"/>
      <c r="K6756" s="443"/>
    </row>
    <row r="6757" spans="2:11" s="440" customFormat="1" x14ac:dyDescent="0.2">
      <c r="B6757" s="442"/>
      <c r="I6757" s="443"/>
      <c r="J6757" s="443"/>
      <c r="K6757" s="443"/>
    </row>
    <row r="6758" spans="2:11" s="440" customFormat="1" x14ac:dyDescent="0.2">
      <c r="B6758" s="442"/>
      <c r="I6758" s="443"/>
      <c r="J6758" s="443"/>
      <c r="K6758" s="443"/>
    </row>
    <row r="6759" spans="2:11" s="440" customFormat="1" x14ac:dyDescent="0.2">
      <c r="B6759" s="442"/>
      <c r="I6759" s="443"/>
      <c r="J6759" s="443"/>
      <c r="K6759" s="443"/>
    </row>
    <row r="6760" spans="2:11" s="440" customFormat="1" x14ac:dyDescent="0.2">
      <c r="B6760" s="442"/>
      <c r="I6760" s="443"/>
      <c r="J6760" s="443"/>
      <c r="K6760" s="443"/>
    </row>
    <row r="6761" spans="2:11" s="440" customFormat="1" x14ac:dyDescent="0.2">
      <c r="B6761" s="442"/>
      <c r="I6761" s="443"/>
      <c r="J6761" s="443"/>
      <c r="K6761" s="443"/>
    </row>
    <row r="6762" spans="2:11" s="440" customFormat="1" x14ac:dyDescent="0.2">
      <c r="B6762" s="442"/>
      <c r="I6762" s="443"/>
      <c r="J6762" s="443"/>
      <c r="K6762" s="443"/>
    </row>
    <row r="6763" spans="2:11" s="440" customFormat="1" x14ac:dyDescent="0.2">
      <c r="B6763" s="442"/>
      <c r="I6763" s="443"/>
      <c r="J6763" s="443"/>
      <c r="K6763" s="443"/>
    </row>
    <row r="6764" spans="2:11" s="440" customFormat="1" x14ac:dyDescent="0.2">
      <c r="B6764" s="442"/>
      <c r="I6764" s="443"/>
      <c r="J6764" s="443"/>
      <c r="K6764" s="443"/>
    </row>
    <row r="6765" spans="2:11" s="440" customFormat="1" x14ac:dyDescent="0.2">
      <c r="B6765" s="442"/>
      <c r="I6765" s="443"/>
      <c r="J6765" s="443"/>
      <c r="K6765" s="443"/>
    </row>
    <row r="6766" spans="2:11" s="440" customFormat="1" x14ac:dyDescent="0.2">
      <c r="B6766" s="442"/>
      <c r="I6766" s="443"/>
      <c r="J6766" s="443"/>
      <c r="K6766" s="443"/>
    </row>
    <row r="6767" spans="2:11" s="440" customFormat="1" x14ac:dyDescent="0.2">
      <c r="B6767" s="442"/>
      <c r="I6767" s="443"/>
      <c r="J6767" s="443"/>
      <c r="K6767" s="443"/>
    </row>
    <row r="6768" spans="2:11" s="440" customFormat="1" x14ac:dyDescent="0.2">
      <c r="B6768" s="442"/>
      <c r="I6768" s="443"/>
      <c r="J6768" s="443"/>
      <c r="K6768" s="443"/>
    </row>
    <row r="6769" spans="2:11" s="440" customFormat="1" x14ac:dyDescent="0.2">
      <c r="B6769" s="442"/>
      <c r="I6769" s="443"/>
      <c r="J6769" s="443"/>
      <c r="K6769" s="443"/>
    </row>
    <row r="6770" spans="2:11" s="440" customFormat="1" x14ac:dyDescent="0.2">
      <c r="B6770" s="442"/>
      <c r="I6770" s="443"/>
      <c r="J6770" s="443"/>
      <c r="K6770" s="443"/>
    </row>
    <row r="6771" spans="2:11" s="440" customFormat="1" x14ac:dyDescent="0.2">
      <c r="B6771" s="442"/>
      <c r="I6771" s="443"/>
      <c r="J6771" s="443"/>
      <c r="K6771" s="443"/>
    </row>
    <row r="6772" spans="2:11" s="440" customFormat="1" x14ac:dyDescent="0.2">
      <c r="B6772" s="442"/>
      <c r="I6772" s="443"/>
      <c r="J6772" s="443"/>
      <c r="K6772" s="443"/>
    </row>
    <row r="6773" spans="2:11" s="440" customFormat="1" x14ac:dyDescent="0.2">
      <c r="B6773" s="442"/>
      <c r="I6773" s="443"/>
      <c r="J6773" s="443"/>
      <c r="K6773" s="443"/>
    </row>
    <row r="6774" spans="2:11" s="440" customFormat="1" x14ac:dyDescent="0.2">
      <c r="B6774" s="442"/>
      <c r="I6774" s="443"/>
      <c r="J6774" s="443"/>
      <c r="K6774" s="443"/>
    </row>
    <row r="6775" spans="2:11" s="440" customFormat="1" x14ac:dyDescent="0.2">
      <c r="B6775" s="442"/>
      <c r="I6775" s="443"/>
      <c r="J6775" s="443"/>
      <c r="K6775" s="443"/>
    </row>
    <row r="6776" spans="2:11" s="440" customFormat="1" x14ac:dyDescent="0.2">
      <c r="B6776" s="442"/>
      <c r="I6776" s="443"/>
      <c r="J6776" s="443"/>
      <c r="K6776" s="443"/>
    </row>
    <row r="6777" spans="2:11" s="440" customFormat="1" x14ac:dyDescent="0.2">
      <c r="B6777" s="442"/>
      <c r="I6777" s="443"/>
      <c r="J6777" s="443"/>
      <c r="K6777" s="443"/>
    </row>
    <row r="6778" spans="2:11" s="440" customFormat="1" x14ac:dyDescent="0.2">
      <c r="B6778" s="442"/>
      <c r="I6778" s="443"/>
      <c r="J6778" s="443"/>
      <c r="K6778" s="443"/>
    </row>
    <row r="6779" spans="2:11" s="440" customFormat="1" x14ac:dyDescent="0.2">
      <c r="B6779" s="442"/>
      <c r="I6779" s="443"/>
      <c r="J6779" s="443"/>
      <c r="K6779" s="443"/>
    </row>
    <row r="6780" spans="2:11" s="440" customFormat="1" x14ac:dyDescent="0.2">
      <c r="B6780" s="442"/>
      <c r="I6780" s="443"/>
      <c r="J6780" s="443"/>
      <c r="K6780" s="443"/>
    </row>
    <row r="6781" spans="2:11" s="440" customFormat="1" x14ac:dyDescent="0.2">
      <c r="B6781" s="442"/>
      <c r="I6781" s="443"/>
      <c r="J6781" s="443"/>
      <c r="K6781" s="443"/>
    </row>
    <row r="6782" spans="2:11" s="440" customFormat="1" x14ac:dyDescent="0.2">
      <c r="B6782" s="442"/>
      <c r="I6782" s="443"/>
      <c r="J6782" s="443"/>
      <c r="K6782" s="443"/>
    </row>
    <row r="6783" spans="2:11" s="440" customFormat="1" x14ac:dyDescent="0.2">
      <c r="B6783" s="442"/>
      <c r="I6783" s="443"/>
      <c r="J6783" s="443"/>
      <c r="K6783" s="443"/>
    </row>
    <row r="6784" spans="2:11" s="440" customFormat="1" x14ac:dyDescent="0.2">
      <c r="B6784" s="442"/>
      <c r="I6784" s="443"/>
      <c r="J6784" s="443"/>
      <c r="K6784" s="443"/>
    </row>
    <row r="6785" spans="2:11" s="440" customFormat="1" x14ac:dyDescent="0.2">
      <c r="B6785" s="442"/>
      <c r="I6785" s="443"/>
      <c r="J6785" s="443"/>
      <c r="K6785" s="443"/>
    </row>
    <row r="6786" spans="2:11" s="440" customFormat="1" x14ac:dyDescent="0.2">
      <c r="B6786" s="442"/>
      <c r="I6786" s="443"/>
      <c r="J6786" s="443"/>
      <c r="K6786" s="443"/>
    </row>
    <row r="6787" spans="2:11" s="440" customFormat="1" x14ac:dyDescent="0.2">
      <c r="B6787" s="442"/>
      <c r="I6787" s="443"/>
      <c r="J6787" s="443"/>
      <c r="K6787" s="443"/>
    </row>
    <row r="6788" spans="2:11" s="440" customFormat="1" x14ac:dyDescent="0.2">
      <c r="B6788" s="442"/>
      <c r="I6788" s="443"/>
      <c r="J6788" s="443"/>
      <c r="K6788" s="443"/>
    </row>
    <row r="6789" spans="2:11" s="440" customFormat="1" x14ac:dyDescent="0.2">
      <c r="B6789" s="442"/>
      <c r="I6789" s="443"/>
      <c r="J6789" s="443"/>
      <c r="K6789" s="443"/>
    </row>
    <row r="6790" spans="2:11" s="440" customFormat="1" x14ac:dyDescent="0.2">
      <c r="B6790" s="442"/>
      <c r="I6790" s="443"/>
      <c r="J6790" s="443"/>
      <c r="K6790" s="443"/>
    </row>
    <row r="6791" spans="2:11" s="440" customFormat="1" x14ac:dyDescent="0.2">
      <c r="B6791" s="442"/>
      <c r="I6791" s="443"/>
      <c r="J6791" s="443"/>
      <c r="K6791" s="443"/>
    </row>
    <row r="6792" spans="2:11" s="440" customFormat="1" x14ac:dyDescent="0.2">
      <c r="B6792" s="442"/>
      <c r="I6792" s="443"/>
      <c r="J6792" s="443"/>
      <c r="K6792" s="443"/>
    </row>
    <row r="6793" spans="2:11" s="440" customFormat="1" x14ac:dyDescent="0.2">
      <c r="B6793" s="442"/>
      <c r="I6793" s="443"/>
      <c r="J6793" s="443"/>
      <c r="K6793" s="443"/>
    </row>
    <row r="6794" spans="2:11" s="440" customFormat="1" x14ac:dyDescent="0.2">
      <c r="B6794" s="442"/>
      <c r="I6794" s="443"/>
      <c r="J6794" s="443"/>
      <c r="K6794" s="443"/>
    </row>
    <row r="6795" spans="2:11" s="440" customFormat="1" x14ac:dyDescent="0.2">
      <c r="B6795" s="442"/>
      <c r="I6795" s="443"/>
      <c r="J6795" s="443"/>
      <c r="K6795" s="443"/>
    </row>
    <row r="6796" spans="2:11" s="440" customFormat="1" x14ac:dyDescent="0.2">
      <c r="B6796" s="442"/>
      <c r="I6796" s="443"/>
      <c r="J6796" s="443"/>
      <c r="K6796" s="443"/>
    </row>
    <row r="6797" spans="2:11" s="440" customFormat="1" x14ac:dyDescent="0.2">
      <c r="B6797" s="442"/>
      <c r="I6797" s="443"/>
      <c r="J6797" s="443"/>
      <c r="K6797" s="443"/>
    </row>
    <row r="6798" spans="2:11" s="440" customFormat="1" x14ac:dyDescent="0.2">
      <c r="B6798" s="442"/>
      <c r="I6798" s="443"/>
      <c r="J6798" s="443"/>
      <c r="K6798" s="443"/>
    </row>
    <row r="6799" spans="2:11" s="440" customFormat="1" x14ac:dyDescent="0.2">
      <c r="B6799" s="442"/>
      <c r="I6799" s="443"/>
      <c r="J6799" s="443"/>
      <c r="K6799" s="443"/>
    </row>
    <row r="6800" spans="2:11" s="440" customFormat="1" x14ac:dyDescent="0.2">
      <c r="B6800" s="442"/>
      <c r="I6800" s="443"/>
      <c r="J6800" s="443"/>
      <c r="K6800" s="443"/>
    </row>
    <row r="6801" spans="2:11" s="440" customFormat="1" x14ac:dyDescent="0.2">
      <c r="B6801" s="442"/>
      <c r="I6801" s="443"/>
      <c r="J6801" s="443"/>
      <c r="K6801" s="443"/>
    </row>
    <row r="6802" spans="2:11" s="440" customFormat="1" x14ac:dyDescent="0.2">
      <c r="B6802" s="442"/>
      <c r="I6802" s="443"/>
      <c r="J6802" s="443"/>
      <c r="K6802" s="443"/>
    </row>
    <row r="6803" spans="2:11" s="440" customFormat="1" x14ac:dyDescent="0.2">
      <c r="B6803" s="442"/>
      <c r="I6803" s="443"/>
      <c r="J6803" s="443"/>
      <c r="K6803" s="443"/>
    </row>
    <row r="6804" spans="2:11" s="440" customFormat="1" x14ac:dyDescent="0.2">
      <c r="B6804" s="442"/>
      <c r="I6804" s="443"/>
      <c r="J6804" s="443"/>
      <c r="K6804" s="443"/>
    </row>
    <row r="6805" spans="2:11" s="440" customFormat="1" x14ac:dyDescent="0.2">
      <c r="B6805" s="442"/>
      <c r="I6805" s="443"/>
      <c r="J6805" s="443"/>
      <c r="K6805" s="443"/>
    </row>
    <row r="6806" spans="2:11" s="440" customFormat="1" x14ac:dyDescent="0.2">
      <c r="B6806" s="442"/>
      <c r="I6806" s="443"/>
      <c r="J6806" s="443"/>
      <c r="K6806" s="443"/>
    </row>
    <row r="6807" spans="2:11" s="440" customFormat="1" x14ac:dyDescent="0.2">
      <c r="B6807" s="442"/>
      <c r="I6807" s="443"/>
      <c r="J6807" s="443"/>
      <c r="K6807" s="443"/>
    </row>
    <row r="6808" spans="2:11" s="440" customFormat="1" x14ac:dyDescent="0.2">
      <c r="B6808" s="442"/>
      <c r="I6808" s="443"/>
      <c r="J6808" s="443"/>
      <c r="K6808" s="443"/>
    </row>
    <row r="6809" spans="2:11" s="440" customFormat="1" x14ac:dyDescent="0.2">
      <c r="B6809" s="442"/>
      <c r="I6809" s="443"/>
      <c r="J6809" s="443"/>
      <c r="K6809" s="443"/>
    </row>
    <row r="6810" spans="2:11" s="440" customFormat="1" x14ac:dyDescent="0.2">
      <c r="B6810" s="442"/>
      <c r="I6810" s="443"/>
      <c r="J6810" s="443"/>
      <c r="K6810" s="443"/>
    </row>
    <row r="6811" spans="2:11" s="440" customFormat="1" x14ac:dyDescent="0.2">
      <c r="B6811" s="442"/>
      <c r="I6811" s="443"/>
      <c r="J6811" s="443"/>
      <c r="K6811" s="443"/>
    </row>
    <row r="6812" spans="2:11" s="440" customFormat="1" x14ac:dyDescent="0.2">
      <c r="B6812" s="442"/>
      <c r="I6812" s="443"/>
      <c r="J6812" s="443"/>
      <c r="K6812" s="443"/>
    </row>
    <row r="6813" spans="2:11" s="440" customFormat="1" x14ac:dyDescent="0.2">
      <c r="B6813" s="442"/>
      <c r="I6813" s="443"/>
      <c r="J6813" s="443"/>
      <c r="K6813" s="443"/>
    </row>
    <row r="6814" spans="2:11" s="440" customFormat="1" x14ac:dyDescent="0.2">
      <c r="B6814" s="442"/>
      <c r="I6814" s="443"/>
      <c r="J6814" s="443"/>
      <c r="K6814" s="443"/>
    </row>
    <row r="6815" spans="2:11" s="440" customFormat="1" x14ac:dyDescent="0.2">
      <c r="B6815" s="442"/>
      <c r="I6815" s="443"/>
      <c r="J6815" s="443"/>
      <c r="K6815" s="443"/>
    </row>
    <row r="6816" spans="2:11" s="440" customFormat="1" x14ac:dyDescent="0.2">
      <c r="B6816" s="442"/>
      <c r="I6816" s="443"/>
      <c r="J6816" s="443"/>
      <c r="K6816" s="443"/>
    </row>
    <row r="6817" spans="2:11" s="440" customFormat="1" x14ac:dyDescent="0.2">
      <c r="B6817" s="442"/>
      <c r="I6817" s="443"/>
      <c r="J6817" s="443"/>
      <c r="K6817" s="443"/>
    </row>
    <row r="6818" spans="2:11" s="440" customFormat="1" x14ac:dyDescent="0.2">
      <c r="B6818" s="442"/>
      <c r="I6818" s="443"/>
      <c r="J6818" s="443"/>
      <c r="K6818" s="443"/>
    </row>
    <row r="6819" spans="2:11" s="440" customFormat="1" x14ac:dyDescent="0.2">
      <c r="B6819" s="442"/>
      <c r="I6819" s="443"/>
      <c r="J6819" s="443"/>
      <c r="K6819" s="443"/>
    </row>
    <row r="6820" spans="2:11" s="440" customFormat="1" x14ac:dyDescent="0.2">
      <c r="B6820" s="442"/>
      <c r="I6820" s="443"/>
      <c r="J6820" s="443"/>
      <c r="K6820" s="443"/>
    </row>
    <row r="6821" spans="2:11" s="440" customFormat="1" x14ac:dyDescent="0.2">
      <c r="B6821" s="442"/>
      <c r="I6821" s="443"/>
      <c r="J6821" s="443"/>
      <c r="K6821" s="443"/>
    </row>
    <row r="6822" spans="2:11" s="440" customFormat="1" x14ac:dyDescent="0.2">
      <c r="B6822" s="442"/>
      <c r="I6822" s="443"/>
      <c r="J6822" s="443"/>
      <c r="K6822" s="443"/>
    </row>
    <row r="6823" spans="2:11" s="440" customFormat="1" x14ac:dyDescent="0.2">
      <c r="B6823" s="442"/>
      <c r="I6823" s="443"/>
      <c r="J6823" s="443"/>
      <c r="K6823" s="443"/>
    </row>
    <row r="6824" spans="2:11" s="440" customFormat="1" x14ac:dyDescent="0.2">
      <c r="B6824" s="442"/>
      <c r="I6824" s="443"/>
      <c r="J6824" s="443"/>
      <c r="K6824" s="443"/>
    </row>
    <row r="6825" spans="2:11" s="440" customFormat="1" x14ac:dyDescent="0.2">
      <c r="B6825" s="442"/>
      <c r="I6825" s="443"/>
      <c r="J6825" s="443"/>
      <c r="K6825" s="443"/>
    </row>
    <row r="6826" spans="2:11" s="440" customFormat="1" x14ac:dyDescent="0.2">
      <c r="B6826" s="442"/>
      <c r="I6826" s="443"/>
      <c r="J6826" s="443"/>
      <c r="K6826" s="443"/>
    </row>
    <row r="6827" spans="2:11" s="440" customFormat="1" x14ac:dyDescent="0.2">
      <c r="B6827" s="442"/>
      <c r="I6827" s="443"/>
      <c r="J6827" s="443"/>
      <c r="K6827" s="443"/>
    </row>
    <row r="6828" spans="2:11" s="440" customFormat="1" x14ac:dyDescent="0.2">
      <c r="B6828" s="442"/>
      <c r="I6828" s="443"/>
      <c r="J6828" s="443"/>
      <c r="K6828" s="443"/>
    </row>
    <row r="6829" spans="2:11" s="440" customFormat="1" x14ac:dyDescent="0.2">
      <c r="B6829" s="442"/>
      <c r="I6829" s="443"/>
      <c r="J6829" s="443"/>
      <c r="K6829" s="443"/>
    </row>
    <row r="6830" spans="2:11" s="440" customFormat="1" x14ac:dyDescent="0.2">
      <c r="B6830" s="442"/>
      <c r="I6830" s="443"/>
      <c r="J6830" s="443"/>
      <c r="K6830" s="443"/>
    </row>
    <row r="6831" spans="2:11" s="440" customFormat="1" x14ac:dyDescent="0.2">
      <c r="B6831" s="442"/>
      <c r="I6831" s="443"/>
      <c r="J6831" s="443"/>
      <c r="K6831" s="443"/>
    </row>
    <row r="6832" spans="2:11" s="440" customFormat="1" x14ac:dyDescent="0.2">
      <c r="B6832" s="442"/>
      <c r="I6832" s="443"/>
      <c r="J6832" s="443"/>
      <c r="K6832" s="443"/>
    </row>
    <row r="6833" spans="2:11" s="440" customFormat="1" x14ac:dyDescent="0.2">
      <c r="B6833" s="442"/>
      <c r="I6833" s="443"/>
      <c r="J6833" s="443"/>
      <c r="K6833" s="443"/>
    </row>
    <row r="6834" spans="2:11" s="440" customFormat="1" x14ac:dyDescent="0.2">
      <c r="B6834" s="442"/>
      <c r="I6834" s="443"/>
      <c r="J6834" s="443"/>
      <c r="K6834" s="443"/>
    </row>
    <row r="6835" spans="2:11" s="440" customFormat="1" x14ac:dyDescent="0.2">
      <c r="B6835" s="442"/>
      <c r="I6835" s="443"/>
      <c r="J6835" s="443"/>
      <c r="K6835" s="443"/>
    </row>
    <row r="6836" spans="2:11" s="440" customFormat="1" x14ac:dyDescent="0.2">
      <c r="B6836" s="442"/>
      <c r="I6836" s="443"/>
      <c r="J6836" s="443"/>
      <c r="K6836" s="443"/>
    </row>
    <row r="6837" spans="2:11" s="440" customFormat="1" x14ac:dyDescent="0.2">
      <c r="B6837" s="442"/>
      <c r="I6837" s="443"/>
      <c r="J6837" s="443"/>
      <c r="K6837" s="443"/>
    </row>
    <row r="6838" spans="2:11" s="440" customFormat="1" x14ac:dyDescent="0.2">
      <c r="B6838" s="442"/>
      <c r="I6838" s="443"/>
      <c r="J6838" s="443"/>
      <c r="K6838" s="443"/>
    </row>
    <row r="6839" spans="2:11" s="440" customFormat="1" x14ac:dyDescent="0.2">
      <c r="B6839" s="442"/>
      <c r="I6839" s="443"/>
      <c r="J6839" s="443"/>
      <c r="K6839" s="443"/>
    </row>
    <row r="6840" spans="2:11" s="440" customFormat="1" x14ac:dyDescent="0.2">
      <c r="B6840" s="442"/>
      <c r="I6840" s="443"/>
      <c r="J6840" s="443"/>
      <c r="K6840" s="443"/>
    </row>
    <row r="6841" spans="2:11" s="440" customFormat="1" x14ac:dyDescent="0.2">
      <c r="B6841" s="442"/>
      <c r="I6841" s="443"/>
      <c r="J6841" s="443"/>
      <c r="K6841" s="443"/>
    </row>
    <row r="6842" spans="2:11" s="440" customFormat="1" x14ac:dyDescent="0.2">
      <c r="B6842" s="442"/>
      <c r="I6842" s="443"/>
      <c r="J6842" s="443"/>
      <c r="K6842" s="443"/>
    </row>
    <row r="6843" spans="2:11" s="440" customFormat="1" x14ac:dyDescent="0.2">
      <c r="B6843" s="442"/>
      <c r="I6843" s="443"/>
      <c r="J6843" s="443"/>
      <c r="K6843" s="443"/>
    </row>
    <row r="6844" spans="2:11" s="440" customFormat="1" x14ac:dyDescent="0.2">
      <c r="B6844" s="442"/>
      <c r="I6844" s="443"/>
      <c r="J6844" s="443"/>
      <c r="K6844" s="443"/>
    </row>
    <row r="6845" spans="2:11" s="440" customFormat="1" x14ac:dyDescent="0.2">
      <c r="B6845" s="442"/>
      <c r="I6845" s="443"/>
      <c r="J6845" s="443"/>
      <c r="K6845" s="443"/>
    </row>
    <row r="6846" spans="2:11" s="440" customFormat="1" x14ac:dyDescent="0.2">
      <c r="B6846" s="442"/>
      <c r="I6846" s="443"/>
      <c r="J6846" s="443"/>
      <c r="K6846" s="443"/>
    </row>
    <row r="6847" spans="2:11" s="440" customFormat="1" x14ac:dyDescent="0.2">
      <c r="B6847" s="442"/>
      <c r="I6847" s="443"/>
      <c r="J6847" s="443"/>
      <c r="K6847" s="443"/>
    </row>
    <row r="6848" spans="2:11" s="440" customFormat="1" x14ac:dyDescent="0.2">
      <c r="B6848" s="442"/>
      <c r="I6848" s="443"/>
      <c r="J6848" s="443"/>
      <c r="K6848" s="443"/>
    </row>
    <row r="6849" spans="2:11" s="440" customFormat="1" x14ac:dyDescent="0.2">
      <c r="B6849" s="442"/>
      <c r="I6849" s="443"/>
      <c r="J6849" s="443"/>
      <c r="K6849" s="443"/>
    </row>
    <row r="6850" spans="2:11" s="440" customFormat="1" x14ac:dyDescent="0.2">
      <c r="B6850" s="442"/>
      <c r="I6850" s="443"/>
      <c r="J6850" s="443"/>
      <c r="K6850" s="443"/>
    </row>
    <row r="6851" spans="2:11" s="440" customFormat="1" x14ac:dyDescent="0.2">
      <c r="B6851" s="442"/>
      <c r="I6851" s="443"/>
      <c r="J6851" s="443"/>
      <c r="K6851" s="443"/>
    </row>
    <row r="6852" spans="2:11" s="440" customFormat="1" x14ac:dyDescent="0.2">
      <c r="B6852" s="442"/>
      <c r="I6852" s="443"/>
      <c r="J6852" s="443"/>
      <c r="K6852" s="443"/>
    </row>
    <row r="6853" spans="2:11" s="440" customFormat="1" x14ac:dyDescent="0.2">
      <c r="B6853" s="442"/>
      <c r="I6853" s="443"/>
      <c r="J6853" s="443"/>
      <c r="K6853" s="443"/>
    </row>
    <row r="6854" spans="2:11" s="440" customFormat="1" x14ac:dyDescent="0.2">
      <c r="B6854" s="442"/>
      <c r="I6854" s="443"/>
      <c r="J6854" s="443"/>
      <c r="K6854" s="443"/>
    </row>
    <row r="6855" spans="2:11" s="440" customFormat="1" x14ac:dyDescent="0.2">
      <c r="B6855" s="442"/>
      <c r="I6855" s="443"/>
      <c r="J6855" s="443"/>
      <c r="K6855" s="443"/>
    </row>
    <row r="6856" spans="2:11" s="440" customFormat="1" x14ac:dyDescent="0.2">
      <c r="B6856" s="442"/>
      <c r="I6856" s="443"/>
      <c r="J6856" s="443"/>
      <c r="K6856" s="443"/>
    </row>
    <row r="6857" spans="2:11" s="440" customFormat="1" x14ac:dyDescent="0.2">
      <c r="B6857" s="442"/>
      <c r="I6857" s="443"/>
      <c r="J6857" s="443"/>
      <c r="K6857" s="443"/>
    </row>
    <row r="6858" spans="2:11" s="440" customFormat="1" x14ac:dyDescent="0.2">
      <c r="B6858" s="442"/>
      <c r="I6858" s="443"/>
      <c r="J6858" s="443"/>
      <c r="K6858" s="443"/>
    </row>
    <row r="6859" spans="2:11" s="440" customFormat="1" x14ac:dyDescent="0.2">
      <c r="B6859" s="442"/>
      <c r="I6859" s="443"/>
      <c r="J6859" s="443"/>
      <c r="K6859" s="443"/>
    </row>
    <row r="6860" spans="2:11" s="440" customFormat="1" x14ac:dyDescent="0.2">
      <c r="B6860" s="442"/>
      <c r="I6860" s="443"/>
      <c r="J6860" s="443"/>
      <c r="K6860" s="443"/>
    </row>
    <row r="6861" spans="2:11" s="440" customFormat="1" x14ac:dyDescent="0.2">
      <c r="B6861" s="442"/>
      <c r="I6861" s="443"/>
      <c r="J6861" s="443"/>
      <c r="K6861" s="443"/>
    </row>
    <row r="6862" spans="2:11" s="440" customFormat="1" x14ac:dyDescent="0.2">
      <c r="B6862" s="442"/>
      <c r="I6862" s="443"/>
      <c r="J6862" s="443"/>
      <c r="K6862" s="443"/>
    </row>
    <row r="6863" spans="2:11" s="440" customFormat="1" x14ac:dyDescent="0.2">
      <c r="B6863" s="442"/>
      <c r="I6863" s="443"/>
      <c r="J6863" s="443"/>
      <c r="K6863" s="443"/>
    </row>
    <row r="6864" spans="2:11" s="440" customFormat="1" x14ac:dyDescent="0.2">
      <c r="B6864" s="442"/>
      <c r="I6864" s="443"/>
      <c r="J6864" s="443"/>
      <c r="K6864" s="443"/>
    </row>
    <row r="6865" spans="2:11" s="440" customFormat="1" x14ac:dyDescent="0.2">
      <c r="B6865" s="442"/>
      <c r="I6865" s="443"/>
      <c r="J6865" s="443"/>
      <c r="K6865" s="443"/>
    </row>
    <row r="6866" spans="2:11" s="440" customFormat="1" x14ac:dyDescent="0.2">
      <c r="B6866" s="442"/>
      <c r="I6866" s="443"/>
      <c r="J6866" s="443"/>
      <c r="K6866" s="443"/>
    </row>
    <row r="6867" spans="2:11" s="440" customFormat="1" x14ac:dyDescent="0.2">
      <c r="B6867" s="442"/>
      <c r="I6867" s="443"/>
      <c r="J6867" s="443"/>
      <c r="K6867" s="443"/>
    </row>
    <row r="6868" spans="2:11" s="440" customFormat="1" x14ac:dyDescent="0.2">
      <c r="B6868" s="442"/>
      <c r="I6868" s="443"/>
      <c r="J6868" s="443"/>
      <c r="K6868" s="443"/>
    </row>
    <row r="6869" spans="2:11" s="440" customFormat="1" x14ac:dyDescent="0.2">
      <c r="B6869" s="442"/>
      <c r="I6869" s="443"/>
      <c r="J6869" s="443"/>
      <c r="K6869" s="443"/>
    </row>
    <row r="6870" spans="2:11" s="440" customFormat="1" x14ac:dyDescent="0.2">
      <c r="B6870" s="442"/>
      <c r="I6870" s="443"/>
      <c r="J6870" s="443"/>
      <c r="K6870" s="443"/>
    </row>
    <row r="6871" spans="2:11" s="440" customFormat="1" x14ac:dyDescent="0.2">
      <c r="B6871" s="442"/>
      <c r="I6871" s="443"/>
      <c r="J6871" s="443"/>
      <c r="K6871" s="443"/>
    </row>
    <row r="6872" spans="2:11" s="440" customFormat="1" x14ac:dyDescent="0.2">
      <c r="B6872" s="442"/>
      <c r="I6872" s="443"/>
      <c r="J6872" s="443"/>
      <c r="K6872" s="443"/>
    </row>
    <row r="6873" spans="2:11" s="440" customFormat="1" x14ac:dyDescent="0.2">
      <c r="B6873" s="442"/>
      <c r="I6873" s="443"/>
      <c r="J6873" s="443"/>
      <c r="K6873" s="443"/>
    </row>
    <row r="6874" spans="2:11" s="440" customFormat="1" x14ac:dyDescent="0.2">
      <c r="B6874" s="442"/>
      <c r="I6874" s="443"/>
      <c r="J6874" s="443"/>
      <c r="K6874" s="443"/>
    </row>
    <row r="6875" spans="2:11" s="440" customFormat="1" x14ac:dyDescent="0.2">
      <c r="B6875" s="442"/>
      <c r="I6875" s="443"/>
      <c r="J6875" s="443"/>
      <c r="K6875" s="443"/>
    </row>
    <row r="6876" spans="2:11" s="440" customFormat="1" x14ac:dyDescent="0.2">
      <c r="B6876" s="442"/>
      <c r="I6876" s="443"/>
      <c r="J6876" s="443"/>
      <c r="K6876" s="443"/>
    </row>
    <row r="6877" spans="2:11" s="440" customFormat="1" x14ac:dyDescent="0.2">
      <c r="B6877" s="442"/>
      <c r="I6877" s="443"/>
      <c r="J6877" s="443"/>
      <c r="K6877" s="443"/>
    </row>
    <row r="6878" spans="2:11" s="440" customFormat="1" x14ac:dyDescent="0.2">
      <c r="B6878" s="442"/>
      <c r="I6878" s="443"/>
      <c r="J6878" s="443"/>
      <c r="K6878" s="443"/>
    </row>
    <row r="6879" spans="2:11" s="440" customFormat="1" x14ac:dyDescent="0.2">
      <c r="B6879" s="442"/>
      <c r="I6879" s="443"/>
      <c r="J6879" s="443"/>
      <c r="K6879" s="443"/>
    </row>
    <row r="6880" spans="2:11" s="440" customFormat="1" x14ac:dyDescent="0.2">
      <c r="B6880" s="442"/>
      <c r="I6880" s="443"/>
      <c r="J6880" s="443"/>
      <c r="K6880" s="443"/>
    </row>
    <row r="6881" spans="2:11" s="440" customFormat="1" x14ac:dyDescent="0.2">
      <c r="B6881" s="442"/>
      <c r="I6881" s="443"/>
      <c r="J6881" s="443"/>
      <c r="K6881" s="443"/>
    </row>
    <row r="6882" spans="2:11" s="440" customFormat="1" x14ac:dyDescent="0.2">
      <c r="B6882" s="442"/>
      <c r="I6882" s="443"/>
      <c r="J6882" s="443"/>
      <c r="K6882" s="443"/>
    </row>
    <row r="6883" spans="2:11" s="440" customFormat="1" x14ac:dyDescent="0.2">
      <c r="B6883" s="442"/>
      <c r="I6883" s="443"/>
      <c r="J6883" s="443"/>
      <c r="K6883" s="443"/>
    </row>
    <row r="6884" spans="2:11" s="440" customFormat="1" x14ac:dyDescent="0.2">
      <c r="B6884" s="442"/>
      <c r="I6884" s="443"/>
      <c r="J6884" s="443"/>
      <c r="K6884" s="443"/>
    </row>
    <row r="6885" spans="2:11" s="440" customFormat="1" x14ac:dyDescent="0.2">
      <c r="B6885" s="442"/>
      <c r="I6885" s="443"/>
      <c r="J6885" s="443"/>
      <c r="K6885" s="443"/>
    </row>
    <row r="6886" spans="2:11" s="440" customFormat="1" x14ac:dyDescent="0.2">
      <c r="B6886" s="442"/>
      <c r="I6886" s="443"/>
      <c r="J6886" s="443"/>
      <c r="K6886" s="443"/>
    </row>
    <row r="6887" spans="2:11" s="440" customFormat="1" x14ac:dyDescent="0.2">
      <c r="B6887" s="442"/>
      <c r="I6887" s="443"/>
      <c r="J6887" s="443"/>
      <c r="K6887" s="443"/>
    </row>
    <row r="6888" spans="2:11" s="440" customFormat="1" x14ac:dyDescent="0.2">
      <c r="B6888" s="442"/>
      <c r="I6888" s="443"/>
      <c r="J6888" s="443"/>
      <c r="K6888" s="443"/>
    </row>
    <row r="6889" spans="2:11" s="440" customFormat="1" x14ac:dyDescent="0.2">
      <c r="B6889" s="442"/>
      <c r="I6889" s="443"/>
      <c r="J6889" s="443"/>
      <c r="K6889" s="443"/>
    </row>
    <row r="6890" spans="2:11" s="440" customFormat="1" x14ac:dyDescent="0.2">
      <c r="B6890" s="442"/>
      <c r="I6890" s="443"/>
      <c r="J6890" s="443"/>
      <c r="K6890" s="443"/>
    </row>
    <row r="6891" spans="2:11" s="440" customFormat="1" x14ac:dyDescent="0.2">
      <c r="B6891" s="442"/>
      <c r="I6891" s="443"/>
      <c r="J6891" s="443"/>
      <c r="K6891" s="443"/>
    </row>
    <row r="6892" spans="2:11" s="440" customFormat="1" x14ac:dyDescent="0.2">
      <c r="B6892" s="442"/>
      <c r="I6892" s="443"/>
      <c r="J6892" s="443"/>
      <c r="K6892" s="443"/>
    </row>
    <row r="6893" spans="2:11" s="440" customFormat="1" x14ac:dyDescent="0.2">
      <c r="B6893" s="442"/>
      <c r="I6893" s="443"/>
      <c r="J6893" s="443"/>
      <c r="K6893" s="443"/>
    </row>
    <row r="6894" spans="2:11" s="440" customFormat="1" x14ac:dyDescent="0.2">
      <c r="B6894" s="442"/>
      <c r="I6894" s="443"/>
      <c r="J6894" s="443"/>
      <c r="K6894" s="443"/>
    </row>
    <row r="6895" spans="2:11" s="440" customFormat="1" x14ac:dyDescent="0.2">
      <c r="B6895" s="442"/>
      <c r="I6895" s="443"/>
      <c r="J6895" s="443"/>
      <c r="K6895" s="443"/>
    </row>
    <row r="6896" spans="2:11" s="440" customFormat="1" x14ac:dyDescent="0.2">
      <c r="B6896" s="442"/>
      <c r="I6896" s="443"/>
      <c r="J6896" s="443"/>
      <c r="K6896" s="443"/>
    </row>
    <row r="6897" spans="2:11" s="440" customFormat="1" x14ac:dyDescent="0.2">
      <c r="B6897" s="442"/>
      <c r="I6897" s="443"/>
      <c r="J6897" s="443"/>
      <c r="K6897" s="443"/>
    </row>
    <row r="6898" spans="2:11" s="440" customFormat="1" x14ac:dyDescent="0.2">
      <c r="B6898" s="442"/>
      <c r="I6898" s="443"/>
      <c r="J6898" s="443"/>
      <c r="K6898" s="443"/>
    </row>
    <row r="6899" spans="2:11" s="440" customFormat="1" x14ac:dyDescent="0.2">
      <c r="B6899" s="442"/>
      <c r="I6899" s="443"/>
      <c r="J6899" s="443"/>
      <c r="K6899" s="443"/>
    </row>
    <row r="6900" spans="2:11" s="440" customFormat="1" x14ac:dyDescent="0.2">
      <c r="B6900" s="442"/>
      <c r="I6900" s="443"/>
      <c r="J6900" s="443"/>
      <c r="K6900" s="443"/>
    </row>
    <row r="6901" spans="2:11" s="440" customFormat="1" x14ac:dyDescent="0.2">
      <c r="B6901" s="442"/>
      <c r="I6901" s="443"/>
      <c r="J6901" s="443"/>
      <c r="K6901" s="443"/>
    </row>
    <row r="6902" spans="2:11" s="440" customFormat="1" x14ac:dyDescent="0.2">
      <c r="B6902" s="442"/>
      <c r="I6902" s="443"/>
      <c r="J6902" s="443"/>
      <c r="K6902" s="443"/>
    </row>
    <row r="6903" spans="2:11" s="440" customFormat="1" x14ac:dyDescent="0.2">
      <c r="B6903" s="442"/>
      <c r="I6903" s="443"/>
      <c r="J6903" s="443"/>
      <c r="K6903" s="443"/>
    </row>
    <row r="6904" spans="2:11" s="440" customFormat="1" x14ac:dyDescent="0.2">
      <c r="B6904" s="442"/>
      <c r="I6904" s="443"/>
      <c r="J6904" s="443"/>
      <c r="K6904" s="443"/>
    </row>
    <row r="6905" spans="2:11" s="440" customFormat="1" x14ac:dyDescent="0.2">
      <c r="B6905" s="442"/>
      <c r="I6905" s="443"/>
      <c r="J6905" s="443"/>
      <c r="K6905" s="443"/>
    </row>
    <row r="6906" spans="2:11" s="440" customFormat="1" x14ac:dyDescent="0.2">
      <c r="B6906" s="442"/>
      <c r="I6906" s="443"/>
      <c r="J6906" s="443"/>
      <c r="K6906" s="443"/>
    </row>
    <row r="6907" spans="2:11" s="440" customFormat="1" x14ac:dyDescent="0.2">
      <c r="B6907" s="442"/>
      <c r="I6907" s="443"/>
      <c r="J6907" s="443"/>
      <c r="K6907" s="443"/>
    </row>
    <row r="6908" spans="2:11" s="440" customFormat="1" x14ac:dyDescent="0.2">
      <c r="B6908" s="442"/>
      <c r="I6908" s="443"/>
      <c r="J6908" s="443"/>
      <c r="K6908" s="443"/>
    </row>
    <row r="6909" spans="2:11" s="440" customFormat="1" x14ac:dyDescent="0.2">
      <c r="B6909" s="442"/>
      <c r="I6909" s="443"/>
      <c r="J6909" s="443"/>
      <c r="K6909" s="443"/>
    </row>
    <row r="6910" spans="2:11" s="440" customFormat="1" x14ac:dyDescent="0.2">
      <c r="B6910" s="442"/>
      <c r="I6910" s="443"/>
      <c r="J6910" s="443"/>
      <c r="K6910" s="443"/>
    </row>
    <row r="6911" spans="2:11" s="440" customFormat="1" x14ac:dyDescent="0.2">
      <c r="B6911" s="442"/>
      <c r="I6911" s="443"/>
      <c r="J6911" s="443"/>
      <c r="K6911" s="443"/>
    </row>
    <row r="6912" spans="2:11" s="440" customFormat="1" x14ac:dyDescent="0.2">
      <c r="B6912" s="442"/>
      <c r="I6912" s="443"/>
      <c r="J6912" s="443"/>
      <c r="K6912" s="443"/>
    </row>
    <row r="6913" spans="2:11" s="440" customFormat="1" x14ac:dyDescent="0.2">
      <c r="B6913" s="442"/>
      <c r="I6913" s="443"/>
      <c r="J6913" s="443"/>
      <c r="K6913" s="443"/>
    </row>
    <row r="6914" spans="2:11" s="440" customFormat="1" x14ac:dyDescent="0.2">
      <c r="B6914" s="442"/>
      <c r="I6914" s="443"/>
      <c r="J6914" s="443"/>
      <c r="K6914" s="443"/>
    </row>
    <row r="6915" spans="2:11" s="440" customFormat="1" x14ac:dyDescent="0.2">
      <c r="B6915" s="442"/>
      <c r="I6915" s="443"/>
      <c r="J6915" s="443"/>
      <c r="K6915" s="443"/>
    </row>
    <row r="6916" spans="2:11" s="440" customFormat="1" x14ac:dyDescent="0.2">
      <c r="B6916" s="442"/>
      <c r="I6916" s="443"/>
      <c r="J6916" s="443"/>
      <c r="K6916" s="443"/>
    </row>
    <row r="6917" spans="2:11" s="440" customFormat="1" x14ac:dyDescent="0.2">
      <c r="B6917" s="442"/>
      <c r="I6917" s="443"/>
      <c r="J6917" s="443"/>
      <c r="K6917" s="443"/>
    </row>
    <row r="6918" spans="2:11" s="440" customFormat="1" x14ac:dyDescent="0.2">
      <c r="B6918" s="442"/>
      <c r="I6918" s="443"/>
      <c r="J6918" s="443"/>
      <c r="K6918" s="443"/>
    </row>
    <row r="6919" spans="2:11" s="440" customFormat="1" x14ac:dyDescent="0.2">
      <c r="B6919" s="442"/>
      <c r="I6919" s="443"/>
      <c r="J6919" s="443"/>
      <c r="K6919" s="443"/>
    </row>
    <row r="6920" spans="2:11" s="440" customFormat="1" x14ac:dyDescent="0.2">
      <c r="B6920" s="442"/>
      <c r="I6920" s="443"/>
      <c r="J6920" s="443"/>
      <c r="K6920" s="443"/>
    </row>
    <row r="6921" spans="2:11" s="440" customFormat="1" x14ac:dyDescent="0.2">
      <c r="B6921" s="442"/>
      <c r="I6921" s="443"/>
      <c r="J6921" s="443"/>
      <c r="K6921" s="443"/>
    </row>
    <row r="6922" spans="2:11" s="440" customFormat="1" x14ac:dyDescent="0.2">
      <c r="B6922" s="442"/>
      <c r="I6922" s="443"/>
      <c r="J6922" s="443"/>
      <c r="K6922" s="443"/>
    </row>
    <row r="6923" spans="2:11" s="440" customFormat="1" x14ac:dyDescent="0.2">
      <c r="B6923" s="442"/>
      <c r="I6923" s="443"/>
      <c r="J6923" s="443"/>
      <c r="K6923" s="443"/>
    </row>
    <row r="6924" spans="2:11" s="440" customFormat="1" x14ac:dyDescent="0.2">
      <c r="B6924" s="442"/>
      <c r="I6924" s="443"/>
      <c r="J6924" s="443"/>
      <c r="K6924" s="443"/>
    </row>
    <row r="6925" spans="2:11" s="440" customFormat="1" x14ac:dyDescent="0.2">
      <c r="B6925" s="442"/>
      <c r="I6925" s="443"/>
      <c r="J6925" s="443"/>
      <c r="K6925" s="443"/>
    </row>
    <row r="6926" spans="2:11" s="440" customFormat="1" x14ac:dyDescent="0.2">
      <c r="B6926" s="442"/>
      <c r="I6926" s="443"/>
      <c r="J6926" s="443"/>
      <c r="K6926" s="443"/>
    </row>
    <row r="6927" spans="2:11" s="440" customFormat="1" x14ac:dyDescent="0.2">
      <c r="B6927" s="442"/>
      <c r="I6927" s="443"/>
      <c r="J6927" s="443"/>
      <c r="K6927" s="443"/>
    </row>
    <row r="6928" spans="2:11" s="440" customFormat="1" x14ac:dyDescent="0.2">
      <c r="B6928" s="442"/>
      <c r="I6928" s="443"/>
      <c r="J6928" s="443"/>
      <c r="K6928" s="443"/>
    </row>
    <row r="6929" spans="2:11" s="440" customFormat="1" x14ac:dyDescent="0.2">
      <c r="B6929" s="442"/>
      <c r="I6929" s="443"/>
      <c r="J6929" s="443"/>
      <c r="K6929" s="443"/>
    </row>
    <row r="6930" spans="2:11" s="440" customFormat="1" x14ac:dyDescent="0.2">
      <c r="B6930" s="442"/>
      <c r="I6930" s="443"/>
      <c r="J6930" s="443"/>
      <c r="K6930" s="443"/>
    </row>
    <row r="6931" spans="2:11" s="440" customFormat="1" x14ac:dyDescent="0.2">
      <c r="B6931" s="442"/>
      <c r="I6931" s="443"/>
      <c r="J6931" s="443"/>
      <c r="K6931" s="443"/>
    </row>
    <row r="6932" spans="2:11" s="440" customFormat="1" x14ac:dyDescent="0.2">
      <c r="B6932" s="442"/>
      <c r="I6932" s="443"/>
      <c r="J6932" s="443"/>
      <c r="K6932" s="443"/>
    </row>
    <row r="6933" spans="2:11" s="440" customFormat="1" x14ac:dyDescent="0.2">
      <c r="B6933" s="442"/>
      <c r="I6933" s="443"/>
      <c r="J6933" s="443"/>
      <c r="K6933" s="443"/>
    </row>
    <row r="6934" spans="2:11" s="440" customFormat="1" x14ac:dyDescent="0.2">
      <c r="B6934" s="442"/>
      <c r="I6934" s="443"/>
      <c r="J6934" s="443"/>
      <c r="K6934" s="443"/>
    </row>
    <row r="6935" spans="2:11" s="440" customFormat="1" x14ac:dyDescent="0.2">
      <c r="B6935" s="442"/>
      <c r="I6935" s="443"/>
      <c r="J6935" s="443"/>
      <c r="K6935" s="443"/>
    </row>
    <row r="6936" spans="2:11" s="440" customFormat="1" x14ac:dyDescent="0.2">
      <c r="B6936" s="442"/>
      <c r="I6936" s="443"/>
      <c r="J6936" s="443"/>
      <c r="K6936" s="443"/>
    </row>
    <row r="6937" spans="2:11" s="440" customFormat="1" x14ac:dyDescent="0.2">
      <c r="B6937" s="442"/>
      <c r="I6937" s="443"/>
      <c r="J6937" s="443"/>
      <c r="K6937" s="443"/>
    </row>
    <row r="6938" spans="2:11" s="440" customFormat="1" x14ac:dyDescent="0.2">
      <c r="B6938" s="442"/>
      <c r="I6938" s="443"/>
      <c r="J6938" s="443"/>
      <c r="K6938" s="443"/>
    </row>
    <row r="6939" spans="2:11" s="440" customFormat="1" x14ac:dyDescent="0.2">
      <c r="B6939" s="442"/>
      <c r="I6939" s="443"/>
      <c r="J6939" s="443"/>
      <c r="K6939" s="443"/>
    </row>
    <row r="6940" spans="2:11" s="440" customFormat="1" x14ac:dyDescent="0.2">
      <c r="B6940" s="442"/>
      <c r="I6940" s="443"/>
      <c r="J6940" s="443"/>
      <c r="K6940" s="443"/>
    </row>
    <row r="6941" spans="2:11" s="440" customFormat="1" x14ac:dyDescent="0.2">
      <c r="B6941" s="442"/>
      <c r="I6941" s="443"/>
      <c r="J6941" s="443"/>
      <c r="K6941" s="443"/>
    </row>
    <row r="6942" spans="2:11" s="440" customFormat="1" x14ac:dyDescent="0.2">
      <c r="B6942" s="442"/>
      <c r="I6942" s="443"/>
      <c r="J6942" s="443"/>
      <c r="K6942" s="443"/>
    </row>
    <row r="6943" spans="2:11" s="440" customFormat="1" x14ac:dyDescent="0.2">
      <c r="B6943" s="442"/>
      <c r="I6943" s="443"/>
      <c r="J6943" s="443"/>
      <c r="K6943" s="443"/>
    </row>
    <row r="6944" spans="2:11" s="440" customFormat="1" x14ac:dyDescent="0.2">
      <c r="B6944" s="442"/>
      <c r="I6944" s="443"/>
      <c r="J6944" s="443"/>
      <c r="K6944" s="443"/>
    </row>
    <row r="6945" spans="2:11" s="440" customFormat="1" x14ac:dyDescent="0.2">
      <c r="B6945" s="442"/>
      <c r="I6945" s="443"/>
      <c r="J6945" s="443"/>
      <c r="K6945" s="443"/>
    </row>
    <row r="6946" spans="2:11" s="440" customFormat="1" x14ac:dyDescent="0.2">
      <c r="B6946" s="442"/>
      <c r="I6946" s="443"/>
      <c r="J6946" s="443"/>
      <c r="K6946" s="443"/>
    </row>
    <row r="6947" spans="2:11" s="440" customFormat="1" x14ac:dyDescent="0.2">
      <c r="B6947" s="442"/>
      <c r="I6947" s="443"/>
      <c r="J6947" s="443"/>
      <c r="K6947" s="443"/>
    </row>
    <row r="6948" spans="2:11" s="440" customFormat="1" x14ac:dyDescent="0.2">
      <c r="B6948" s="442"/>
      <c r="I6948" s="443"/>
      <c r="J6948" s="443"/>
      <c r="K6948" s="443"/>
    </row>
    <row r="6949" spans="2:11" s="440" customFormat="1" x14ac:dyDescent="0.2">
      <c r="B6949" s="442"/>
      <c r="I6949" s="443"/>
      <c r="J6949" s="443"/>
      <c r="K6949" s="443"/>
    </row>
    <row r="6950" spans="2:11" s="440" customFormat="1" x14ac:dyDescent="0.2">
      <c r="B6950" s="442"/>
      <c r="I6950" s="443"/>
      <c r="J6950" s="443"/>
      <c r="K6950" s="443"/>
    </row>
    <row r="6951" spans="2:11" s="440" customFormat="1" x14ac:dyDescent="0.2">
      <c r="B6951" s="442"/>
      <c r="I6951" s="443"/>
      <c r="J6951" s="443"/>
      <c r="K6951" s="443"/>
    </row>
    <row r="6952" spans="2:11" s="440" customFormat="1" x14ac:dyDescent="0.2">
      <c r="B6952" s="442"/>
      <c r="I6952" s="443"/>
      <c r="J6952" s="443"/>
      <c r="K6952" s="443"/>
    </row>
    <row r="6953" spans="2:11" s="440" customFormat="1" x14ac:dyDescent="0.2">
      <c r="B6953" s="442"/>
      <c r="I6953" s="443"/>
      <c r="J6953" s="443"/>
      <c r="K6953" s="443"/>
    </row>
    <row r="6954" spans="2:11" s="440" customFormat="1" x14ac:dyDescent="0.2">
      <c r="B6954" s="442"/>
      <c r="I6954" s="443"/>
      <c r="J6954" s="443"/>
      <c r="K6954" s="443"/>
    </row>
    <row r="6955" spans="2:11" s="440" customFormat="1" x14ac:dyDescent="0.2">
      <c r="B6955" s="442"/>
      <c r="I6955" s="443"/>
      <c r="J6955" s="443"/>
      <c r="K6955" s="443"/>
    </row>
    <row r="6956" spans="2:11" s="440" customFormat="1" x14ac:dyDescent="0.2">
      <c r="B6956" s="442"/>
      <c r="I6956" s="443"/>
      <c r="J6956" s="443"/>
      <c r="K6956" s="443"/>
    </row>
    <row r="6957" spans="2:11" s="440" customFormat="1" x14ac:dyDescent="0.2">
      <c r="B6957" s="442"/>
      <c r="I6957" s="443"/>
      <c r="J6957" s="443"/>
      <c r="K6957" s="443"/>
    </row>
    <row r="6958" spans="2:11" s="440" customFormat="1" x14ac:dyDescent="0.2">
      <c r="B6958" s="442"/>
      <c r="I6958" s="443"/>
      <c r="J6958" s="443"/>
      <c r="K6958" s="443"/>
    </row>
    <row r="6959" spans="2:11" s="440" customFormat="1" x14ac:dyDescent="0.2">
      <c r="B6959" s="442"/>
      <c r="I6959" s="443"/>
      <c r="J6959" s="443"/>
      <c r="K6959" s="443"/>
    </row>
    <row r="6960" spans="2:11" s="440" customFormat="1" x14ac:dyDescent="0.2">
      <c r="B6960" s="442"/>
      <c r="I6960" s="443"/>
      <c r="J6960" s="443"/>
      <c r="K6960" s="443"/>
    </row>
    <row r="6961" spans="2:11" s="440" customFormat="1" x14ac:dyDescent="0.2">
      <c r="B6961" s="442"/>
      <c r="I6961" s="443"/>
      <c r="J6961" s="443"/>
      <c r="K6961" s="443"/>
    </row>
    <row r="6962" spans="2:11" s="440" customFormat="1" x14ac:dyDescent="0.2">
      <c r="B6962" s="442"/>
      <c r="I6962" s="443"/>
      <c r="J6962" s="443"/>
      <c r="K6962" s="443"/>
    </row>
    <row r="6963" spans="2:11" s="440" customFormat="1" x14ac:dyDescent="0.2">
      <c r="B6963" s="442"/>
      <c r="I6963" s="443"/>
      <c r="J6963" s="443"/>
      <c r="K6963" s="443"/>
    </row>
    <row r="6964" spans="2:11" s="440" customFormat="1" x14ac:dyDescent="0.2">
      <c r="B6964" s="442"/>
      <c r="I6964" s="443"/>
      <c r="J6964" s="443"/>
      <c r="K6964" s="443"/>
    </row>
    <row r="6965" spans="2:11" s="440" customFormat="1" x14ac:dyDescent="0.2">
      <c r="B6965" s="442"/>
      <c r="I6965" s="443"/>
      <c r="J6965" s="443"/>
      <c r="K6965" s="443"/>
    </row>
    <row r="6966" spans="2:11" s="440" customFormat="1" x14ac:dyDescent="0.2">
      <c r="B6966" s="442"/>
      <c r="I6966" s="443"/>
      <c r="J6966" s="443"/>
      <c r="K6966" s="443"/>
    </row>
    <row r="6967" spans="2:11" s="440" customFormat="1" x14ac:dyDescent="0.2">
      <c r="B6967" s="442"/>
      <c r="I6967" s="443"/>
      <c r="J6967" s="443"/>
      <c r="K6967" s="443"/>
    </row>
    <row r="6968" spans="2:11" s="440" customFormat="1" x14ac:dyDescent="0.2">
      <c r="B6968" s="442"/>
      <c r="I6968" s="443"/>
      <c r="J6968" s="443"/>
      <c r="K6968" s="443"/>
    </row>
    <row r="6969" spans="2:11" s="440" customFormat="1" x14ac:dyDescent="0.2">
      <c r="B6969" s="442"/>
      <c r="I6969" s="443"/>
      <c r="J6969" s="443"/>
      <c r="K6969" s="443"/>
    </row>
    <row r="6970" spans="2:11" s="440" customFormat="1" x14ac:dyDescent="0.2">
      <c r="B6970" s="442"/>
      <c r="I6970" s="443"/>
      <c r="J6970" s="443"/>
      <c r="K6970" s="443"/>
    </row>
    <row r="6971" spans="2:11" s="440" customFormat="1" x14ac:dyDescent="0.2">
      <c r="B6971" s="442"/>
      <c r="I6971" s="443"/>
      <c r="J6971" s="443"/>
      <c r="K6971" s="443"/>
    </row>
    <row r="6972" spans="2:11" s="440" customFormat="1" x14ac:dyDescent="0.2">
      <c r="B6972" s="442"/>
      <c r="I6972" s="443"/>
      <c r="J6972" s="443"/>
      <c r="K6972" s="443"/>
    </row>
    <row r="6973" spans="2:11" s="440" customFormat="1" x14ac:dyDescent="0.2">
      <c r="B6973" s="442"/>
      <c r="I6973" s="443"/>
      <c r="J6973" s="443"/>
      <c r="K6973" s="443"/>
    </row>
    <row r="6974" spans="2:11" s="440" customFormat="1" x14ac:dyDescent="0.2">
      <c r="B6974" s="442"/>
      <c r="I6974" s="443"/>
      <c r="J6974" s="443"/>
      <c r="K6974" s="443"/>
    </row>
    <row r="6975" spans="2:11" s="440" customFormat="1" x14ac:dyDescent="0.2">
      <c r="B6975" s="442"/>
      <c r="I6975" s="443"/>
      <c r="J6975" s="443"/>
      <c r="K6975" s="443"/>
    </row>
    <row r="6976" spans="2:11" s="440" customFormat="1" x14ac:dyDescent="0.2">
      <c r="B6976" s="442"/>
      <c r="I6976" s="443"/>
      <c r="J6976" s="443"/>
      <c r="K6976" s="443"/>
    </row>
    <row r="6977" spans="2:11" s="440" customFormat="1" x14ac:dyDescent="0.2">
      <c r="B6977" s="442"/>
      <c r="I6977" s="443"/>
      <c r="J6977" s="443"/>
      <c r="K6977" s="443"/>
    </row>
    <row r="6978" spans="2:11" s="440" customFormat="1" x14ac:dyDescent="0.2">
      <c r="B6978" s="442"/>
      <c r="I6978" s="443"/>
      <c r="J6978" s="443"/>
      <c r="K6978" s="443"/>
    </row>
    <row r="6979" spans="2:11" s="440" customFormat="1" x14ac:dyDescent="0.2">
      <c r="B6979" s="442"/>
      <c r="I6979" s="443"/>
      <c r="J6979" s="443"/>
      <c r="K6979" s="443"/>
    </row>
    <row r="6980" spans="2:11" s="440" customFormat="1" x14ac:dyDescent="0.2">
      <c r="B6980" s="442"/>
      <c r="I6980" s="443"/>
      <c r="J6980" s="443"/>
      <c r="K6980" s="443"/>
    </row>
    <row r="6981" spans="2:11" s="440" customFormat="1" x14ac:dyDescent="0.2">
      <c r="B6981" s="442"/>
      <c r="I6981" s="443"/>
      <c r="J6981" s="443"/>
      <c r="K6981" s="443"/>
    </row>
    <row r="6982" spans="2:11" s="440" customFormat="1" x14ac:dyDescent="0.2">
      <c r="B6982" s="442"/>
      <c r="I6982" s="443"/>
      <c r="J6982" s="443"/>
      <c r="K6982" s="443"/>
    </row>
    <row r="6983" spans="2:11" s="440" customFormat="1" x14ac:dyDescent="0.2">
      <c r="B6983" s="442"/>
      <c r="I6983" s="443"/>
      <c r="J6983" s="443"/>
      <c r="K6983" s="443"/>
    </row>
    <row r="6984" spans="2:11" s="440" customFormat="1" x14ac:dyDescent="0.2">
      <c r="B6984" s="442"/>
      <c r="I6984" s="443"/>
      <c r="J6984" s="443"/>
      <c r="K6984" s="443"/>
    </row>
    <row r="6985" spans="2:11" s="440" customFormat="1" x14ac:dyDescent="0.2">
      <c r="B6985" s="442"/>
      <c r="I6985" s="443"/>
      <c r="J6985" s="443"/>
      <c r="K6985" s="443"/>
    </row>
    <row r="6986" spans="2:11" s="440" customFormat="1" x14ac:dyDescent="0.2">
      <c r="B6986" s="442"/>
      <c r="I6986" s="443"/>
      <c r="J6986" s="443"/>
      <c r="K6986" s="443"/>
    </row>
    <row r="6987" spans="2:11" s="440" customFormat="1" x14ac:dyDescent="0.2">
      <c r="B6987" s="442"/>
      <c r="I6987" s="443"/>
      <c r="J6987" s="443"/>
      <c r="K6987" s="443"/>
    </row>
    <row r="6988" spans="2:11" s="440" customFormat="1" x14ac:dyDescent="0.2">
      <c r="B6988" s="442"/>
      <c r="I6988" s="443"/>
      <c r="J6988" s="443"/>
      <c r="K6988" s="443"/>
    </row>
    <row r="6989" spans="2:11" s="440" customFormat="1" x14ac:dyDescent="0.2">
      <c r="B6989" s="442"/>
      <c r="I6989" s="443"/>
      <c r="J6989" s="443"/>
      <c r="K6989" s="443"/>
    </row>
    <row r="6990" spans="2:11" s="440" customFormat="1" x14ac:dyDescent="0.2">
      <c r="B6990" s="442"/>
      <c r="I6990" s="443"/>
      <c r="J6990" s="443"/>
      <c r="K6990" s="443"/>
    </row>
    <row r="6991" spans="2:11" s="440" customFormat="1" x14ac:dyDescent="0.2">
      <c r="B6991" s="442"/>
      <c r="I6991" s="443"/>
      <c r="J6991" s="443"/>
      <c r="K6991" s="443"/>
    </row>
    <row r="6992" spans="2:11" s="440" customFormat="1" x14ac:dyDescent="0.2">
      <c r="B6992" s="442"/>
      <c r="I6992" s="443"/>
      <c r="J6992" s="443"/>
      <c r="K6992" s="443"/>
    </row>
    <row r="6993" spans="2:11" s="440" customFormat="1" x14ac:dyDescent="0.2">
      <c r="B6993" s="442"/>
      <c r="I6993" s="443"/>
      <c r="J6993" s="443"/>
      <c r="K6993" s="443"/>
    </row>
    <row r="6994" spans="2:11" s="440" customFormat="1" x14ac:dyDescent="0.2">
      <c r="B6994" s="442"/>
      <c r="I6994" s="443"/>
      <c r="J6994" s="443"/>
      <c r="K6994" s="443"/>
    </row>
    <row r="6995" spans="2:11" s="440" customFormat="1" x14ac:dyDescent="0.2">
      <c r="B6995" s="442"/>
      <c r="I6995" s="443"/>
      <c r="J6995" s="443"/>
      <c r="K6995" s="443"/>
    </row>
    <row r="6996" spans="2:11" s="440" customFormat="1" x14ac:dyDescent="0.2">
      <c r="B6996" s="442"/>
      <c r="I6996" s="443"/>
      <c r="J6996" s="443"/>
      <c r="K6996" s="443"/>
    </row>
    <row r="6997" spans="2:11" s="440" customFormat="1" x14ac:dyDescent="0.2">
      <c r="B6997" s="442"/>
      <c r="I6997" s="443"/>
      <c r="J6997" s="443"/>
      <c r="K6997" s="443"/>
    </row>
    <row r="6998" spans="2:11" s="440" customFormat="1" x14ac:dyDescent="0.2">
      <c r="B6998" s="442"/>
      <c r="I6998" s="443"/>
      <c r="J6998" s="443"/>
      <c r="K6998" s="443"/>
    </row>
    <row r="6999" spans="2:11" s="440" customFormat="1" x14ac:dyDescent="0.2">
      <c r="B6999" s="442"/>
      <c r="I6999" s="443"/>
      <c r="J6999" s="443"/>
      <c r="K6999" s="443"/>
    </row>
    <row r="7000" spans="2:11" s="440" customFormat="1" x14ac:dyDescent="0.2">
      <c r="B7000" s="442"/>
      <c r="I7000" s="443"/>
      <c r="J7000" s="443"/>
      <c r="K7000" s="443"/>
    </row>
    <row r="7001" spans="2:11" s="440" customFormat="1" x14ac:dyDescent="0.2">
      <c r="B7001" s="442"/>
      <c r="I7001" s="443"/>
      <c r="J7001" s="443"/>
      <c r="K7001" s="443"/>
    </row>
    <row r="7002" spans="2:11" s="440" customFormat="1" x14ac:dyDescent="0.2">
      <c r="B7002" s="442"/>
      <c r="I7002" s="443"/>
      <c r="J7002" s="443"/>
      <c r="K7002" s="443"/>
    </row>
    <row r="7003" spans="2:11" s="440" customFormat="1" x14ac:dyDescent="0.2">
      <c r="B7003" s="442"/>
      <c r="I7003" s="443"/>
      <c r="J7003" s="443"/>
      <c r="K7003" s="443"/>
    </row>
    <row r="7004" spans="2:11" s="440" customFormat="1" x14ac:dyDescent="0.2">
      <c r="B7004" s="442"/>
      <c r="I7004" s="443"/>
      <c r="J7004" s="443"/>
      <c r="K7004" s="443"/>
    </row>
    <row r="7005" spans="2:11" s="440" customFormat="1" x14ac:dyDescent="0.2">
      <c r="B7005" s="442"/>
      <c r="I7005" s="443"/>
      <c r="J7005" s="443"/>
      <c r="K7005" s="443"/>
    </row>
    <row r="7006" spans="2:11" s="440" customFormat="1" x14ac:dyDescent="0.2">
      <c r="B7006" s="442"/>
      <c r="I7006" s="443"/>
      <c r="J7006" s="443"/>
      <c r="K7006" s="443"/>
    </row>
    <row r="7007" spans="2:11" s="440" customFormat="1" x14ac:dyDescent="0.2">
      <c r="B7007" s="442"/>
      <c r="I7007" s="443"/>
      <c r="J7007" s="443"/>
      <c r="K7007" s="443"/>
    </row>
    <row r="7008" spans="2:11" s="440" customFormat="1" x14ac:dyDescent="0.2">
      <c r="B7008" s="442"/>
      <c r="I7008" s="443"/>
      <c r="J7008" s="443"/>
      <c r="K7008" s="443"/>
    </row>
    <row r="7009" spans="2:11" s="440" customFormat="1" x14ac:dyDescent="0.2">
      <c r="B7009" s="442"/>
      <c r="I7009" s="443"/>
      <c r="J7009" s="443"/>
      <c r="K7009" s="443"/>
    </row>
    <row r="7010" spans="2:11" s="440" customFormat="1" x14ac:dyDescent="0.2">
      <c r="B7010" s="442"/>
      <c r="I7010" s="443"/>
      <c r="J7010" s="443"/>
      <c r="K7010" s="443"/>
    </row>
    <row r="7011" spans="2:11" s="440" customFormat="1" x14ac:dyDescent="0.2">
      <c r="B7011" s="442"/>
      <c r="I7011" s="443"/>
      <c r="J7011" s="443"/>
      <c r="K7011" s="443"/>
    </row>
    <row r="7012" spans="2:11" s="440" customFormat="1" x14ac:dyDescent="0.2">
      <c r="B7012" s="442"/>
      <c r="I7012" s="443"/>
      <c r="J7012" s="443"/>
      <c r="K7012" s="443"/>
    </row>
    <row r="7013" spans="2:11" s="440" customFormat="1" x14ac:dyDescent="0.2">
      <c r="B7013" s="442"/>
      <c r="I7013" s="443"/>
      <c r="J7013" s="443"/>
      <c r="K7013" s="443"/>
    </row>
    <row r="7014" spans="2:11" s="440" customFormat="1" x14ac:dyDescent="0.2">
      <c r="B7014" s="442"/>
      <c r="I7014" s="443"/>
      <c r="J7014" s="443"/>
      <c r="K7014" s="443"/>
    </row>
    <row r="7015" spans="2:11" s="440" customFormat="1" x14ac:dyDescent="0.2">
      <c r="B7015" s="442"/>
      <c r="I7015" s="443"/>
      <c r="J7015" s="443"/>
      <c r="K7015" s="443"/>
    </row>
    <row r="7016" spans="2:11" s="440" customFormat="1" x14ac:dyDescent="0.2">
      <c r="B7016" s="442"/>
      <c r="I7016" s="443"/>
      <c r="J7016" s="443"/>
      <c r="K7016" s="443"/>
    </row>
    <row r="7017" spans="2:11" s="440" customFormat="1" x14ac:dyDescent="0.2">
      <c r="B7017" s="442"/>
      <c r="I7017" s="443"/>
      <c r="J7017" s="443"/>
      <c r="K7017" s="443"/>
    </row>
    <row r="7018" spans="2:11" s="440" customFormat="1" x14ac:dyDescent="0.2">
      <c r="B7018" s="442"/>
      <c r="I7018" s="443"/>
      <c r="J7018" s="443"/>
      <c r="K7018" s="443"/>
    </row>
    <row r="7019" spans="2:11" s="440" customFormat="1" x14ac:dyDescent="0.2">
      <c r="B7019" s="442"/>
      <c r="I7019" s="443"/>
      <c r="J7019" s="443"/>
      <c r="K7019" s="443"/>
    </row>
    <row r="7020" spans="2:11" s="440" customFormat="1" x14ac:dyDescent="0.2">
      <c r="B7020" s="442"/>
      <c r="I7020" s="443"/>
      <c r="J7020" s="443"/>
      <c r="K7020" s="443"/>
    </row>
    <row r="7021" spans="2:11" s="440" customFormat="1" x14ac:dyDescent="0.2">
      <c r="B7021" s="442"/>
      <c r="I7021" s="443"/>
      <c r="J7021" s="443"/>
      <c r="K7021" s="443"/>
    </row>
    <row r="7022" spans="2:11" s="440" customFormat="1" x14ac:dyDescent="0.2">
      <c r="B7022" s="442"/>
      <c r="I7022" s="443"/>
      <c r="J7022" s="443"/>
      <c r="K7022" s="443"/>
    </row>
    <row r="7023" spans="2:11" s="440" customFormat="1" x14ac:dyDescent="0.2">
      <c r="B7023" s="442"/>
      <c r="I7023" s="443"/>
      <c r="J7023" s="443"/>
      <c r="K7023" s="443"/>
    </row>
    <row r="7024" spans="2:11" s="440" customFormat="1" x14ac:dyDescent="0.2">
      <c r="B7024" s="442"/>
      <c r="I7024" s="443"/>
      <c r="J7024" s="443"/>
      <c r="K7024" s="443"/>
    </row>
    <row r="7025" spans="2:11" s="440" customFormat="1" x14ac:dyDescent="0.2">
      <c r="B7025" s="442"/>
      <c r="I7025" s="443"/>
      <c r="J7025" s="443"/>
      <c r="K7025" s="443"/>
    </row>
    <row r="7026" spans="2:11" s="440" customFormat="1" x14ac:dyDescent="0.2">
      <c r="B7026" s="442"/>
      <c r="I7026" s="443"/>
      <c r="J7026" s="443"/>
      <c r="K7026" s="443"/>
    </row>
    <row r="7027" spans="2:11" s="440" customFormat="1" x14ac:dyDescent="0.2">
      <c r="B7027" s="442"/>
      <c r="I7027" s="443"/>
      <c r="J7027" s="443"/>
      <c r="K7027" s="443"/>
    </row>
    <row r="7028" spans="2:11" s="440" customFormat="1" x14ac:dyDescent="0.2">
      <c r="B7028" s="442"/>
      <c r="I7028" s="443"/>
      <c r="J7028" s="443"/>
      <c r="K7028" s="443"/>
    </row>
    <row r="7029" spans="2:11" s="440" customFormat="1" x14ac:dyDescent="0.2">
      <c r="B7029" s="442"/>
      <c r="I7029" s="443"/>
      <c r="J7029" s="443"/>
      <c r="K7029" s="443"/>
    </row>
    <row r="7030" spans="2:11" s="440" customFormat="1" x14ac:dyDescent="0.2">
      <c r="B7030" s="442"/>
      <c r="I7030" s="443"/>
      <c r="J7030" s="443"/>
      <c r="K7030" s="443"/>
    </row>
    <row r="7031" spans="2:11" s="440" customFormat="1" x14ac:dyDescent="0.2">
      <c r="B7031" s="442"/>
      <c r="I7031" s="443"/>
      <c r="J7031" s="443"/>
      <c r="K7031" s="443"/>
    </row>
    <row r="7032" spans="2:11" s="440" customFormat="1" x14ac:dyDescent="0.2">
      <c r="B7032" s="442"/>
      <c r="I7032" s="443"/>
      <c r="J7032" s="443"/>
      <c r="K7032" s="443"/>
    </row>
    <row r="7033" spans="2:11" s="440" customFormat="1" x14ac:dyDescent="0.2">
      <c r="B7033" s="442"/>
      <c r="I7033" s="443"/>
      <c r="J7033" s="443"/>
      <c r="K7033" s="443"/>
    </row>
    <row r="7034" spans="2:11" s="440" customFormat="1" x14ac:dyDescent="0.2">
      <c r="B7034" s="442"/>
      <c r="I7034" s="443"/>
      <c r="J7034" s="443"/>
      <c r="K7034" s="443"/>
    </row>
    <row r="7035" spans="2:11" s="440" customFormat="1" x14ac:dyDescent="0.2">
      <c r="B7035" s="442"/>
      <c r="I7035" s="443"/>
      <c r="J7035" s="443"/>
      <c r="K7035" s="443"/>
    </row>
    <row r="7036" spans="2:11" s="440" customFormat="1" x14ac:dyDescent="0.2">
      <c r="B7036" s="442"/>
      <c r="I7036" s="443"/>
      <c r="J7036" s="443"/>
      <c r="K7036" s="443"/>
    </row>
    <row r="7037" spans="2:11" s="440" customFormat="1" x14ac:dyDescent="0.2">
      <c r="B7037" s="442"/>
      <c r="I7037" s="443"/>
      <c r="J7037" s="443"/>
      <c r="K7037" s="443"/>
    </row>
    <row r="7038" spans="2:11" s="440" customFormat="1" x14ac:dyDescent="0.2">
      <c r="B7038" s="442"/>
      <c r="I7038" s="443"/>
      <c r="J7038" s="443"/>
      <c r="K7038" s="443"/>
    </row>
    <row r="7039" spans="2:11" s="440" customFormat="1" x14ac:dyDescent="0.2">
      <c r="B7039" s="442"/>
      <c r="I7039" s="443"/>
      <c r="J7039" s="443"/>
      <c r="K7039" s="443"/>
    </row>
    <row r="7040" spans="2:11" s="440" customFormat="1" x14ac:dyDescent="0.2">
      <c r="B7040" s="442"/>
      <c r="I7040" s="443"/>
      <c r="J7040" s="443"/>
      <c r="K7040" s="443"/>
    </row>
    <row r="7041" spans="2:11" s="440" customFormat="1" x14ac:dyDescent="0.2">
      <c r="B7041" s="442"/>
      <c r="I7041" s="443"/>
      <c r="J7041" s="443"/>
      <c r="K7041" s="443"/>
    </row>
    <row r="7042" spans="2:11" s="440" customFormat="1" x14ac:dyDescent="0.2">
      <c r="B7042" s="442"/>
      <c r="I7042" s="443"/>
      <c r="J7042" s="443"/>
      <c r="K7042" s="443"/>
    </row>
    <row r="7043" spans="2:11" s="440" customFormat="1" x14ac:dyDescent="0.2">
      <c r="B7043" s="442"/>
      <c r="I7043" s="443"/>
      <c r="J7043" s="443"/>
      <c r="K7043" s="443"/>
    </row>
    <row r="7044" spans="2:11" s="440" customFormat="1" x14ac:dyDescent="0.2">
      <c r="B7044" s="442"/>
      <c r="I7044" s="443"/>
      <c r="J7044" s="443"/>
      <c r="K7044" s="443"/>
    </row>
    <row r="7045" spans="2:11" s="440" customFormat="1" x14ac:dyDescent="0.2">
      <c r="B7045" s="442"/>
      <c r="I7045" s="443"/>
      <c r="J7045" s="443"/>
      <c r="K7045" s="443"/>
    </row>
    <row r="7046" spans="2:11" s="440" customFormat="1" x14ac:dyDescent="0.2">
      <c r="B7046" s="442"/>
      <c r="I7046" s="443"/>
      <c r="J7046" s="443"/>
      <c r="K7046" s="443"/>
    </row>
    <row r="7047" spans="2:11" s="440" customFormat="1" x14ac:dyDescent="0.2">
      <c r="B7047" s="442"/>
      <c r="I7047" s="443"/>
      <c r="J7047" s="443"/>
      <c r="K7047" s="443"/>
    </row>
    <row r="7048" spans="2:11" s="440" customFormat="1" x14ac:dyDescent="0.2">
      <c r="B7048" s="442"/>
      <c r="I7048" s="443"/>
      <c r="J7048" s="443"/>
      <c r="K7048" s="443"/>
    </row>
    <row r="7049" spans="2:11" s="440" customFormat="1" x14ac:dyDescent="0.2">
      <c r="B7049" s="442"/>
      <c r="I7049" s="443"/>
      <c r="J7049" s="443"/>
      <c r="K7049" s="443"/>
    </row>
    <row r="7050" spans="2:11" s="440" customFormat="1" x14ac:dyDescent="0.2">
      <c r="B7050" s="442"/>
      <c r="I7050" s="443"/>
      <c r="J7050" s="443"/>
      <c r="K7050" s="443"/>
    </row>
    <row r="7051" spans="2:11" s="440" customFormat="1" x14ac:dyDescent="0.2">
      <c r="B7051" s="442"/>
      <c r="I7051" s="443"/>
      <c r="J7051" s="443"/>
      <c r="K7051" s="443"/>
    </row>
    <row r="7052" spans="2:11" s="440" customFormat="1" x14ac:dyDescent="0.2">
      <c r="B7052" s="442"/>
      <c r="I7052" s="443"/>
      <c r="J7052" s="443"/>
      <c r="K7052" s="443"/>
    </row>
    <row r="7053" spans="2:11" s="440" customFormat="1" x14ac:dyDescent="0.2">
      <c r="B7053" s="442"/>
      <c r="I7053" s="443"/>
      <c r="J7053" s="443"/>
      <c r="K7053" s="443"/>
    </row>
    <row r="7054" spans="2:11" s="440" customFormat="1" x14ac:dyDescent="0.2">
      <c r="B7054" s="442"/>
      <c r="I7054" s="443"/>
      <c r="J7054" s="443"/>
      <c r="K7054" s="443"/>
    </row>
    <row r="7055" spans="2:11" s="440" customFormat="1" x14ac:dyDescent="0.2">
      <c r="B7055" s="442"/>
      <c r="I7055" s="443"/>
      <c r="J7055" s="443"/>
      <c r="K7055" s="443"/>
    </row>
    <row r="7056" spans="2:11" s="440" customFormat="1" x14ac:dyDescent="0.2">
      <c r="B7056" s="442"/>
      <c r="I7056" s="443"/>
      <c r="J7056" s="443"/>
      <c r="K7056" s="443"/>
    </row>
    <row r="7057" spans="2:11" s="440" customFormat="1" x14ac:dyDescent="0.2">
      <c r="B7057" s="442"/>
      <c r="I7057" s="443"/>
      <c r="J7057" s="443"/>
      <c r="K7057" s="443"/>
    </row>
    <row r="7058" spans="2:11" s="440" customFormat="1" x14ac:dyDescent="0.2">
      <c r="B7058" s="442"/>
      <c r="I7058" s="443"/>
      <c r="J7058" s="443"/>
      <c r="K7058" s="443"/>
    </row>
    <row r="7059" spans="2:11" s="440" customFormat="1" x14ac:dyDescent="0.2">
      <c r="B7059" s="442"/>
      <c r="I7059" s="443"/>
      <c r="J7059" s="443"/>
      <c r="K7059" s="443"/>
    </row>
    <row r="7060" spans="2:11" s="440" customFormat="1" x14ac:dyDescent="0.2">
      <c r="B7060" s="442"/>
      <c r="I7060" s="443"/>
      <c r="J7060" s="443"/>
      <c r="K7060" s="443"/>
    </row>
    <row r="7061" spans="2:11" s="440" customFormat="1" x14ac:dyDescent="0.2">
      <c r="B7061" s="442"/>
      <c r="I7061" s="443"/>
      <c r="J7061" s="443"/>
      <c r="K7061" s="443"/>
    </row>
    <row r="7062" spans="2:11" s="440" customFormat="1" x14ac:dyDescent="0.2">
      <c r="B7062" s="442"/>
      <c r="I7062" s="443"/>
      <c r="J7062" s="443"/>
      <c r="K7062" s="443"/>
    </row>
    <row r="7063" spans="2:11" s="440" customFormat="1" x14ac:dyDescent="0.2">
      <c r="B7063" s="442"/>
      <c r="I7063" s="443"/>
      <c r="J7063" s="443"/>
      <c r="K7063" s="443"/>
    </row>
    <row r="7064" spans="2:11" s="440" customFormat="1" x14ac:dyDescent="0.2">
      <c r="B7064" s="442"/>
      <c r="I7064" s="443"/>
      <c r="J7064" s="443"/>
      <c r="K7064" s="443"/>
    </row>
    <row r="7065" spans="2:11" s="440" customFormat="1" x14ac:dyDescent="0.2">
      <c r="B7065" s="442"/>
      <c r="I7065" s="443"/>
      <c r="J7065" s="443"/>
      <c r="K7065" s="443"/>
    </row>
    <row r="7066" spans="2:11" s="440" customFormat="1" x14ac:dyDescent="0.2">
      <c r="B7066" s="442"/>
      <c r="I7066" s="443"/>
      <c r="J7066" s="443"/>
      <c r="K7066" s="443"/>
    </row>
    <row r="7067" spans="2:11" s="440" customFormat="1" x14ac:dyDescent="0.2">
      <c r="B7067" s="442"/>
      <c r="I7067" s="443"/>
      <c r="J7067" s="443"/>
      <c r="K7067" s="443"/>
    </row>
    <row r="7068" spans="2:11" s="440" customFormat="1" x14ac:dyDescent="0.2">
      <c r="B7068" s="442"/>
      <c r="I7068" s="443"/>
      <c r="J7068" s="443"/>
      <c r="K7068" s="443"/>
    </row>
    <row r="7069" spans="2:11" s="440" customFormat="1" x14ac:dyDescent="0.2">
      <c r="B7069" s="442"/>
      <c r="I7069" s="443"/>
      <c r="J7069" s="443"/>
      <c r="K7069" s="443"/>
    </row>
    <row r="7070" spans="2:11" s="440" customFormat="1" x14ac:dyDescent="0.2">
      <c r="B7070" s="442"/>
      <c r="I7070" s="443"/>
      <c r="J7070" s="443"/>
      <c r="K7070" s="443"/>
    </row>
    <row r="7071" spans="2:11" s="440" customFormat="1" x14ac:dyDescent="0.2">
      <c r="B7071" s="442"/>
      <c r="I7071" s="443"/>
      <c r="J7071" s="443"/>
      <c r="K7071" s="443"/>
    </row>
    <row r="7072" spans="2:11" s="440" customFormat="1" x14ac:dyDescent="0.2">
      <c r="B7072" s="442"/>
      <c r="I7072" s="443"/>
      <c r="J7072" s="443"/>
      <c r="K7072" s="443"/>
    </row>
    <row r="7073" spans="2:11" s="440" customFormat="1" x14ac:dyDescent="0.2">
      <c r="B7073" s="442"/>
      <c r="I7073" s="443"/>
      <c r="J7073" s="443"/>
      <c r="K7073" s="443"/>
    </row>
    <row r="7074" spans="2:11" s="440" customFormat="1" x14ac:dyDescent="0.2">
      <c r="B7074" s="442"/>
      <c r="I7074" s="443"/>
      <c r="J7074" s="443"/>
      <c r="K7074" s="443"/>
    </row>
    <row r="7075" spans="2:11" s="440" customFormat="1" x14ac:dyDescent="0.2">
      <c r="B7075" s="442"/>
      <c r="I7075" s="443"/>
      <c r="J7075" s="443"/>
      <c r="K7075" s="443"/>
    </row>
    <row r="7076" spans="2:11" s="440" customFormat="1" x14ac:dyDescent="0.2">
      <c r="B7076" s="442"/>
      <c r="I7076" s="443"/>
      <c r="J7076" s="443"/>
      <c r="K7076" s="443"/>
    </row>
    <row r="7077" spans="2:11" s="440" customFormat="1" x14ac:dyDescent="0.2">
      <c r="B7077" s="442"/>
      <c r="I7077" s="443"/>
      <c r="J7077" s="443"/>
      <c r="K7077" s="443"/>
    </row>
    <row r="7078" spans="2:11" s="440" customFormat="1" x14ac:dyDescent="0.2">
      <c r="B7078" s="442"/>
      <c r="I7078" s="443"/>
      <c r="J7078" s="443"/>
      <c r="K7078" s="443"/>
    </row>
    <row r="7079" spans="2:11" s="440" customFormat="1" x14ac:dyDescent="0.2">
      <c r="B7079" s="442"/>
      <c r="I7079" s="443"/>
      <c r="J7079" s="443"/>
      <c r="K7079" s="443"/>
    </row>
    <row r="7080" spans="2:11" s="440" customFormat="1" x14ac:dyDescent="0.2">
      <c r="B7080" s="442"/>
      <c r="I7080" s="443"/>
      <c r="J7080" s="443"/>
      <c r="K7080" s="443"/>
    </row>
    <row r="7081" spans="2:11" s="440" customFormat="1" x14ac:dyDescent="0.2">
      <c r="B7081" s="442"/>
      <c r="I7081" s="443"/>
      <c r="J7081" s="443"/>
      <c r="K7081" s="443"/>
    </row>
    <row r="7082" spans="2:11" s="440" customFormat="1" x14ac:dyDescent="0.2">
      <c r="B7082" s="442"/>
      <c r="I7082" s="443"/>
      <c r="J7082" s="443"/>
      <c r="K7082" s="443"/>
    </row>
    <row r="7083" spans="2:11" s="440" customFormat="1" x14ac:dyDescent="0.2">
      <c r="B7083" s="442"/>
      <c r="I7083" s="443"/>
      <c r="J7083" s="443"/>
      <c r="K7083" s="443"/>
    </row>
    <row r="7084" spans="2:11" s="440" customFormat="1" x14ac:dyDescent="0.2">
      <c r="B7084" s="442"/>
      <c r="I7084" s="443"/>
      <c r="J7084" s="443"/>
      <c r="K7084" s="443"/>
    </row>
    <row r="7085" spans="2:11" s="440" customFormat="1" x14ac:dyDescent="0.2">
      <c r="B7085" s="442"/>
      <c r="I7085" s="443"/>
      <c r="J7085" s="443"/>
      <c r="K7085" s="443"/>
    </row>
    <row r="7086" spans="2:11" s="440" customFormat="1" x14ac:dyDescent="0.2">
      <c r="B7086" s="442"/>
      <c r="I7086" s="443"/>
      <c r="J7086" s="443"/>
      <c r="K7086" s="443"/>
    </row>
    <row r="7087" spans="2:11" s="440" customFormat="1" x14ac:dyDescent="0.2">
      <c r="B7087" s="442"/>
      <c r="I7087" s="443"/>
      <c r="J7087" s="443"/>
      <c r="K7087" s="443"/>
    </row>
    <row r="7088" spans="2:11" s="440" customFormat="1" x14ac:dyDescent="0.2">
      <c r="B7088" s="442"/>
      <c r="I7088" s="443"/>
      <c r="J7088" s="443"/>
      <c r="K7088" s="443"/>
    </row>
    <row r="7089" spans="2:11" s="440" customFormat="1" x14ac:dyDescent="0.2">
      <c r="B7089" s="442"/>
      <c r="I7089" s="443"/>
      <c r="J7089" s="443"/>
      <c r="K7089" s="443"/>
    </row>
    <row r="7090" spans="2:11" s="440" customFormat="1" x14ac:dyDescent="0.2">
      <c r="B7090" s="442"/>
      <c r="I7090" s="443"/>
      <c r="J7090" s="443"/>
      <c r="K7090" s="443"/>
    </row>
    <row r="7091" spans="2:11" s="440" customFormat="1" x14ac:dyDescent="0.2">
      <c r="B7091" s="442"/>
      <c r="I7091" s="443"/>
      <c r="J7091" s="443"/>
      <c r="K7091" s="443"/>
    </row>
    <row r="7092" spans="2:11" s="440" customFormat="1" x14ac:dyDescent="0.2">
      <c r="B7092" s="442"/>
      <c r="I7092" s="443"/>
      <c r="J7092" s="443"/>
      <c r="K7092" s="443"/>
    </row>
    <row r="7093" spans="2:11" s="440" customFormat="1" x14ac:dyDescent="0.2">
      <c r="B7093" s="442"/>
      <c r="I7093" s="443"/>
      <c r="J7093" s="443"/>
      <c r="K7093" s="443"/>
    </row>
    <row r="7094" spans="2:11" s="440" customFormat="1" x14ac:dyDescent="0.2">
      <c r="B7094" s="442"/>
      <c r="I7094" s="443"/>
      <c r="J7094" s="443"/>
      <c r="K7094" s="443"/>
    </row>
    <row r="7095" spans="2:11" s="440" customFormat="1" x14ac:dyDescent="0.2">
      <c r="B7095" s="442"/>
      <c r="I7095" s="443"/>
      <c r="J7095" s="443"/>
      <c r="K7095" s="443"/>
    </row>
    <row r="7096" spans="2:11" s="440" customFormat="1" x14ac:dyDescent="0.2">
      <c r="B7096" s="442"/>
      <c r="I7096" s="443"/>
      <c r="J7096" s="443"/>
      <c r="K7096" s="443"/>
    </row>
    <row r="7097" spans="2:11" s="440" customFormat="1" x14ac:dyDescent="0.2">
      <c r="B7097" s="442"/>
      <c r="I7097" s="443"/>
      <c r="J7097" s="443"/>
      <c r="K7097" s="443"/>
    </row>
    <row r="7098" spans="2:11" s="440" customFormat="1" x14ac:dyDescent="0.2">
      <c r="B7098" s="442"/>
      <c r="I7098" s="443"/>
      <c r="J7098" s="443"/>
      <c r="K7098" s="443"/>
    </row>
    <row r="7099" spans="2:11" s="440" customFormat="1" x14ac:dyDescent="0.2">
      <c r="B7099" s="442"/>
      <c r="I7099" s="443"/>
      <c r="J7099" s="443"/>
      <c r="K7099" s="443"/>
    </row>
    <row r="7100" spans="2:11" s="440" customFormat="1" x14ac:dyDescent="0.2">
      <c r="B7100" s="442"/>
      <c r="I7100" s="443"/>
      <c r="J7100" s="443"/>
      <c r="K7100" s="443"/>
    </row>
    <row r="7101" spans="2:11" s="440" customFormat="1" x14ac:dyDescent="0.2">
      <c r="B7101" s="442"/>
      <c r="I7101" s="443"/>
      <c r="J7101" s="443"/>
      <c r="K7101" s="443"/>
    </row>
    <row r="7102" spans="2:11" s="440" customFormat="1" x14ac:dyDescent="0.2">
      <c r="B7102" s="442"/>
      <c r="I7102" s="443"/>
      <c r="J7102" s="443"/>
      <c r="K7102" s="443"/>
    </row>
    <row r="7103" spans="2:11" s="440" customFormat="1" x14ac:dyDescent="0.2">
      <c r="B7103" s="442"/>
      <c r="I7103" s="443"/>
      <c r="J7103" s="443"/>
      <c r="K7103" s="443"/>
    </row>
    <row r="7104" spans="2:11" s="440" customFormat="1" x14ac:dyDescent="0.2">
      <c r="B7104" s="442"/>
      <c r="I7104" s="443"/>
      <c r="J7104" s="443"/>
      <c r="K7104" s="443"/>
    </row>
    <row r="7105" spans="2:11" s="440" customFormat="1" x14ac:dyDescent="0.2">
      <c r="B7105" s="442"/>
      <c r="I7105" s="443"/>
      <c r="J7105" s="443"/>
      <c r="K7105" s="443"/>
    </row>
    <row r="7106" spans="2:11" s="440" customFormat="1" x14ac:dyDescent="0.2">
      <c r="B7106" s="442"/>
      <c r="I7106" s="443"/>
      <c r="J7106" s="443"/>
      <c r="K7106" s="443"/>
    </row>
    <row r="7107" spans="2:11" s="440" customFormat="1" x14ac:dyDescent="0.2">
      <c r="B7107" s="442"/>
      <c r="I7107" s="443"/>
      <c r="J7107" s="443"/>
      <c r="K7107" s="443"/>
    </row>
    <row r="7108" spans="2:11" s="440" customFormat="1" x14ac:dyDescent="0.2">
      <c r="B7108" s="442"/>
      <c r="I7108" s="443"/>
      <c r="J7108" s="443"/>
      <c r="K7108" s="443"/>
    </row>
    <row r="7109" spans="2:11" s="440" customFormat="1" x14ac:dyDescent="0.2">
      <c r="B7109" s="442"/>
      <c r="I7109" s="443"/>
      <c r="J7109" s="443"/>
      <c r="K7109" s="443"/>
    </row>
    <row r="7110" spans="2:11" s="440" customFormat="1" x14ac:dyDescent="0.2">
      <c r="B7110" s="442"/>
      <c r="I7110" s="443"/>
      <c r="J7110" s="443"/>
      <c r="K7110" s="443"/>
    </row>
    <row r="7111" spans="2:11" s="440" customFormat="1" x14ac:dyDescent="0.2">
      <c r="B7111" s="442"/>
      <c r="I7111" s="443"/>
      <c r="J7111" s="443"/>
      <c r="K7111" s="443"/>
    </row>
    <row r="7112" spans="2:11" s="440" customFormat="1" x14ac:dyDescent="0.2">
      <c r="B7112" s="442"/>
      <c r="I7112" s="443"/>
      <c r="J7112" s="443"/>
      <c r="K7112" s="443"/>
    </row>
    <row r="7113" spans="2:11" s="440" customFormat="1" x14ac:dyDescent="0.2">
      <c r="B7113" s="442"/>
      <c r="I7113" s="443"/>
      <c r="J7113" s="443"/>
      <c r="K7113" s="443"/>
    </row>
    <row r="7114" spans="2:11" s="440" customFormat="1" x14ac:dyDescent="0.2">
      <c r="B7114" s="442"/>
      <c r="I7114" s="443"/>
      <c r="J7114" s="443"/>
      <c r="K7114" s="443"/>
    </row>
    <row r="7115" spans="2:11" s="440" customFormat="1" x14ac:dyDescent="0.2">
      <c r="B7115" s="442"/>
      <c r="I7115" s="443"/>
      <c r="J7115" s="443"/>
      <c r="K7115" s="443"/>
    </row>
    <row r="7116" spans="2:11" s="440" customFormat="1" x14ac:dyDescent="0.2">
      <c r="B7116" s="442"/>
      <c r="I7116" s="443"/>
      <c r="J7116" s="443"/>
      <c r="K7116" s="443"/>
    </row>
    <row r="7117" spans="2:11" s="440" customFormat="1" x14ac:dyDescent="0.2">
      <c r="B7117" s="442"/>
      <c r="I7117" s="443"/>
      <c r="J7117" s="443"/>
      <c r="K7117" s="443"/>
    </row>
    <row r="7118" spans="2:11" s="440" customFormat="1" x14ac:dyDescent="0.2">
      <c r="B7118" s="442"/>
      <c r="I7118" s="443"/>
      <c r="J7118" s="443"/>
      <c r="K7118" s="443"/>
    </row>
    <row r="7119" spans="2:11" s="440" customFormat="1" x14ac:dyDescent="0.2">
      <c r="B7119" s="442"/>
      <c r="I7119" s="443"/>
      <c r="J7119" s="443"/>
      <c r="K7119" s="443"/>
    </row>
    <row r="7120" spans="2:11" s="440" customFormat="1" x14ac:dyDescent="0.2">
      <c r="B7120" s="442"/>
      <c r="I7120" s="443"/>
      <c r="J7120" s="443"/>
      <c r="K7120" s="443"/>
    </row>
    <row r="7121" spans="2:11" s="440" customFormat="1" x14ac:dyDescent="0.2">
      <c r="B7121" s="442"/>
      <c r="I7121" s="443"/>
      <c r="J7121" s="443"/>
      <c r="K7121" s="443"/>
    </row>
    <row r="7122" spans="2:11" s="440" customFormat="1" x14ac:dyDescent="0.2">
      <c r="B7122" s="442"/>
      <c r="I7122" s="443"/>
      <c r="J7122" s="443"/>
      <c r="K7122" s="443"/>
    </row>
    <row r="7123" spans="2:11" s="440" customFormat="1" x14ac:dyDescent="0.2">
      <c r="B7123" s="442"/>
      <c r="I7123" s="443"/>
      <c r="J7123" s="443"/>
      <c r="K7123" s="443"/>
    </row>
    <row r="7124" spans="2:11" s="440" customFormat="1" x14ac:dyDescent="0.2">
      <c r="B7124" s="442"/>
      <c r="I7124" s="443"/>
      <c r="J7124" s="443"/>
      <c r="K7124" s="443"/>
    </row>
    <row r="7125" spans="2:11" s="440" customFormat="1" x14ac:dyDescent="0.2">
      <c r="B7125" s="442"/>
      <c r="I7125" s="443"/>
      <c r="J7125" s="443"/>
      <c r="K7125" s="443"/>
    </row>
    <row r="7126" spans="2:11" s="440" customFormat="1" x14ac:dyDescent="0.2">
      <c r="B7126" s="442"/>
      <c r="I7126" s="443"/>
      <c r="J7126" s="443"/>
      <c r="K7126" s="443"/>
    </row>
    <row r="7127" spans="2:11" s="440" customFormat="1" x14ac:dyDescent="0.2">
      <c r="B7127" s="442"/>
      <c r="I7127" s="443"/>
      <c r="J7127" s="443"/>
      <c r="K7127" s="443"/>
    </row>
    <row r="7128" spans="2:11" s="440" customFormat="1" x14ac:dyDescent="0.2">
      <c r="B7128" s="442"/>
      <c r="I7128" s="443"/>
      <c r="J7128" s="443"/>
      <c r="K7128" s="443"/>
    </row>
    <row r="7129" spans="2:11" s="440" customFormat="1" x14ac:dyDescent="0.2">
      <c r="B7129" s="442"/>
      <c r="I7129" s="443"/>
      <c r="J7129" s="443"/>
      <c r="K7129" s="443"/>
    </row>
    <row r="7130" spans="2:11" s="440" customFormat="1" x14ac:dyDescent="0.2">
      <c r="B7130" s="442"/>
      <c r="I7130" s="443"/>
      <c r="J7130" s="443"/>
      <c r="K7130" s="443"/>
    </row>
    <row r="7131" spans="2:11" s="440" customFormat="1" x14ac:dyDescent="0.2">
      <c r="B7131" s="442"/>
      <c r="I7131" s="443"/>
      <c r="J7131" s="443"/>
      <c r="K7131" s="443"/>
    </row>
    <row r="7132" spans="2:11" s="440" customFormat="1" x14ac:dyDescent="0.2">
      <c r="B7132" s="442"/>
      <c r="I7132" s="443"/>
      <c r="J7132" s="443"/>
      <c r="K7132" s="443"/>
    </row>
    <row r="7133" spans="2:11" s="440" customFormat="1" x14ac:dyDescent="0.2">
      <c r="B7133" s="442"/>
      <c r="I7133" s="443"/>
      <c r="J7133" s="443"/>
      <c r="K7133" s="443"/>
    </row>
    <row r="7134" spans="2:11" s="440" customFormat="1" x14ac:dyDescent="0.2">
      <c r="B7134" s="442"/>
      <c r="I7134" s="443"/>
      <c r="J7134" s="443"/>
      <c r="K7134" s="443"/>
    </row>
    <row r="7135" spans="2:11" s="440" customFormat="1" x14ac:dyDescent="0.2">
      <c r="B7135" s="442"/>
      <c r="I7135" s="443"/>
      <c r="J7135" s="443"/>
      <c r="K7135" s="443"/>
    </row>
    <row r="7136" spans="2:11" s="440" customFormat="1" x14ac:dyDescent="0.2">
      <c r="B7136" s="442"/>
      <c r="I7136" s="443"/>
      <c r="J7136" s="443"/>
      <c r="K7136" s="443"/>
    </row>
    <row r="7137" spans="2:11" s="440" customFormat="1" x14ac:dyDescent="0.2">
      <c r="B7137" s="442"/>
      <c r="I7137" s="443"/>
      <c r="J7137" s="443"/>
      <c r="K7137" s="443"/>
    </row>
    <row r="7138" spans="2:11" s="440" customFormat="1" x14ac:dyDescent="0.2">
      <c r="B7138" s="442"/>
      <c r="I7138" s="443"/>
      <c r="J7138" s="443"/>
      <c r="K7138" s="443"/>
    </row>
    <row r="7139" spans="2:11" s="440" customFormat="1" x14ac:dyDescent="0.2">
      <c r="B7139" s="442"/>
      <c r="I7139" s="443"/>
      <c r="J7139" s="443"/>
      <c r="K7139" s="443"/>
    </row>
    <row r="7140" spans="2:11" s="440" customFormat="1" x14ac:dyDescent="0.2">
      <c r="B7140" s="442"/>
      <c r="I7140" s="443"/>
      <c r="J7140" s="443"/>
      <c r="K7140" s="443"/>
    </row>
    <row r="7141" spans="2:11" s="440" customFormat="1" x14ac:dyDescent="0.2">
      <c r="B7141" s="442"/>
      <c r="I7141" s="443"/>
      <c r="J7141" s="443"/>
      <c r="K7141" s="443"/>
    </row>
    <row r="7142" spans="2:11" s="440" customFormat="1" x14ac:dyDescent="0.2">
      <c r="B7142" s="442"/>
      <c r="I7142" s="443"/>
      <c r="J7142" s="443"/>
      <c r="K7142" s="443"/>
    </row>
    <row r="7143" spans="2:11" s="440" customFormat="1" x14ac:dyDescent="0.2">
      <c r="B7143" s="442"/>
      <c r="I7143" s="443"/>
      <c r="J7143" s="443"/>
      <c r="K7143" s="443"/>
    </row>
    <row r="7144" spans="2:11" s="440" customFormat="1" x14ac:dyDescent="0.2">
      <c r="B7144" s="442"/>
      <c r="I7144" s="443"/>
      <c r="J7144" s="443"/>
      <c r="K7144" s="443"/>
    </row>
    <row r="7145" spans="2:11" s="440" customFormat="1" x14ac:dyDescent="0.2">
      <c r="B7145" s="442"/>
      <c r="I7145" s="443"/>
      <c r="J7145" s="443"/>
      <c r="K7145" s="443"/>
    </row>
    <row r="7146" spans="2:11" s="440" customFormat="1" x14ac:dyDescent="0.2">
      <c r="B7146" s="442"/>
      <c r="I7146" s="443"/>
      <c r="J7146" s="443"/>
      <c r="K7146" s="443"/>
    </row>
    <row r="7147" spans="2:11" s="440" customFormat="1" x14ac:dyDescent="0.2">
      <c r="B7147" s="442"/>
      <c r="I7147" s="443"/>
      <c r="J7147" s="443"/>
      <c r="K7147" s="443"/>
    </row>
    <row r="7148" spans="2:11" s="440" customFormat="1" x14ac:dyDescent="0.2">
      <c r="B7148" s="442"/>
      <c r="I7148" s="443"/>
      <c r="J7148" s="443"/>
      <c r="K7148" s="443"/>
    </row>
    <row r="7149" spans="2:11" s="440" customFormat="1" x14ac:dyDescent="0.2">
      <c r="B7149" s="442"/>
      <c r="I7149" s="443"/>
      <c r="J7149" s="443"/>
      <c r="K7149" s="443"/>
    </row>
    <row r="7150" spans="2:11" s="440" customFormat="1" x14ac:dyDescent="0.2">
      <c r="B7150" s="442"/>
      <c r="I7150" s="443"/>
      <c r="J7150" s="443"/>
      <c r="K7150" s="443"/>
    </row>
    <row r="7151" spans="2:11" s="440" customFormat="1" x14ac:dyDescent="0.2">
      <c r="B7151" s="442"/>
      <c r="I7151" s="443"/>
      <c r="J7151" s="443"/>
      <c r="K7151" s="443"/>
    </row>
    <row r="7152" spans="2:11" s="440" customFormat="1" x14ac:dyDescent="0.2">
      <c r="B7152" s="442"/>
      <c r="I7152" s="443"/>
      <c r="J7152" s="443"/>
      <c r="K7152" s="443"/>
    </row>
    <row r="7153" spans="2:11" s="440" customFormat="1" x14ac:dyDescent="0.2">
      <c r="B7153" s="442"/>
      <c r="I7153" s="443"/>
      <c r="J7153" s="443"/>
      <c r="K7153" s="443"/>
    </row>
    <row r="7154" spans="2:11" s="440" customFormat="1" x14ac:dyDescent="0.2">
      <c r="B7154" s="442"/>
      <c r="I7154" s="443"/>
      <c r="J7154" s="443"/>
      <c r="K7154" s="443"/>
    </row>
    <row r="7155" spans="2:11" s="440" customFormat="1" x14ac:dyDescent="0.2">
      <c r="B7155" s="442"/>
      <c r="I7155" s="443"/>
      <c r="J7155" s="443"/>
      <c r="K7155" s="443"/>
    </row>
    <row r="7156" spans="2:11" s="440" customFormat="1" x14ac:dyDescent="0.2">
      <c r="B7156" s="442"/>
      <c r="I7156" s="443"/>
      <c r="J7156" s="443"/>
      <c r="K7156" s="443"/>
    </row>
    <row r="7157" spans="2:11" s="440" customFormat="1" x14ac:dyDescent="0.2">
      <c r="B7157" s="442"/>
      <c r="I7157" s="443"/>
      <c r="J7157" s="443"/>
      <c r="K7157" s="443"/>
    </row>
    <row r="7158" spans="2:11" s="440" customFormat="1" x14ac:dyDescent="0.2">
      <c r="B7158" s="442"/>
      <c r="I7158" s="443"/>
      <c r="J7158" s="443"/>
      <c r="K7158" s="443"/>
    </row>
    <row r="7159" spans="2:11" s="440" customFormat="1" x14ac:dyDescent="0.2">
      <c r="B7159" s="442"/>
      <c r="I7159" s="443"/>
      <c r="J7159" s="443"/>
      <c r="K7159" s="443"/>
    </row>
    <row r="7160" spans="2:11" s="440" customFormat="1" x14ac:dyDescent="0.2">
      <c r="B7160" s="442"/>
      <c r="I7160" s="443"/>
      <c r="J7160" s="443"/>
      <c r="K7160" s="443"/>
    </row>
    <row r="7161" spans="2:11" s="440" customFormat="1" x14ac:dyDescent="0.2">
      <c r="B7161" s="442"/>
      <c r="I7161" s="443"/>
      <c r="J7161" s="443"/>
      <c r="K7161" s="443"/>
    </row>
    <row r="7162" spans="2:11" s="440" customFormat="1" x14ac:dyDescent="0.2">
      <c r="B7162" s="442"/>
      <c r="I7162" s="443"/>
      <c r="J7162" s="443"/>
      <c r="K7162" s="443"/>
    </row>
    <row r="7163" spans="2:11" s="440" customFormat="1" x14ac:dyDescent="0.2">
      <c r="B7163" s="442"/>
      <c r="I7163" s="443"/>
      <c r="J7163" s="443"/>
      <c r="K7163" s="443"/>
    </row>
    <row r="7164" spans="2:11" s="440" customFormat="1" x14ac:dyDescent="0.2">
      <c r="B7164" s="442"/>
      <c r="I7164" s="443"/>
      <c r="J7164" s="443"/>
      <c r="K7164" s="443"/>
    </row>
    <row r="7165" spans="2:11" s="440" customFormat="1" x14ac:dyDescent="0.2">
      <c r="B7165" s="442"/>
      <c r="I7165" s="443"/>
      <c r="J7165" s="443"/>
      <c r="K7165" s="443"/>
    </row>
    <row r="7166" spans="2:11" s="440" customFormat="1" x14ac:dyDescent="0.2">
      <c r="B7166" s="442"/>
      <c r="I7166" s="443"/>
      <c r="J7166" s="443"/>
      <c r="K7166" s="443"/>
    </row>
    <row r="7167" spans="2:11" s="440" customFormat="1" x14ac:dyDescent="0.2">
      <c r="B7167" s="442"/>
      <c r="I7167" s="443"/>
      <c r="J7167" s="443"/>
      <c r="K7167" s="443"/>
    </row>
    <row r="7168" spans="2:11" s="440" customFormat="1" x14ac:dyDescent="0.2">
      <c r="B7168" s="442"/>
      <c r="I7168" s="443"/>
      <c r="J7168" s="443"/>
      <c r="K7168" s="443"/>
    </row>
    <row r="7169" spans="2:11" s="440" customFormat="1" x14ac:dyDescent="0.2">
      <c r="B7169" s="442"/>
      <c r="I7169" s="443"/>
      <c r="J7169" s="443"/>
      <c r="K7169" s="443"/>
    </row>
    <row r="7170" spans="2:11" s="440" customFormat="1" x14ac:dyDescent="0.2">
      <c r="B7170" s="442"/>
      <c r="I7170" s="443"/>
      <c r="J7170" s="443"/>
      <c r="K7170" s="443"/>
    </row>
    <row r="7171" spans="2:11" s="440" customFormat="1" x14ac:dyDescent="0.2">
      <c r="B7171" s="442"/>
      <c r="I7171" s="443"/>
      <c r="J7171" s="443"/>
      <c r="K7171" s="443"/>
    </row>
    <row r="7172" spans="2:11" s="440" customFormat="1" x14ac:dyDescent="0.2">
      <c r="B7172" s="442"/>
      <c r="I7172" s="443"/>
      <c r="J7172" s="443"/>
      <c r="K7172" s="443"/>
    </row>
    <row r="7173" spans="2:11" s="440" customFormat="1" x14ac:dyDescent="0.2">
      <c r="B7173" s="442"/>
      <c r="I7173" s="443"/>
      <c r="J7173" s="443"/>
      <c r="K7173" s="443"/>
    </row>
    <row r="7174" spans="2:11" s="440" customFormat="1" x14ac:dyDescent="0.2">
      <c r="B7174" s="442"/>
      <c r="I7174" s="443"/>
      <c r="J7174" s="443"/>
      <c r="K7174" s="443"/>
    </row>
    <row r="7175" spans="2:11" s="440" customFormat="1" x14ac:dyDescent="0.2">
      <c r="B7175" s="442"/>
      <c r="I7175" s="443"/>
      <c r="J7175" s="443"/>
      <c r="K7175" s="443"/>
    </row>
    <row r="7176" spans="2:11" s="440" customFormat="1" x14ac:dyDescent="0.2">
      <c r="B7176" s="442"/>
      <c r="I7176" s="443"/>
      <c r="J7176" s="443"/>
      <c r="K7176" s="443"/>
    </row>
    <row r="7177" spans="2:11" s="440" customFormat="1" x14ac:dyDescent="0.2">
      <c r="B7177" s="442"/>
      <c r="I7177" s="443"/>
      <c r="J7177" s="443"/>
      <c r="K7177" s="443"/>
    </row>
    <row r="7178" spans="2:11" s="440" customFormat="1" x14ac:dyDescent="0.2">
      <c r="B7178" s="442"/>
      <c r="I7178" s="443"/>
      <c r="J7178" s="443"/>
      <c r="K7178" s="443"/>
    </row>
    <row r="7179" spans="2:11" s="440" customFormat="1" x14ac:dyDescent="0.2">
      <c r="B7179" s="442"/>
      <c r="I7179" s="443"/>
      <c r="J7179" s="443"/>
      <c r="K7179" s="443"/>
    </row>
    <row r="7180" spans="2:11" s="440" customFormat="1" x14ac:dyDescent="0.2">
      <c r="B7180" s="442"/>
      <c r="I7180" s="443"/>
      <c r="J7180" s="443"/>
      <c r="K7180" s="443"/>
    </row>
    <row r="7181" spans="2:11" s="440" customFormat="1" x14ac:dyDescent="0.2">
      <c r="B7181" s="442"/>
      <c r="I7181" s="443"/>
      <c r="J7181" s="443"/>
      <c r="K7181" s="443"/>
    </row>
    <row r="7182" spans="2:11" s="440" customFormat="1" x14ac:dyDescent="0.2">
      <c r="B7182" s="442"/>
      <c r="I7182" s="443"/>
      <c r="J7182" s="443"/>
      <c r="K7182" s="443"/>
    </row>
    <row r="7183" spans="2:11" s="440" customFormat="1" x14ac:dyDescent="0.2">
      <c r="B7183" s="442"/>
      <c r="I7183" s="443"/>
      <c r="J7183" s="443"/>
      <c r="K7183" s="443"/>
    </row>
    <row r="7184" spans="2:11" s="440" customFormat="1" x14ac:dyDescent="0.2">
      <c r="B7184" s="442"/>
      <c r="I7184" s="443"/>
      <c r="J7184" s="443"/>
      <c r="K7184" s="443"/>
    </row>
    <row r="7185" spans="2:11" s="440" customFormat="1" x14ac:dyDescent="0.2">
      <c r="B7185" s="442"/>
      <c r="I7185" s="443"/>
      <c r="J7185" s="443"/>
      <c r="K7185" s="443"/>
    </row>
    <row r="7186" spans="2:11" s="440" customFormat="1" x14ac:dyDescent="0.2">
      <c r="B7186" s="442"/>
      <c r="I7186" s="443"/>
      <c r="J7186" s="443"/>
      <c r="K7186" s="443"/>
    </row>
    <row r="7187" spans="2:11" s="440" customFormat="1" x14ac:dyDescent="0.2">
      <c r="B7187" s="442"/>
      <c r="I7187" s="443"/>
      <c r="J7187" s="443"/>
      <c r="K7187" s="443"/>
    </row>
    <row r="7188" spans="2:11" s="440" customFormat="1" x14ac:dyDescent="0.2">
      <c r="B7188" s="442"/>
      <c r="I7188" s="443"/>
      <c r="J7188" s="443"/>
      <c r="K7188" s="443"/>
    </row>
    <row r="7189" spans="2:11" s="440" customFormat="1" x14ac:dyDescent="0.2">
      <c r="B7189" s="442"/>
      <c r="I7189" s="443"/>
      <c r="J7189" s="443"/>
      <c r="K7189" s="443"/>
    </row>
    <row r="7190" spans="2:11" s="440" customFormat="1" x14ac:dyDescent="0.2">
      <c r="B7190" s="442"/>
      <c r="I7190" s="443"/>
      <c r="J7190" s="443"/>
      <c r="K7190" s="443"/>
    </row>
    <row r="7191" spans="2:11" s="440" customFormat="1" x14ac:dyDescent="0.2">
      <c r="B7191" s="442"/>
      <c r="I7191" s="443"/>
      <c r="J7191" s="443"/>
      <c r="K7191" s="443"/>
    </row>
    <row r="7192" spans="2:11" s="440" customFormat="1" x14ac:dyDescent="0.2">
      <c r="B7192" s="442"/>
      <c r="I7192" s="443"/>
      <c r="J7192" s="443"/>
      <c r="K7192" s="443"/>
    </row>
    <row r="7193" spans="2:11" s="440" customFormat="1" x14ac:dyDescent="0.2">
      <c r="B7193" s="442"/>
      <c r="I7193" s="443"/>
      <c r="J7193" s="443"/>
      <c r="K7193" s="443"/>
    </row>
    <row r="7194" spans="2:11" s="440" customFormat="1" x14ac:dyDescent="0.2">
      <c r="B7194" s="442"/>
      <c r="I7194" s="443"/>
      <c r="J7194" s="443"/>
      <c r="K7194" s="443"/>
    </row>
    <row r="7195" spans="2:11" s="440" customFormat="1" x14ac:dyDescent="0.2">
      <c r="B7195" s="442"/>
      <c r="I7195" s="443"/>
      <c r="J7195" s="443"/>
      <c r="K7195" s="443"/>
    </row>
    <row r="7196" spans="2:11" s="440" customFormat="1" x14ac:dyDescent="0.2">
      <c r="B7196" s="442"/>
      <c r="I7196" s="443"/>
      <c r="J7196" s="443"/>
      <c r="K7196" s="443"/>
    </row>
    <row r="7197" spans="2:11" s="440" customFormat="1" x14ac:dyDescent="0.2">
      <c r="B7197" s="442"/>
      <c r="I7197" s="443"/>
      <c r="J7197" s="443"/>
      <c r="K7197" s="443"/>
    </row>
    <row r="7198" spans="2:11" s="440" customFormat="1" x14ac:dyDescent="0.2">
      <c r="B7198" s="442"/>
      <c r="I7198" s="443"/>
      <c r="J7198" s="443"/>
      <c r="K7198" s="443"/>
    </row>
    <row r="7199" spans="2:11" s="440" customFormat="1" x14ac:dyDescent="0.2">
      <c r="B7199" s="442"/>
      <c r="I7199" s="443"/>
      <c r="J7199" s="443"/>
      <c r="K7199" s="443"/>
    </row>
    <row r="7200" spans="2:11" s="440" customFormat="1" x14ac:dyDescent="0.2">
      <c r="B7200" s="442"/>
      <c r="I7200" s="443"/>
      <c r="J7200" s="443"/>
      <c r="K7200" s="443"/>
    </row>
    <row r="7201" spans="2:11" s="440" customFormat="1" x14ac:dyDescent="0.2">
      <c r="B7201" s="442"/>
      <c r="I7201" s="443"/>
      <c r="J7201" s="443"/>
      <c r="K7201" s="443"/>
    </row>
    <row r="7202" spans="2:11" s="440" customFormat="1" x14ac:dyDescent="0.2">
      <c r="B7202" s="442"/>
      <c r="I7202" s="443"/>
      <c r="J7202" s="443"/>
      <c r="K7202" s="443"/>
    </row>
    <row r="7203" spans="2:11" s="440" customFormat="1" x14ac:dyDescent="0.2">
      <c r="B7203" s="442"/>
      <c r="I7203" s="443"/>
      <c r="J7203" s="443"/>
      <c r="K7203" s="443"/>
    </row>
    <row r="7204" spans="2:11" s="440" customFormat="1" x14ac:dyDescent="0.2">
      <c r="B7204" s="442"/>
      <c r="I7204" s="443"/>
      <c r="J7204" s="443"/>
      <c r="K7204" s="443"/>
    </row>
    <row r="7205" spans="2:11" s="440" customFormat="1" x14ac:dyDescent="0.2">
      <c r="B7205" s="442"/>
      <c r="I7205" s="443"/>
      <c r="J7205" s="443"/>
      <c r="K7205" s="443"/>
    </row>
    <row r="7206" spans="2:11" s="440" customFormat="1" x14ac:dyDescent="0.2">
      <c r="B7206" s="442"/>
      <c r="I7206" s="443"/>
      <c r="J7206" s="443"/>
      <c r="K7206" s="443"/>
    </row>
    <row r="7207" spans="2:11" s="440" customFormat="1" x14ac:dyDescent="0.2">
      <c r="B7207" s="442"/>
      <c r="I7207" s="443"/>
      <c r="J7207" s="443"/>
      <c r="K7207" s="443"/>
    </row>
    <row r="7208" spans="2:11" s="440" customFormat="1" x14ac:dyDescent="0.2">
      <c r="B7208" s="442"/>
      <c r="I7208" s="443"/>
      <c r="J7208" s="443"/>
      <c r="K7208" s="443"/>
    </row>
    <row r="7209" spans="2:11" s="440" customFormat="1" x14ac:dyDescent="0.2">
      <c r="B7209" s="442"/>
      <c r="I7209" s="443"/>
      <c r="J7209" s="443"/>
      <c r="K7209" s="443"/>
    </row>
    <row r="7210" spans="2:11" s="440" customFormat="1" x14ac:dyDescent="0.2">
      <c r="B7210" s="442"/>
      <c r="I7210" s="443"/>
      <c r="J7210" s="443"/>
      <c r="K7210" s="443"/>
    </row>
    <row r="7211" spans="2:11" s="440" customFormat="1" x14ac:dyDescent="0.2">
      <c r="B7211" s="442"/>
      <c r="I7211" s="443"/>
      <c r="J7211" s="443"/>
      <c r="K7211" s="443"/>
    </row>
    <row r="7212" spans="2:11" s="440" customFormat="1" x14ac:dyDescent="0.2">
      <c r="B7212" s="442"/>
      <c r="I7212" s="443"/>
      <c r="J7212" s="443"/>
      <c r="K7212" s="443"/>
    </row>
    <row r="7213" spans="2:11" s="440" customFormat="1" x14ac:dyDescent="0.2">
      <c r="B7213" s="442"/>
      <c r="I7213" s="443"/>
      <c r="J7213" s="443"/>
      <c r="K7213" s="443"/>
    </row>
    <row r="7214" spans="2:11" s="440" customFormat="1" x14ac:dyDescent="0.2">
      <c r="B7214" s="442"/>
      <c r="I7214" s="443"/>
      <c r="J7214" s="443"/>
      <c r="K7214" s="443"/>
    </row>
    <row r="7215" spans="2:11" s="440" customFormat="1" x14ac:dyDescent="0.2">
      <c r="B7215" s="442"/>
      <c r="I7215" s="443"/>
      <c r="J7215" s="443"/>
      <c r="K7215" s="443"/>
    </row>
    <row r="7216" spans="2:11" s="440" customFormat="1" x14ac:dyDescent="0.2">
      <c r="B7216" s="442"/>
      <c r="I7216" s="443"/>
      <c r="J7216" s="443"/>
      <c r="K7216" s="443"/>
    </row>
    <row r="7217" spans="2:11" s="440" customFormat="1" x14ac:dyDescent="0.2">
      <c r="B7217" s="442"/>
      <c r="I7217" s="443"/>
      <c r="J7217" s="443"/>
      <c r="K7217" s="443"/>
    </row>
    <row r="7218" spans="2:11" s="440" customFormat="1" x14ac:dyDescent="0.2">
      <c r="B7218" s="442"/>
      <c r="I7218" s="443"/>
      <c r="J7218" s="443"/>
      <c r="K7218" s="443"/>
    </row>
    <row r="7219" spans="2:11" s="440" customFormat="1" x14ac:dyDescent="0.2">
      <c r="B7219" s="442"/>
      <c r="I7219" s="443"/>
      <c r="J7219" s="443"/>
      <c r="K7219" s="443"/>
    </row>
    <row r="7220" spans="2:11" s="440" customFormat="1" x14ac:dyDescent="0.2">
      <c r="B7220" s="442"/>
      <c r="I7220" s="443"/>
      <c r="J7220" s="443"/>
      <c r="K7220" s="443"/>
    </row>
    <row r="7221" spans="2:11" s="440" customFormat="1" x14ac:dyDescent="0.2">
      <c r="B7221" s="442"/>
      <c r="I7221" s="443"/>
      <c r="J7221" s="443"/>
      <c r="K7221" s="443"/>
    </row>
    <row r="7222" spans="2:11" s="440" customFormat="1" x14ac:dyDescent="0.2">
      <c r="B7222" s="442"/>
      <c r="I7222" s="443"/>
      <c r="J7222" s="443"/>
      <c r="K7222" s="443"/>
    </row>
    <row r="7223" spans="2:11" s="440" customFormat="1" x14ac:dyDescent="0.2">
      <c r="B7223" s="442"/>
      <c r="I7223" s="443"/>
      <c r="J7223" s="443"/>
      <c r="K7223" s="443"/>
    </row>
    <row r="7224" spans="2:11" s="440" customFormat="1" x14ac:dyDescent="0.2">
      <c r="B7224" s="442"/>
      <c r="I7224" s="443"/>
      <c r="J7224" s="443"/>
      <c r="K7224" s="443"/>
    </row>
    <row r="7225" spans="2:11" s="440" customFormat="1" x14ac:dyDescent="0.2">
      <c r="B7225" s="442"/>
      <c r="I7225" s="443"/>
      <c r="J7225" s="443"/>
      <c r="K7225" s="443"/>
    </row>
    <row r="7226" spans="2:11" s="440" customFormat="1" x14ac:dyDescent="0.2">
      <c r="B7226" s="442"/>
      <c r="I7226" s="443"/>
      <c r="J7226" s="443"/>
      <c r="K7226" s="443"/>
    </row>
    <row r="7227" spans="2:11" s="440" customFormat="1" x14ac:dyDescent="0.2">
      <c r="B7227" s="442"/>
      <c r="I7227" s="443"/>
      <c r="J7227" s="443"/>
      <c r="K7227" s="443"/>
    </row>
    <row r="7228" spans="2:11" s="440" customFormat="1" x14ac:dyDescent="0.2">
      <c r="B7228" s="442"/>
      <c r="I7228" s="443"/>
      <c r="J7228" s="443"/>
      <c r="K7228" s="443"/>
    </row>
    <row r="7229" spans="2:11" s="440" customFormat="1" x14ac:dyDescent="0.2">
      <c r="B7229" s="442"/>
      <c r="I7229" s="443"/>
      <c r="J7229" s="443"/>
      <c r="K7229" s="443"/>
    </row>
    <row r="7230" spans="2:11" s="440" customFormat="1" x14ac:dyDescent="0.2">
      <c r="B7230" s="442"/>
      <c r="I7230" s="443"/>
      <c r="J7230" s="443"/>
      <c r="K7230" s="443"/>
    </row>
    <row r="7231" spans="2:11" s="440" customFormat="1" x14ac:dyDescent="0.2">
      <c r="B7231" s="442"/>
      <c r="I7231" s="443"/>
      <c r="J7231" s="443"/>
      <c r="K7231" s="443"/>
    </row>
    <row r="7232" spans="2:11" s="440" customFormat="1" x14ac:dyDescent="0.2">
      <c r="B7232" s="442"/>
      <c r="I7232" s="443"/>
      <c r="J7232" s="443"/>
      <c r="K7232" s="443"/>
    </row>
    <row r="7233" spans="2:11" s="440" customFormat="1" x14ac:dyDescent="0.2">
      <c r="B7233" s="442"/>
      <c r="I7233" s="443"/>
      <c r="J7233" s="443"/>
      <c r="K7233" s="443"/>
    </row>
    <row r="7234" spans="2:11" s="440" customFormat="1" x14ac:dyDescent="0.2">
      <c r="B7234" s="442"/>
      <c r="I7234" s="443"/>
      <c r="J7234" s="443"/>
      <c r="K7234" s="443"/>
    </row>
    <row r="7235" spans="2:11" s="440" customFormat="1" x14ac:dyDescent="0.2">
      <c r="B7235" s="442"/>
      <c r="I7235" s="443"/>
      <c r="J7235" s="443"/>
      <c r="K7235" s="443"/>
    </row>
    <row r="7236" spans="2:11" s="440" customFormat="1" x14ac:dyDescent="0.2">
      <c r="B7236" s="442"/>
      <c r="I7236" s="443"/>
      <c r="J7236" s="443"/>
      <c r="K7236" s="443"/>
    </row>
    <row r="7237" spans="2:11" s="440" customFormat="1" x14ac:dyDescent="0.2">
      <c r="B7237" s="442"/>
      <c r="I7237" s="443"/>
      <c r="J7237" s="443"/>
      <c r="K7237" s="443"/>
    </row>
    <row r="7238" spans="2:11" s="440" customFormat="1" x14ac:dyDescent="0.2">
      <c r="B7238" s="442"/>
      <c r="I7238" s="443"/>
      <c r="J7238" s="443"/>
      <c r="K7238" s="443"/>
    </row>
    <row r="7239" spans="2:11" s="440" customFormat="1" x14ac:dyDescent="0.2">
      <c r="B7239" s="442"/>
      <c r="I7239" s="443"/>
      <c r="J7239" s="443"/>
      <c r="K7239" s="443"/>
    </row>
    <row r="7240" spans="2:11" s="440" customFormat="1" x14ac:dyDescent="0.2">
      <c r="B7240" s="442"/>
      <c r="I7240" s="443"/>
      <c r="J7240" s="443"/>
      <c r="K7240" s="443"/>
    </row>
    <row r="7241" spans="2:11" s="440" customFormat="1" x14ac:dyDescent="0.2">
      <c r="B7241" s="442"/>
      <c r="I7241" s="443"/>
      <c r="J7241" s="443"/>
      <c r="K7241" s="443"/>
    </row>
    <row r="7242" spans="2:11" s="440" customFormat="1" x14ac:dyDescent="0.2">
      <c r="B7242" s="442"/>
      <c r="I7242" s="443"/>
      <c r="J7242" s="443"/>
      <c r="K7242" s="443"/>
    </row>
    <row r="7243" spans="2:11" s="440" customFormat="1" x14ac:dyDescent="0.2">
      <c r="B7243" s="442"/>
      <c r="I7243" s="443"/>
      <c r="J7243" s="443"/>
      <c r="K7243" s="443"/>
    </row>
    <row r="7244" spans="2:11" s="440" customFormat="1" x14ac:dyDescent="0.2">
      <c r="B7244" s="442"/>
      <c r="I7244" s="443"/>
      <c r="J7244" s="443"/>
      <c r="K7244" s="443"/>
    </row>
    <row r="7245" spans="2:11" s="440" customFormat="1" x14ac:dyDescent="0.2">
      <c r="B7245" s="442"/>
      <c r="I7245" s="443"/>
      <c r="J7245" s="443"/>
      <c r="K7245" s="443"/>
    </row>
    <row r="7246" spans="2:11" s="440" customFormat="1" x14ac:dyDescent="0.2">
      <c r="B7246" s="442"/>
      <c r="I7246" s="443"/>
      <c r="J7246" s="443"/>
      <c r="K7246" s="443"/>
    </row>
    <row r="7247" spans="2:11" s="440" customFormat="1" x14ac:dyDescent="0.2">
      <c r="B7247" s="442"/>
      <c r="I7247" s="443"/>
      <c r="J7247" s="443"/>
      <c r="K7247" s="443"/>
    </row>
    <row r="7248" spans="2:11" s="440" customFormat="1" x14ac:dyDescent="0.2">
      <c r="B7248" s="442"/>
      <c r="I7248" s="443"/>
      <c r="J7248" s="443"/>
      <c r="K7248" s="443"/>
    </row>
    <row r="7249" spans="2:11" s="440" customFormat="1" x14ac:dyDescent="0.2">
      <c r="B7249" s="442"/>
      <c r="I7249" s="443"/>
      <c r="J7249" s="443"/>
      <c r="K7249" s="443"/>
    </row>
    <row r="7250" spans="2:11" s="440" customFormat="1" x14ac:dyDescent="0.2">
      <c r="B7250" s="442"/>
      <c r="I7250" s="443"/>
      <c r="J7250" s="443"/>
      <c r="K7250" s="443"/>
    </row>
    <row r="7251" spans="2:11" s="440" customFormat="1" x14ac:dyDescent="0.2">
      <c r="B7251" s="442"/>
      <c r="I7251" s="443"/>
      <c r="J7251" s="443"/>
      <c r="K7251" s="443"/>
    </row>
    <row r="7252" spans="2:11" s="440" customFormat="1" x14ac:dyDescent="0.2">
      <c r="B7252" s="442"/>
      <c r="I7252" s="443"/>
      <c r="J7252" s="443"/>
      <c r="K7252" s="443"/>
    </row>
    <row r="7253" spans="2:11" s="440" customFormat="1" x14ac:dyDescent="0.2">
      <c r="B7253" s="442"/>
      <c r="I7253" s="443"/>
      <c r="J7253" s="443"/>
      <c r="K7253" s="443"/>
    </row>
    <row r="7254" spans="2:11" s="440" customFormat="1" x14ac:dyDescent="0.2">
      <c r="B7254" s="442"/>
      <c r="I7254" s="443"/>
      <c r="J7254" s="443"/>
      <c r="K7254" s="443"/>
    </row>
    <row r="7255" spans="2:11" s="440" customFormat="1" x14ac:dyDescent="0.2">
      <c r="B7255" s="442"/>
      <c r="I7255" s="443"/>
      <c r="J7255" s="443"/>
      <c r="K7255" s="443"/>
    </row>
    <row r="7256" spans="2:11" s="440" customFormat="1" x14ac:dyDescent="0.2">
      <c r="B7256" s="442"/>
      <c r="I7256" s="443"/>
      <c r="J7256" s="443"/>
      <c r="K7256" s="443"/>
    </row>
    <row r="7257" spans="2:11" s="440" customFormat="1" x14ac:dyDescent="0.2">
      <c r="B7257" s="442"/>
      <c r="I7257" s="443"/>
      <c r="J7257" s="443"/>
      <c r="K7257" s="443"/>
    </row>
    <row r="7258" spans="2:11" s="440" customFormat="1" x14ac:dyDescent="0.2">
      <c r="B7258" s="442"/>
      <c r="I7258" s="443"/>
      <c r="J7258" s="443"/>
      <c r="K7258" s="443"/>
    </row>
    <row r="7259" spans="2:11" s="440" customFormat="1" x14ac:dyDescent="0.2">
      <c r="B7259" s="442"/>
      <c r="I7259" s="443"/>
      <c r="J7259" s="443"/>
      <c r="K7259" s="443"/>
    </row>
    <row r="7260" spans="2:11" s="440" customFormat="1" x14ac:dyDescent="0.2">
      <c r="B7260" s="442"/>
      <c r="I7260" s="443"/>
      <c r="J7260" s="443"/>
      <c r="K7260" s="443"/>
    </row>
    <row r="7261" spans="2:11" s="440" customFormat="1" x14ac:dyDescent="0.2">
      <c r="B7261" s="442"/>
      <c r="I7261" s="443"/>
      <c r="J7261" s="443"/>
      <c r="K7261" s="443"/>
    </row>
    <row r="7262" spans="2:11" s="440" customFormat="1" x14ac:dyDescent="0.2">
      <c r="B7262" s="442"/>
      <c r="I7262" s="443"/>
      <c r="J7262" s="443"/>
      <c r="K7262" s="443"/>
    </row>
    <row r="7263" spans="2:11" s="440" customFormat="1" x14ac:dyDescent="0.2">
      <c r="B7263" s="442"/>
      <c r="I7263" s="443"/>
      <c r="J7263" s="443"/>
      <c r="K7263" s="443"/>
    </row>
    <row r="7264" spans="2:11" s="440" customFormat="1" x14ac:dyDescent="0.2">
      <c r="B7264" s="442"/>
      <c r="I7264" s="443"/>
      <c r="J7264" s="443"/>
      <c r="K7264" s="443"/>
    </row>
    <row r="7265" spans="2:11" s="440" customFormat="1" x14ac:dyDescent="0.2">
      <c r="B7265" s="442"/>
      <c r="I7265" s="443"/>
      <c r="J7265" s="443"/>
      <c r="K7265" s="443"/>
    </row>
    <row r="7266" spans="2:11" s="440" customFormat="1" x14ac:dyDescent="0.2">
      <c r="B7266" s="442"/>
      <c r="I7266" s="443"/>
      <c r="J7266" s="443"/>
      <c r="K7266" s="443"/>
    </row>
    <row r="7267" spans="2:11" s="440" customFormat="1" x14ac:dyDescent="0.2">
      <c r="B7267" s="442"/>
      <c r="I7267" s="443"/>
      <c r="J7267" s="443"/>
      <c r="K7267" s="443"/>
    </row>
    <row r="7268" spans="2:11" s="440" customFormat="1" x14ac:dyDescent="0.2">
      <c r="B7268" s="442"/>
      <c r="I7268" s="443"/>
      <c r="J7268" s="443"/>
      <c r="K7268" s="443"/>
    </row>
    <row r="7269" spans="2:11" s="440" customFormat="1" x14ac:dyDescent="0.2">
      <c r="B7269" s="442"/>
      <c r="I7269" s="443"/>
      <c r="J7269" s="443"/>
      <c r="K7269" s="443"/>
    </row>
    <row r="7270" spans="2:11" s="440" customFormat="1" x14ac:dyDescent="0.2">
      <c r="B7270" s="442"/>
      <c r="I7270" s="443"/>
      <c r="J7270" s="443"/>
      <c r="K7270" s="443"/>
    </row>
    <row r="7271" spans="2:11" s="440" customFormat="1" x14ac:dyDescent="0.2">
      <c r="B7271" s="442"/>
      <c r="I7271" s="443"/>
      <c r="J7271" s="443"/>
      <c r="K7271" s="443"/>
    </row>
    <row r="7272" spans="2:11" s="440" customFormat="1" x14ac:dyDescent="0.2">
      <c r="B7272" s="442"/>
      <c r="I7272" s="443"/>
      <c r="J7272" s="443"/>
      <c r="K7272" s="443"/>
    </row>
    <row r="7273" spans="2:11" s="440" customFormat="1" x14ac:dyDescent="0.2">
      <c r="B7273" s="442"/>
      <c r="I7273" s="443"/>
      <c r="J7273" s="443"/>
      <c r="K7273" s="443"/>
    </row>
    <row r="7274" spans="2:11" s="440" customFormat="1" x14ac:dyDescent="0.2">
      <c r="B7274" s="442"/>
      <c r="I7274" s="443"/>
      <c r="J7274" s="443"/>
      <c r="K7274" s="443"/>
    </row>
    <row r="7275" spans="2:11" s="440" customFormat="1" x14ac:dyDescent="0.2">
      <c r="B7275" s="442"/>
      <c r="I7275" s="443"/>
      <c r="J7275" s="443"/>
      <c r="K7275" s="443"/>
    </row>
    <row r="7276" spans="2:11" s="440" customFormat="1" x14ac:dyDescent="0.2">
      <c r="B7276" s="442"/>
      <c r="I7276" s="443"/>
      <c r="J7276" s="443"/>
      <c r="K7276" s="443"/>
    </row>
    <row r="7277" spans="2:11" s="440" customFormat="1" x14ac:dyDescent="0.2">
      <c r="B7277" s="442"/>
      <c r="I7277" s="443"/>
      <c r="J7277" s="443"/>
      <c r="K7277" s="443"/>
    </row>
    <row r="7278" spans="2:11" s="440" customFormat="1" x14ac:dyDescent="0.2">
      <c r="B7278" s="442"/>
      <c r="I7278" s="443"/>
      <c r="J7278" s="443"/>
      <c r="K7278" s="443"/>
    </row>
    <row r="7279" spans="2:11" s="440" customFormat="1" x14ac:dyDescent="0.2">
      <c r="B7279" s="442"/>
      <c r="I7279" s="443"/>
      <c r="J7279" s="443"/>
      <c r="K7279" s="443"/>
    </row>
    <row r="7280" spans="2:11" s="440" customFormat="1" x14ac:dyDescent="0.2">
      <c r="B7280" s="442"/>
      <c r="I7280" s="443"/>
      <c r="J7280" s="443"/>
      <c r="K7280" s="443"/>
    </row>
    <row r="7281" spans="2:11" s="440" customFormat="1" x14ac:dyDescent="0.2">
      <c r="B7281" s="442"/>
      <c r="I7281" s="443"/>
      <c r="J7281" s="443"/>
      <c r="K7281" s="443"/>
    </row>
    <row r="7282" spans="2:11" s="440" customFormat="1" x14ac:dyDescent="0.2">
      <c r="B7282" s="442"/>
      <c r="I7282" s="443"/>
      <c r="J7282" s="443"/>
      <c r="K7282" s="443"/>
    </row>
    <row r="7283" spans="2:11" s="440" customFormat="1" x14ac:dyDescent="0.2">
      <c r="B7283" s="442"/>
      <c r="I7283" s="443"/>
      <c r="J7283" s="443"/>
      <c r="K7283" s="443"/>
    </row>
    <row r="7284" spans="2:11" s="440" customFormat="1" x14ac:dyDescent="0.2">
      <c r="B7284" s="442"/>
      <c r="I7284" s="443"/>
      <c r="J7284" s="443"/>
      <c r="K7284" s="443"/>
    </row>
    <row r="7285" spans="2:11" s="440" customFormat="1" x14ac:dyDescent="0.2">
      <c r="B7285" s="442"/>
      <c r="I7285" s="443"/>
      <c r="J7285" s="443"/>
      <c r="K7285" s="443"/>
    </row>
    <row r="7286" spans="2:11" s="440" customFormat="1" x14ac:dyDescent="0.2">
      <c r="B7286" s="442"/>
      <c r="I7286" s="443"/>
      <c r="J7286" s="443"/>
      <c r="K7286" s="443"/>
    </row>
    <row r="7287" spans="2:11" s="440" customFormat="1" x14ac:dyDescent="0.2">
      <c r="B7287" s="442"/>
      <c r="I7287" s="443"/>
      <c r="J7287" s="443"/>
      <c r="K7287" s="443"/>
    </row>
    <row r="7288" spans="2:11" s="440" customFormat="1" x14ac:dyDescent="0.2">
      <c r="B7288" s="442"/>
      <c r="I7288" s="443"/>
      <c r="J7288" s="443"/>
      <c r="K7288" s="443"/>
    </row>
    <row r="7289" spans="2:11" s="440" customFormat="1" x14ac:dyDescent="0.2">
      <c r="B7289" s="442"/>
      <c r="I7289" s="443"/>
      <c r="J7289" s="443"/>
      <c r="K7289" s="443"/>
    </row>
    <row r="7290" spans="2:11" s="440" customFormat="1" x14ac:dyDescent="0.2">
      <c r="B7290" s="442"/>
      <c r="I7290" s="443"/>
      <c r="J7290" s="443"/>
      <c r="K7290" s="443"/>
    </row>
    <row r="7291" spans="2:11" s="440" customFormat="1" x14ac:dyDescent="0.2">
      <c r="B7291" s="442"/>
      <c r="I7291" s="443"/>
      <c r="J7291" s="443"/>
      <c r="K7291" s="443"/>
    </row>
    <row r="7292" spans="2:11" s="440" customFormat="1" x14ac:dyDescent="0.2">
      <c r="B7292" s="442"/>
      <c r="I7292" s="443"/>
      <c r="J7292" s="443"/>
      <c r="K7292" s="443"/>
    </row>
    <row r="7293" spans="2:11" s="440" customFormat="1" x14ac:dyDescent="0.2">
      <c r="B7293" s="442"/>
      <c r="I7293" s="443"/>
      <c r="J7293" s="443"/>
      <c r="K7293" s="443"/>
    </row>
    <row r="7294" spans="2:11" s="440" customFormat="1" x14ac:dyDescent="0.2">
      <c r="B7294" s="442"/>
      <c r="I7294" s="443"/>
      <c r="J7294" s="443"/>
      <c r="K7294" s="443"/>
    </row>
    <row r="7295" spans="2:11" s="440" customFormat="1" x14ac:dyDescent="0.2">
      <c r="B7295" s="442"/>
      <c r="I7295" s="443"/>
      <c r="J7295" s="443"/>
      <c r="K7295" s="443"/>
    </row>
    <row r="7296" spans="2:11" s="440" customFormat="1" x14ac:dyDescent="0.2">
      <c r="B7296" s="442"/>
      <c r="I7296" s="443"/>
      <c r="J7296" s="443"/>
      <c r="K7296" s="443"/>
    </row>
    <row r="7297" spans="2:11" s="440" customFormat="1" x14ac:dyDescent="0.2">
      <c r="B7297" s="442"/>
      <c r="I7297" s="443"/>
      <c r="J7297" s="443"/>
      <c r="K7297" s="443"/>
    </row>
    <row r="7298" spans="2:11" s="440" customFormat="1" x14ac:dyDescent="0.2">
      <c r="B7298" s="442"/>
      <c r="I7298" s="443"/>
      <c r="J7298" s="443"/>
      <c r="K7298" s="443"/>
    </row>
    <row r="7299" spans="2:11" s="440" customFormat="1" x14ac:dyDescent="0.2">
      <c r="B7299" s="442"/>
      <c r="I7299" s="443"/>
      <c r="J7299" s="443"/>
      <c r="K7299" s="443"/>
    </row>
    <row r="7300" spans="2:11" s="440" customFormat="1" x14ac:dyDescent="0.2">
      <c r="B7300" s="442"/>
      <c r="I7300" s="443"/>
      <c r="J7300" s="443"/>
      <c r="K7300" s="443"/>
    </row>
    <row r="7301" spans="2:11" s="440" customFormat="1" x14ac:dyDescent="0.2">
      <c r="B7301" s="442"/>
      <c r="I7301" s="443"/>
      <c r="J7301" s="443"/>
      <c r="K7301" s="443"/>
    </row>
    <row r="7302" spans="2:11" s="440" customFormat="1" x14ac:dyDescent="0.2">
      <c r="B7302" s="442"/>
      <c r="I7302" s="443"/>
      <c r="J7302" s="443"/>
      <c r="K7302" s="443"/>
    </row>
    <row r="7303" spans="2:11" s="440" customFormat="1" x14ac:dyDescent="0.2">
      <c r="B7303" s="442"/>
      <c r="I7303" s="443"/>
      <c r="J7303" s="443"/>
      <c r="K7303" s="443"/>
    </row>
    <row r="7304" spans="2:11" s="440" customFormat="1" x14ac:dyDescent="0.2">
      <c r="B7304" s="442"/>
      <c r="I7304" s="443"/>
      <c r="J7304" s="443"/>
      <c r="K7304" s="443"/>
    </row>
    <row r="7305" spans="2:11" s="440" customFormat="1" x14ac:dyDescent="0.2">
      <c r="B7305" s="442"/>
      <c r="I7305" s="443"/>
      <c r="J7305" s="443"/>
      <c r="K7305" s="443"/>
    </row>
    <row r="7306" spans="2:11" s="440" customFormat="1" x14ac:dyDescent="0.2">
      <c r="B7306" s="442"/>
      <c r="I7306" s="443"/>
      <c r="J7306" s="443"/>
      <c r="K7306" s="443"/>
    </row>
    <row r="7307" spans="2:11" s="440" customFormat="1" x14ac:dyDescent="0.2">
      <c r="B7307" s="442"/>
      <c r="I7307" s="443"/>
      <c r="J7307" s="443"/>
      <c r="K7307" s="443"/>
    </row>
    <row r="7308" spans="2:11" s="440" customFormat="1" x14ac:dyDescent="0.2">
      <c r="B7308" s="442"/>
      <c r="I7308" s="443"/>
      <c r="J7308" s="443"/>
      <c r="K7308" s="443"/>
    </row>
    <row r="7309" spans="2:11" s="440" customFormat="1" x14ac:dyDescent="0.2">
      <c r="B7309" s="442"/>
      <c r="I7309" s="443"/>
      <c r="J7309" s="443"/>
      <c r="K7309" s="443"/>
    </row>
    <row r="7310" spans="2:11" s="440" customFormat="1" x14ac:dyDescent="0.2">
      <c r="B7310" s="442"/>
      <c r="I7310" s="443"/>
      <c r="J7310" s="443"/>
      <c r="K7310" s="443"/>
    </row>
    <row r="7311" spans="2:11" s="440" customFormat="1" x14ac:dyDescent="0.2">
      <c r="B7311" s="442"/>
      <c r="I7311" s="443"/>
      <c r="J7311" s="443"/>
      <c r="K7311" s="443"/>
    </row>
    <row r="7312" spans="2:11" s="440" customFormat="1" x14ac:dyDescent="0.2">
      <c r="B7312" s="442"/>
      <c r="I7312" s="443"/>
      <c r="J7312" s="443"/>
      <c r="K7312" s="443"/>
    </row>
    <row r="7313" spans="2:11" s="440" customFormat="1" x14ac:dyDescent="0.2">
      <c r="B7313" s="442"/>
      <c r="I7313" s="443"/>
      <c r="J7313" s="443"/>
      <c r="K7313" s="443"/>
    </row>
    <row r="7314" spans="2:11" s="440" customFormat="1" x14ac:dyDescent="0.2">
      <c r="B7314" s="442"/>
      <c r="I7314" s="443"/>
      <c r="J7314" s="443"/>
      <c r="K7314" s="443"/>
    </row>
    <row r="7315" spans="2:11" s="440" customFormat="1" x14ac:dyDescent="0.2">
      <c r="B7315" s="442"/>
      <c r="I7315" s="443"/>
      <c r="J7315" s="443"/>
      <c r="K7315" s="443"/>
    </row>
    <row r="7316" spans="2:11" s="440" customFormat="1" x14ac:dyDescent="0.2">
      <c r="B7316" s="442"/>
      <c r="I7316" s="443"/>
      <c r="J7316" s="443"/>
      <c r="K7316" s="443"/>
    </row>
    <row r="7317" spans="2:11" s="440" customFormat="1" x14ac:dyDescent="0.2">
      <c r="B7317" s="442"/>
      <c r="I7317" s="443"/>
      <c r="J7317" s="443"/>
      <c r="K7317" s="443"/>
    </row>
    <row r="7318" spans="2:11" s="440" customFormat="1" x14ac:dyDescent="0.2">
      <c r="B7318" s="442"/>
      <c r="I7318" s="443"/>
      <c r="J7318" s="443"/>
      <c r="K7318" s="443"/>
    </row>
    <row r="7319" spans="2:11" s="440" customFormat="1" x14ac:dyDescent="0.2">
      <c r="B7319" s="442"/>
      <c r="I7319" s="443"/>
      <c r="J7319" s="443"/>
      <c r="K7319" s="443"/>
    </row>
    <row r="7320" spans="2:11" s="440" customFormat="1" x14ac:dyDescent="0.2">
      <c r="B7320" s="442"/>
      <c r="I7320" s="443"/>
      <c r="J7320" s="443"/>
      <c r="K7320" s="443"/>
    </row>
    <row r="7321" spans="2:11" s="440" customFormat="1" x14ac:dyDescent="0.2">
      <c r="B7321" s="442"/>
      <c r="I7321" s="443"/>
      <c r="J7321" s="443"/>
      <c r="K7321" s="443"/>
    </row>
    <row r="7322" spans="2:11" s="440" customFormat="1" x14ac:dyDescent="0.2">
      <c r="B7322" s="442"/>
      <c r="I7322" s="443"/>
      <c r="J7322" s="443"/>
      <c r="K7322" s="443"/>
    </row>
    <row r="7323" spans="2:11" s="440" customFormat="1" x14ac:dyDescent="0.2">
      <c r="B7323" s="442"/>
      <c r="I7323" s="443"/>
      <c r="J7323" s="443"/>
      <c r="K7323" s="443"/>
    </row>
    <row r="7324" spans="2:11" s="440" customFormat="1" x14ac:dyDescent="0.2">
      <c r="B7324" s="442"/>
      <c r="I7324" s="443"/>
      <c r="J7324" s="443"/>
      <c r="K7324" s="443"/>
    </row>
    <row r="7325" spans="2:11" s="440" customFormat="1" x14ac:dyDescent="0.2">
      <c r="B7325" s="442"/>
      <c r="I7325" s="443"/>
      <c r="J7325" s="443"/>
      <c r="K7325" s="443"/>
    </row>
    <row r="7326" spans="2:11" s="440" customFormat="1" x14ac:dyDescent="0.2">
      <c r="B7326" s="442"/>
      <c r="I7326" s="443"/>
      <c r="J7326" s="443"/>
      <c r="K7326" s="443"/>
    </row>
    <row r="7327" spans="2:11" s="440" customFormat="1" x14ac:dyDescent="0.2">
      <c r="B7327" s="442"/>
      <c r="I7327" s="443"/>
      <c r="J7327" s="443"/>
      <c r="K7327" s="443"/>
    </row>
    <row r="7328" spans="2:11" s="440" customFormat="1" x14ac:dyDescent="0.2">
      <c r="B7328" s="442"/>
      <c r="I7328" s="443"/>
      <c r="J7328" s="443"/>
      <c r="K7328" s="443"/>
    </row>
    <row r="7329" spans="2:11" s="440" customFormat="1" x14ac:dyDescent="0.2">
      <c r="B7329" s="442"/>
      <c r="I7329" s="443"/>
      <c r="J7329" s="443"/>
      <c r="K7329" s="443"/>
    </row>
    <row r="7330" spans="2:11" s="440" customFormat="1" x14ac:dyDescent="0.2">
      <c r="B7330" s="442"/>
      <c r="I7330" s="443"/>
      <c r="J7330" s="443"/>
      <c r="K7330" s="443"/>
    </row>
    <row r="7331" spans="2:11" s="440" customFormat="1" x14ac:dyDescent="0.2">
      <c r="B7331" s="442"/>
      <c r="I7331" s="443"/>
      <c r="J7331" s="443"/>
      <c r="K7331" s="443"/>
    </row>
    <row r="7332" spans="2:11" s="440" customFormat="1" x14ac:dyDescent="0.2">
      <c r="B7332" s="442"/>
      <c r="I7332" s="443"/>
      <c r="J7332" s="443"/>
      <c r="K7332" s="443"/>
    </row>
    <row r="7333" spans="2:11" s="440" customFormat="1" x14ac:dyDescent="0.2">
      <c r="B7333" s="442"/>
      <c r="I7333" s="443"/>
      <c r="J7333" s="443"/>
      <c r="K7333" s="443"/>
    </row>
    <row r="7334" spans="2:11" s="440" customFormat="1" x14ac:dyDescent="0.2">
      <c r="B7334" s="442"/>
      <c r="I7334" s="443"/>
      <c r="J7334" s="443"/>
      <c r="K7334" s="443"/>
    </row>
    <row r="7335" spans="2:11" s="440" customFormat="1" x14ac:dyDescent="0.2">
      <c r="B7335" s="442"/>
      <c r="I7335" s="443"/>
      <c r="J7335" s="443"/>
      <c r="K7335" s="443"/>
    </row>
    <row r="7336" spans="2:11" s="440" customFormat="1" x14ac:dyDescent="0.2">
      <c r="B7336" s="442"/>
      <c r="I7336" s="443"/>
      <c r="J7336" s="443"/>
      <c r="K7336" s="443"/>
    </row>
    <row r="7337" spans="2:11" s="440" customFormat="1" x14ac:dyDescent="0.2">
      <c r="B7337" s="442"/>
      <c r="I7337" s="443"/>
      <c r="J7337" s="443"/>
      <c r="K7337" s="443"/>
    </row>
    <row r="7338" spans="2:11" s="440" customFormat="1" x14ac:dyDescent="0.2">
      <c r="B7338" s="442"/>
      <c r="I7338" s="443"/>
      <c r="J7338" s="443"/>
      <c r="K7338" s="443"/>
    </row>
    <row r="7339" spans="2:11" s="440" customFormat="1" x14ac:dyDescent="0.2">
      <c r="B7339" s="442"/>
      <c r="I7339" s="443"/>
      <c r="J7339" s="443"/>
      <c r="K7339" s="443"/>
    </row>
    <row r="7340" spans="2:11" s="440" customFormat="1" x14ac:dyDescent="0.2">
      <c r="B7340" s="442"/>
      <c r="I7340" s="443"/>
      <c r="J7340" s="443"/>
      <c r="K7340" s="443"/>
    </row>
    <row r="7341" spans="2:11" s="440" customFormat="1" x14ac:dyDescent="0.2">
      <c r="B7341" s="442"/>
      <c r="I7341" s="443"/>
      <c r="J7341" s="443"/>
      <c r="K7341" s="443"/>
    </row>
    <row r="7342" spans="2:11" s="440" customFormat="1" x14ac:dyDescent="0.2">
      <c r="B7342" s="442"/>
      <c r="I7342" s="443"/>
      <c r="J7342" s="443"/>
      <c r="K7342" s="443"/>
    </row>
    <row r="7343" spans="2:11" s="440" customFormat="1" x14ac:dyDescent="0.2">
      <c r="B7343" s="442"/>
      <c r="I7343" s="443"/>
      <c r="J7343" s="443"/>
      <c r="K7343" s="443"/>
    </row>
    <row r="7344" spans="2:11" s="440" customFormat="1" x14ac:dyDescent="0.2">
      <c r="B7344" s="442"/>
      <c r="I7344" s="443"/>
      <c r="J7344" s="443"/>
      <c r="K7344" s="443"/>
    </row>
    <row r="7345" spans="2:11" s="440" customFormat="1" x14ac:dyDescent="0.2">
      <c r="B7345" s="442"/>
      <c r="I7345" s="443"/>
      <c r="J7345" s="443"/>
      <c r="K7345" s="443"/>
    </row>
    <row r="7346" spans="2:11" s="440" customFormat="1" x14ac:dyDescent="0.2">
      <c r="B7346" s="442"/>
      <c r="I7346" s="443"/>
      <c r="J7346" s="443"/>
      <c r="K7346" s="443"/>
    </row>
    <row r="7347" spans="2:11" s="440" customFormat="1" x14ac:dyDescent="0.2">
      <c r="B7347" s="442"/>
      <c r="I7347" s="443"/>
      <c r="J7347" s="443"/>
      <c r="K7347" s="443"/>
    </row>
    <row r="7348" spans="2:11" s="440" customFormat="1" x14ac:dyDescent="0.2">
      <c r="B7348" s="442"/>
      <c r="I7348" s="443"/>
      <c r="J7348" s="443"/>
      <c r="K7348" s="443"/>
    </row>
    <row r="7349" spans="2:11" s="440" customFormat="1" x14ac:dyDescent="0.2">
      <c r="B7349" s="442"/>
      <c r="I7349" s="443"/>
      <c r="J7349" s="443"/>
      <c r="K7349" s="443"/>
    </row>
    <row r="7350" spans="2:11" s="440" customFormat="1" x14ac:dyDescent="0.2">
      <c r="B7350" s="442"/>
      <c r="I7350" s="443"/>
      <c r="J7350" s="443"/>
      <c r="K7350" s="443"/>
    </row>
    <row r="7351" spans="2:11" s="440" customFormat="1" x14ac:dyDescent="0.2">
      <c r="B7351" s="442"/>
      <c r="I7351" s="443"/>
      <c r="J7351" s="443"/>
      <c r="K7351" s="443"/>
    </row>
    <row r="7352" spans="2:11" s="440" customFormat="1" x14ac:dyDescent="0.2">
      <c r="B7352" s="442"/>
      <c r="I7352" s="443"/>
      <c r="J7352" s="443"/>
      <c r="K7352" s="443"/>
    </row>
    <row r="7353" spans="2:11" s="440" customFormat="1" x14ac:dyDescent="0.2">
      <c r="B7353" s="442"/>
      <c r="I7353" s="443"/>
      <c r="J7353" s="443"/>
      <c r="K7353" s="443"/>
    </row>
    <row r="7354" spans="2:11" s="440" customFormat="1" x14ac:dyDescent="0.2">
      <c r="B7354" s="442"/>
      <c r="I7354" s="443"/>
      <c r="J7354" s="443"/>
      <c r="K7354" s="443"/>
    </row>
    <row r="7355" spans="2:11" s="440" customFormat="1" x14ac:dyDescent="0.2">
      <c r="B7355" s="442"/>
      <c r="I7355" s="443"/>
      <c r="J7355" s="443"/>
      <c r="K7355" s="443"/>
    </row>
    <row r="7356" spans="2:11" s="440" customFormat="1" x14ac:dyDescent="0.2">
      <c r="B7356" s="442"/>
      <c r="I7356" s="443"/>
      <c r="J7356" s="443"/>
      <c r="K7356" s="443"/>
    </row>
    <row r="7357" spans="2:11" s="440" customFormat="1" x14ac:dyDescent="0.2">
      <c r="B7357" s="442"/>
      <c r="I7357" s="443"/>
      <c r="J7357" s="443"/>
      <c r="K7357" s="443"/>
    </row>
    <row r="7358" spans="2:11" s="440" customFormat="1" x14ac:dyDescent="0.2">
      <c r="B7358" s="442"/>
      <c r="I7358" s="443"/>
      <c r="J7358" s="443"/>
      <c r="K7358" s="443"/>
    </row>
    <row r="7359" spans="2:11" s="440" customFormat="1" x14ac:dyDescent="0.2">
      <c r="B7359" s="442"/>
      <c r="I7359" s="443"/>
      <c r="J7359" s="443"/>
      <c r="K7359" s="443"/>
    </row>
    <row r="7360" spans="2:11" s="440" customFormat="1" x14ac:dyDescent="0.2">
      <c r="B7360" s="442"/>
      <c r="I7360" s="443"/>
      <c r="J7360" s="443"/>
      <c r="K7360" s="443"/>
    </row>
    <row r="7361" spans="2:11" s="440" customFormat="1" x14ac:dyDescent="0.2">
      <c r="B7361" s="442"/>
      <c r="I7361" s="443"/>
      <c r="J7361" s="443"/>
      <c r="K7361" s="443"/>
    </row>
    <row r="7362" spans="2:11" s="440" customFormat="1" x14ac:dyDescent="0.2">
      <c r="B7362" s="442"/>
      <c r="I7362" s="443"/>
      <c r="J7362" s="443"/>
      <c r="K7362" s="443"/>
    </row>
    <row r="7363" spans="2:11" s="440" customFormat="1" x14ac:dyDescent="0.2">
      <c r="B7363" s="442"/>
      <c r="I7363" s="443"/>
      <c r="J7363" s="443"/>
      <c r="K7363" s="443"/>
    </row>
    <row r="7364" spans="2:11" s="440" customFormat="1" x14ac:dyDescent="0.2">
      <c r="B7364" s="442"/>
      <c r="I7364" s="443"/>
      <c r="J7364" s="443"/>
      <c r="K7364" s="443"/>
    </row>
    <row r="7365" spans="2:11" s="440" customFormat="1" x14ac:dyDescent="0.2">
      <c r="B7365" s="442"/>
      <c r="I7365" s="443"/>
      <c r="J7365" s="443"/>
      <c r="K7365" s="443"/>
    </row>
    <row r="7366" spans="2:11" s="440" customFormat="1" x14ac:dyDescent="0.2">
      <c r="B7366" s="442"/>
      <c r="I7366" s="443"/>
      <c r="J7366" s="443"/>
      <c r="K7366" s="443"/>
    </row>
    <row r="7367" spans="2:11" s="440" customFormat="1" x14ac:dyDescent="0.2">
      <c r="B7367" s="442"/>
      <c r="I7367" s="443"/>
      <c r="J7367" s="443"/>
      <c r="K7367" s="443"/>
    </row>
    <row r="7368" spans="2:11" s="440" customFormat="1" x14ac:dyDescent="0.2">
      <c r="B7368" s="442"/>
      <c r="I7368" s="443"/>
      <c r="J7368" s="443"/>
      <c r="K7368" s="443"/>
    </row>
    <row r="7369" spans="2:11" s="440" customFormat="1" x14ac:dyDescent="0.2">
      <c r="B7369" s="442"/>
      <c r="I7369" s="443"/>
      <c r="J7369" s="443"/>
      <c r="K7369" s="443"/>
    </row>
    <row r="7370" spans="2:11" s="440" customFormat="1" x14ac:dyDescent="0.2">
      <c r="B7370" s="442"/>
      <c r="I7370" s="443"/>
      <c r="J7370" s="443"/>
      <c r="K7370" s="443"/>
    </row>
    <row r="7371" spans="2:11" s="440" customFormat="1" x14ac:dyDescent="0.2">
      <c r="B7371" s="442"/>
      <c r="I7371" s="443"/>
      <c r="J7371" s="443"/>
      <c r="K7371" s="443"/>
    </row>
    <row r="7372" spans="2:11" s="440" customFormat="1" x14ac:dyDescent="0.2">
      <c r="B7372" s="442"/>
      <c r="I7372" s="443"/>
      <c r="J7372" s="443"/>
      <c r="K7372" s="443"/>
    </row>
    <row r="7373" spans="2:11" s="440" customFormat="1" x14ac:dyDescent="0.2">
      <c r="B7373" s="442"/>
      <c r="I7373" s="443"/>
      <c r="J7373" s="443"/>
      <c r="K7373" s="443"/>
    </row>
    <row r="7374" spans="2:11" s="440" customFormat="1" x14ac:dyDescent="0.2">
      <c r="B7374" s="442"/>
      <c r="I7374" s="443"/>
      <c r="J7374" s="443"/>
      <c r="K7374" s="443"/>
    </row>
    <row r="7375" spans="2:11" s="440" customFormat="1" x14ac:dyDescent="0.2">
      <c r="B7375" s="442"/>
      <c r="I7375" s="443"/>
      <c r="J7375" s="443"/>
      <c r="K7375" s="443"/>
    </row>
    <row r="7376" spans="2:11" s="440" customFormat="1" x14ac:dyDescent="0.2">
      <c r="B7376" s="442"/>
      <c r="I7376" s="443"/>
      <c r="J7376" s="443"/>
      <c r="K7376" s="443"/>
    </row>
    <row r="7377" spans="2:11" s="440" customFormat="1" x14ac:dyDescent="0.2">
      <c r="B7377" s="442"/>
      <c r="I7377" s="443"/>
      <c r="J7377" s="443"/>
      <c r="K7377" s="443"/>
    </row>
    <row r="7378" spans="2:11" s="440" customFormat="1" x14ac:dyDescent="0.2">
      <c r="B7378" s="442"/>
      <c r="I7378" s="443"/>
      <c r="J7378" s="443"/>
      <c r="K7378" s="443"/>
    </row>
    <row r="7379" spans="2:11" s="440" customFormat="1" x14ac:dyDescent="0.2">
      <c r="B7379" s="442"/>
      <c r="I7379" s="443"/>
      <c r="J7379" s="443"/>
      <c r="K7379" s="443"/>
    </row>
    <row r="7380" spans="2:11" s="440" customFormat="1" x14ac:dyDescent="0.2">
      <c r="B7380" s="442"/>
      <c r="I7380" s="443"/>
      <c r="J7380" s="443"/>
      <c r="K7380" s="443"/>
    </row>
    <row r="7381" spans="2:11" s="440" customFormat="1" x14ac:dyDescent="0.2">
      <c r="B7381" s="442"/>
      <c r="I7381" s="443"/>
      <c r="J7381" s="443"/>
      <c r="K7381" s="443"/>
    </row>
    <row r="7382" spans="2:11" s="440" customFormat="1" x14ac:dyDescent="0.2">
      <c r="B7382" s="442"/>
      <c r="I7382" s="443"/>
      <c r="J7382" s="443"/>
      <c r="K7382" s="443"/>
    </row>
    <row r="7383" spans="2:11" s="440" customFormat="1" x14ac:dyDescent="0.2">
      <c r="B7383" s="442"/>
      <c r="I7383" s="443"/>
      <c r="J7383" s="443"/>
      <c r="K7383" s="443"/>
    </row>
    <row r="7384" spans="2:11" s="440" customFormat="1" x14ac:dyDescent="0.2">
      <c r="B7384" s="442"/>
      <c r="I7384" s="443"/>
      <c r="J7384" s="443"/>
      <c r="K7384" s="443"/>
    </row>
    <row r="7385" spans="2:11" s="440" customFormat="1" x14ac:dyDescent="0.2">
      <c r="B7385" s="442"/>
      <c r="I7385" s="443"/>
      <c r="J7385" s="443"/>
      <c r="K7385" s="443"/>
    </row>
    <row r="7386" spans="2:11" s="440" customFormat="1" x14ac:dyDescent="0.2">
      <c r="B7386" s="442"/>
      <c r="I7386" s="443"/>
      <c r="J7386" s="443"/>
      <c r="K7386" s="443"/>
    </row>
    <row r="7387" spans="2:11" s="440" customFormat="1" x14ac:dyDescent="0.2">
      <c r="B7387" s="442"/>
      <c r="I7387" s="443"/>
      <c r="J7387" s="443"/>
      <c r="K7387" s="443"/>
    </row>
    <row r="7388" spans="2:11" s="440" customFormat="1" x14ac:dyDescent="0.2">
      <c r="B7388" s="442"/>
      <c r="I7388" s="443"/>
      <c r="J7388" s="443"/>
      <c r="K7388" s="443"/>
    </row>
    <row r="7389" spans="2:11" s="440" customFormat="1" x14ac:dyDescent="0.2">
      <c r="B7389" s="442"/>
      <c r="I7389" s="443"/>
      <c r="J7389" s="443"/>
      <c r="K7389" s="443"/>
    </row>
    <row r="7390" spans="2:11" s="440" customFormat="1" x14ac:dyDescent="0.2">
      <c r="B7390" s="442"/>
      <c r="I7390" s="443"/>
      <c r="J7390" s="443"/>
      <c r="K7390" s="443"/>
    </row>
    <row r="7391" spans="2:11" s="440" customFormat="1" x14ac:dyDescent="0.2">
      <c r="B7391" s="442"/>
      <c r="I7391" s="443"/>
      <c r="J7391" s="443"/>
      <c r="K7391" s="443"/>
    </row>
    <row r="7392" spans="2:11" s="440" customFormat="1" x14ac:dyDescent="0.2">
      <c r="B7392" s="442"/>
      <c r="I7392" s="443"/>
      <c r="J7392" s="443"/>
      <c r="K7392" s="443"/>
    </row>
    <row r="7393" spans="2:11" s="440" customFormat="1" x14ac:dyDescent="0.2">
      <c r="B7393" s="442"/>
      <c r="I7393" s="443"/>
      <c r="J7393" s="443"/>
      <c r="K7393" s="443"/>
    </row>
    <row r="7394" spans="2:11" s="440" customFormat="1" x14ac:dyDescent="0.2">
      <c r="B7394" s="442"/>
      <c r="I7394" s="443"/>
      <c r="J7394" s="443"/>
      <c r="K7394" s="443"/>
    </row>
    <row r="7395" spans="2:11" s="440" customFormat="1" x14ac:dyDescent="0.2">
      <c r="B7395" s="442"/>
      <c r="I7395" s="443"/>
      <c r="J7395" s="443"/>
      <c r="K7395" s="443"/>
    </row>
    <row r="7396" spans="2:11" s="440" customFormat="1" x14ac:dyDescent="0.2">
      <c r="B7396" s="442"/>
      <c r="I7396" s="443"/>
      <c r="J7396" s="443"/>
      <c r="K7396" s="443"/>
    </row>
    <row r="7397" spans="2:11" s="440" customFormat="1" x14ac:dyDescent="0.2">
      <c r="B7397" s="442"/>
      <c r="I7397" s="443"/>
      <c r="J7397" s="443"/>
      <c r="K7397" s="443"/>
    </row>
    <row r="7398" spans="2:11" s="440" customFormat="1" x14ac:dyDescent="0.2">
      <c r="B7398" s="442"/>
      <c r="I7398" s="443"/>
      <c r="J7398" s="443"/>
      <c r="K7398" s="443"/>
    </row>
    <row r="7399" spans="2:11" s="440" customFormat="1" x14ac:dyDescent="0.2">
      <c r="B7399" s="442"/>
      <c r="I7399" s="443"/>
      <c r="J7399" s="443"/>
      <c r="K7399" s="443"/>
    </row>
    <row r="7400" spans="2:11" s="440" customFormat="1" x14ac:dyDescent="0.2">
      <c r="B7400" s="442"/>
      <c r="I7400" s="443"/>
      <c r="J7400" s="443"/>
      <c r="K7400" s="443"/>
    </row>
    <row r="7401" spans="2:11" s="440" customFormat="1" x14ac:dyDescent="0.2">
      <c r="B7401" s="442"/>
      <c r="I7401" s="443"/>
      <c r="J7401" s="443"/>
      <c r="K7401" s="443"/>
    </row>
    <row r="7402" spans="2:11" s="440" customFormat="1" x14ac:dyDescent="0.2">
      <c r="B7402" s="442"/>
      <c r="I7402" s="443"/>
      <c r="J7402" s="443"/>
      <c r="K7402" s="443"/>
    </row>
    <row r="7403" spans="2:11" s="440" customFormat="1" x14ac:dyDescent="0.2">
      <c r="B7403" s="442"/>
      <c r="I7403" s="443"/>
      <c r="J7403" s="443"/>
      <c r="K7403" s="443"/>
    </row>
    <row r="7404" spans="2:11" s="440" customFormat="1" x14ac:dyDescent="0.2">
      <c r="B7404" s="442"/>
      <c r="I7404" s="443"/>
      <c r="J7404" s="443"/>
      <c r="K7404" s="443"/>
    </row>
    <row r="7405" spans="2:11" s="440" customFormat="1" x14ac:dyDescent="0.2">
      <c r="B7405" s="442"/>
      <c r="I7405" s="443"/>
      <c r="J7405" s="443"/>
      <c r="K7405" s="443"/>
    </row>
    <row r="7406" spans="2:11" s="440" customFormat="1" x14ac:dyDescent="0.2">
      <c r="B7406" s="442"/>
      <c r="I7406" s="443"/>
      <c r="J7406" s="443"/>
      <c r="K7406" s="443"/>
    </row>
    <row r="7407" spans="2:11" s="440" customFormat="1" x14ac:dyDescent="0.2">
      <c r="B7407" s="442"/>
      <c r="I7407" s="443"/>
      <c r="J7407" s="443"/>
      <c r="K7407" s="443"/>
    </row>
    <row r="7408" spans="2:11" s="440" customFormat="1" x14ac:dyDescent="0.2">
      <c r="B7408" s="442"/>
      <c r="I7408" s="443"/>
      <c r="J7408" s="443"/>
      <c r="K7408" s="443"/>
    </row>
    <row r="7409" spans="2:11" s="440" customFormat="1" x14ac:dyDescent="0.2">
      <c r="B7409" s="442"/>
      <c r="I7409" s="443"/>
      <c r="J7409" s="443"/>
      <c r="K7409" s="443"/>
    </row>
    <row r="7410" spans="2:11" s="440" customFormat="1" x14ac:dyDescent="0.2">
      <c r="B7410" s="442"/>
      <c r="I7410" s="443"/>
      <c r="J7410" s="443"/>
      <c r="K7410" s="443"/>
    </row>
    <row r="7411" spans="2:11" s="440" customFormat="1" x14ac:dyDescent="0.2">
      <c r="B7411" s="442"/>
      <c r="I7411" s="443"/>
      <c r="J7411" s="443"/>
      <c r="K7411" s="443"/>
    </row>
    <row r="7412" spans="2:11" s="440" customFormat="1" x14ac:dyDescent="0.2">
      <c r="B7412" s="442"/>
      <c r="I7412" s="443"/>
      <c r="J7412" s="443"/>
      <c r="K7412" s="443"/>
    </row>
    <row r="7413" spans="2:11" s="440" customFormat="1" x14ac:dyDescent="0.2">
      <c r="B7413" s="442"/>
      <c r="I7413" s="443"/>
      <c r="J7413" s="443"/>
      <c r="K7413" s="443"/>
    </row>
    <row r="7414" spans="2:11" s="440" customFormat="1" x14ac:dyDescent="0.2">
      <c r="B7414" s="442"/>
      <c r="I7414" s="443"/>
      <c r="J7414" s="443"/>
      <c r="K7414" s="443"/>
    </row>
    <row r="7415" spans="2:11" s="440" customFormat="1" x14ac:dyDescent="0.2">
      <c r="B7415" s="442"/>
      <c r="I7415" s="443"/>
      <c r="J7415" s="443"/>
      <c r="K7415" s="443"/>
    </row>
    <row r="7416" spans="2:11" s="440" customFormat="1" x14ac:dyDescent="0.2">
      <c r="B7416" s="442"/>
      <c r="I7416" s="443"/>
      <c r="J7416" s="443"/>
      <c r="K7416" s="443"/>
    </row>
    <row r="7417" spans="2:11" s="440" customFormat="1" x14ac:dyDescent="0.2">
      <c r="B7417" s="442"/>
      <c r="I7417" s="443"/>
      <c r="J7417" s="443"/>
      <c r="K7417" s="443"/>
    </row>
    <row r="7418" spans="2:11" s="440" customFormat="1" x14ac:dyDescent="0.2">
      <c r="B7418" s="442"/>
      <c r="I7418" s="443"/>
      <c r="J7418" s="443"/>
      <c r="K7418" s="443"/>
    </row>
    <row r="7419" spans="2:11" s="440" customFormat="1" x14ac:dyDescent="0.2">
      <c r="B7419" s="442"/>
      <c r="I7419" s="443"/>
      <c r="J7419" s="443"/>
      <c r="K7419" s="443"/>
    </row>
    <row r="7420" spans="2:11" s="440" customFormat="1" x14ac:dyDescent="0.2">
      <c r="B7420" s="442"/>
      <c r="I7420" s="443"/>
      <c r="J7420" s="443"/>
      <c r="K7420" s="443"/>
    </row>
    <row r="7421" spans="2:11" s="440" customFormat="1" x14ac:dyDescent="0.2">
      <c r="B7421" s="442"/>
      <c r="I7421" s="443"/>
      <c r="J7421" s="443"/>
      <c r="K7421" s="443"/>
    </row>
    <row r="7422" spans="2:11" s="440" customFormat="1" x14ac:dyDescent="0.2">
      <c r="B7422" s="442"/>
      <c r="I7422" s="443"/>
      <c r="J7422" s="443"/>
      <c r="K7422" s="443"/>
    </row>
    <row r="7423" spans="2:11" s="440" customFormat="1" x14ac:dyDescent="0.2">
      <c r="B7423" s="442"/>
      <c r="I7423" s="443"/>
      <c r="J7423" s="443"/>
      <c r="K7423" s="443"/>
    </row>
    <row r="7424" spans="2:11" s="440" customFormat="1" x14ac:dyDescent="0.2">
      <c r="B7424" s="442"/>
      <c r="I7424" s="443"/>
      <c r="J7424" s="443"/>
      <c r="K7424" s="443"/>
    </row>
    <row r="7425" spans="2:11" s="440" customFormat="1" x14ac:dyDescent="0.2">
      <c r="B7425" s="442"/>
      <c r="I7425" s="443"/>
      <c r="J7425" s="443"/>
      <c r="K7425" s="443"/>
    </row>
    <row r="7426" spans="2:11" s="440" customFormat="1" x14ac:dyDescent="0.2">
      <c r="B7426" s="442"/>
      <c r="I7426" s="443"/>
      <c r="J7426" s="443"/>
      <c r="K7426" s="443"/>
    </row>
    <row r="7427" spans="2:11" s="440" customFormat="1" x14ac:dyDescent="0.2">
      <c r="B7427" s="442"/>
      <c r="I7427" s="443"/>
      <c r="J7427" s="443"/>
      <c r="K7427" s="443"/>
    </row>
    <row r="7428" spans="2:11" s="440" customFormat="1" x14ac:dyDescent="0.2">
      <c r="B7428" s="442"/>
      <c r="I7428" s="443"/>
      <c r="J7428" s="443"/>
      <c r="K7428" s="443"/>
    </row>
    <row r="7429" spans="2:11" s="440" customFormat="1" x14ac:dyDescent="0.2">
      <c r="B7429" s="442"/>
      <c r="I7429" s="443"/>
      <c r="J7429" s="443"/>
      <c r="K7429" s="443"/>
    </row>
    <row r="7430" spans="2:11" s="440" customFormat="1" x14ac:dyDescent="0.2">
      <c r="B7430" s="442"/>
      <c r="I7430" s="443"/>
      <c r="J7430" s="443"/>
      <c r="K7430" s="443"/>
    </row>
    <row r="7431" spans="2:11" s="440" customFormat="1" x14ac:dyDescent="0.2">
      <c r="B7431" s="442"/>
      <c r="I7431" s="443"/>
      <c r="J7431" s="443"/>
      <c r="K7431" s="443"/>
    </row>
    <row r="7432" spans="2:11" s="440" customFormat="1" x14ac:dyDescent="0.2">
      <c r="B7432" s="442"/>
      <c r="I7432" s="443"/>
      <c r="J7432" s="443"/>
      <c r="K7432" s="443"/>
    </row>
    <row r="7433" spans="2:11" s="440" customFormat="1" x14ac:dyDescent="0.2">
      <c r="B7433" s="442"/>
      <c r="I7433" s="443"/>
      <c r="J7433" s="443"/>
      <c r="K7433" s="443"/>
    </row>
    <row r="7434" spans="2:11" s="440" customFormat="1" x14ac:dyDescent="0.2">
      <c r="B7434" s="442"/>
      <c r="I7434" s="443"/>
      <c r="J7434" s="443"/>
      <c r="K7434" s="443"/>
    </row>
    <row r="7435" spans="2:11" s="440" customFormat="1" x14ac:dyDescent="0.2">
      <c r="B7435" s="442"/>
      <c r="I7435" s="443"/>
      <c r="J7435" s="443"/>
      <c r="K7435" s="443"/>
    </row>
    <row r="7436" spans="2:11" s="440" customFormat="1" x14ac:dyDescent="0.2">
      <c r="B7436" s="442"/>
      <c r="I7436" s="443"/>
      <c r="J7436" s="443"/>
      <c r="K7436" s="443"/>
    </row>
    <row r="7437" spans="2:11" s="440" customFormat="1" x14ac:dyDescent="0.2">
      <c r="B7437" s="442"/>
      <c r="I7437" s="443"/>
      <c r="J7437" s="443"/>
      <c r="K7437" s="443"/>
    </row>
    <row r="7438" spans="2:11" s="440" customFormat="1" x14ac:dyDescent="0.2">
      <c r="B7438" s="442"/>
      <c r="I7438" s="443"/>
      <c r="J7438" s="443"/>
      <c r="K7438" s="443"/>
    </row>
    <row r="7439" spans="2:11" s="440" customFormat="1" x14ac:dyDescent="0.2">
      <c r="B7439" s="442"/>
      <c r="I7439" s="443"/>
      <c r="J7439" s="443"/>
      <c r="K7439" s="443"/>
    </row>
    <row r="7440" spans="2:11" s="440" customFormat="1" x14ac:dyDescent="0.2">
      <c r="B7440" s="442"/>
      <c r="I7440" s="443"/>
      <c r="J7440" s="443"/>
      <c r="K7440" s="443"/>
    </row>
    <row r="7441" spans="2:11" s="440" customFormat="1" x14ac:dyDescent="0.2">
      <c r="B7441" s="442"/>
      <c r="I7441" s="443"/>
      <c r="J7441" s="443"/>
      <c r="K7441" s="443"/>
    </row>
    <row r="7442" spans="2:11" s="440" customFormat="1" x14ac:dyDescent="0.2">
      <c r="B7442" s="442"/>
      <c r="I7442" s="443"/>
      <c r="J7442" s="443"/>
      <c r="K7442" s="443"/>
    </row>
    <row r="7443" spans="2:11" s="440" customFormat="1" x14ac:dyDescent="0.2">
      <c r="B7443" s="442"/>
      <c r="I7443" s="443"/>
      <c r="J7443" s="443"/>
      <c r="K7443" s="443"/>
    </row>
    <row r="7444" spans="2:11" s="440" customFormat="1" x14ac:dyDescent="0.2">
      <c r="B7444" s="442"/>
      <c r="I7444" s="443"/>
      <c r="J7444" s="443"/>
      <c r="K7444" s="443"/>
    </row>
    <row r="7445" spans="2:11" s="440" customFormat="1" x14ac:dyDescent="0.2">
      <c r="B7445" s="442"/>
      <c r="I7445" s="443"/>
      <c r="J7445" s="443"/>
      <c r="K7445" s="443"/>
    </row>
    <row r="7446" spans="2:11" s="440" customFormat="1" x14ac:dyDescent="0.2">
      <c r="B7446" s="442"/>
      <c r="I7446" s="443"/>
      <c r="J7446" s="443"/>
      <c r="K7446" s="443"/>
    </row>
    <row r="7447" spans="2:11" s="440" customFormat="1" x14ac:dyDescent="0.2">
      <c r="B7447" s="442"/>
      <c r="I7447" s="443"/>
      <c r="J7447" s="443"/>
      <c r="K7447" s="443"/>
    </row>
    <row r="7448" spans="2:11" s="440" customFormat="1" x14ac:dyDescent="0.2">
      <c r="B7448" s="442"/>
      <c r="I7448" s="443"/>
      <c r="J7448" s="443"/>
      <c r="K7448" s="443"/>
    </row>
    <row r="7449" spans="2:11" s="440" customFormat="1" x14ac:dyDescent="0.2">
      <c r="B7449" s="442"/>
      <c r="I7449" s="443"/>
      <c r="J7449" s="443"/>
      <c r="K7449" s="443"/>
    </row>
    <row r="7450" spans="2:11" s="440" customFormat="1" x14ac:dyDescent="0.2">
      <c r="B7450" s="442"/>
      <c r="I7450" s="443"/>
      <c r="J7450" s="443"/>
      <c r="K7450" s="443"/>
    </row>
    <row r="7451" spans="2:11" s="440" customFormat="1" x14ac:dyDescent="0.2">
      <c r="B7451" s="442"/>
      <c r="I7451" s="443"/>
      <c r="J7451" s="443"/>
      <c r="K7451" s="443"/>
    </row>
    <row r="7452" spans="2:11" s="440" customFormat="1" x14ac:dyDescent="0.2">
      <c r="B7452" s="442"/>
      <c r="I7452" s="443"/>
      <c r="J7452" s="443"/>
      <c r="K7452" s="443"/>
    </row>
    <row r="7453" spans="2:11" s="440" customFormat="1" x14ac:dyDescent="0.2">
      <c r="B7453" s="442"/>
      <c r="I7453" s="443"/>
      <c r="J7453" s="443"/>
      <c r="K7453" s="443"/>
    </row>
    <row r="7454" spans="2:11" s="440" customFormat="1" x14ac:dyDescent="0.2">
      <c r="B7454" s="442"/>
      <c r="I7454" s="443"/>
      <c r="J7454" s="443"/>
      <c r="K7454" s="443"/>
    </row>
    <row r="7455" spans="2:11" s="440" customFormat="1" x14ac:dyDescent="0.2">
      <c r="B7455" s="442"/>
      <c r="I7455" s="443"/>
      <c r="J7455" s="443"/>
      <c r="K7455" s="443"/>
    </row>
    <row r="7456" spans="2:11" s="440" customFormat="1" x14ac:dyDescent="0.2">
      <c r="B7456" s="442"/>
      <c r="I7456" s="443"/>
      <c r="J7456" s="443"/>
      <c r="K7456" s="443"/>
    </row>
    <row r="7457" spans="2:11" s="440" customFormat="1" x14ac:dyDescent="0.2">
      <c r="B7457" s="442"/>
      <c r="I7457" s="443"/>
      <c r="J7457" s="443"/>
      <c r="K7457" s="443"/>
    </row>
    <row r="7458" spans="2:11" s="440" customFormat="1" x14ac:dyDescent="0.2">
      <c r="B7458" s="442"/>
      <c r="I7458" s="443"/>
      <c r="J7458" s="443"/>
      <c r="K7458" s="443"/>
    </row>
    <row r="7459" spans="2:11" s="440" customFormat="1" x14ac:dyDescent="0.2">
      <c r="B7459" s="442"/>
      <c r="I7459" s="443"/>
      <c r="J7459" s="443"/>
      <c r="K7459" s="443"/>
    </row>
    <row r="7460" spans="2:11" s="440" customFormat="1" x14ac:dyDescent="0.2">
      <c r="B7460" s="442"/>
      <c r="I7460" s="443"/>
      <c r="J7460" s="443"/>
      <c r="K7460" s="443"/>
    </row>
    <row r="7461" spans="2:11" s="440" customFormat="1" x14ac:dyDescent="0.2">
      <c r="B7461" s="442"/>
      <c r="I7461" s="443"/>
      <c r="J7461" s="443"/>
      <c r="K7461" s="443"/>
    </row>
    <row r="7462" spans="2:11" s="440" customFormat="1" x14ac:dyDescent="0.2">
      <c r="B7462" s="442"/>
      <c r="I7462" s="443"/>
      <c r="J7462" s="443"/>
      <c r="K7462" s="443"/>
    </row>
    <row r="7463" spans="2:11" s="440" customFormat="1" x14ac:dyDescent="0.2">
      <c r="B7463" s="442"/>
      <c r="I7463" s="443"/>
      <c r="J7463" s="443"/>
      <c r="K7463" s="443"/>
    </row>
    <row r="7464" spans="2:11" s="440" customFormat="1" x14ac:dyDescent="0.2">
      <c r="B7464" s="442"/>
      <c r="I7464" s="443"/>
      <c r="J7464" s="443"/>
      <c r="K7464" s="443"/>
    </row>
    <row r="7465" spans="2:11" s="440" customFormat="1" x14ac:dyDescent="0.2">
      <c r="B7465" s="442"/>
      <c r="I7465" s="443"/>
      <c r="J7465" s="443"/>
      <c r="K7465" s="443"/>
    </row>
    <row r="7466" spans="2:11" s="440" customFormat="1" x14ac:dyDescent="0.2">
      <c r="B7466" s="442"/>
      <c r="I7466" s="443"/>
      <c r="J7466" s="443"/>
      <c r="K7466" s="443"/>
    </row>
    <row r="7467" spans="2:11" s="440" customFormat="1" x14ac:dyDescent="0.2">
      <c r="B7467" s="442"/>
      <c r="I7467" s="443"/>
      <c r="J7467" s="443"/>
      <c r="K7467" s="443"/>
    </row>
    <row r="7468" spans="2:11" s="440" customFormat="1" x14ac:dyDescent="0.2">
      <c r="B7468" s="442"/>
      <c r="I7468" s="443"/>
      <c r="J7468" s="443"/>
      <c r="K7468" s="443"/>
    </row>
    <row r="7469" spans="2:11" s="440" customFormat="1" x14ac:dyDescent="0.2">
      <c r="B7469" s="442"/>
      <c r="I7469" s="443"/>
      <c r="J7469" s="443"/>
      <c r="K7469" s="443"/>
    </row>
    <row r="7470" spans="2:11" s="440" customFormat="1" x14ac:dyDescent="0.2">
      <c r="B7470" s="442"/>
      <c r="I7470" s="443"/>
      <c r="J7470" s="443"/>
      <c r="K7470" s="443"/>
    </row>
    <row r="7471" spans="2:11" s="440" customFormat="1" x14ac:dyDescent="0.2">
      <c r="B7471" s="442"/>
      <c r="I7471" s="443"/>
      <c r="J7471" s="443"/>
      <c r="K7471" s="443"/>
    </row>
    <row r="7472" spans="2:11" s="440" customFormat="1" x14ac:dyDescent="0.2">
      <c r="B7472" s="442"/>
      <c r="I7472" s="443"/>
      <c r="J7472" s="443"/>
      <c r="K7472" s="443"/>
    </row>
    <row r="7473" spans="2:11" s="440" customFormat="1" x14ac:dyDescent="0.2">
      <c r="B7473" s="442"/>
      <c r="I7473" s="443"/>
      <c r="J7473" s="443"/>
      <c r="K7473" s="443"/>
    </row>
    <row r="7474" spans="2:11" s="440" customFormat="1" x14ac:dyDescent="0.2">
      <c r="B7474" s="442"/>
      <c r="I7474" s="443"/>
      <c r="J7474" s="443"/>
      <c r="K7474" s="443"/>
    </row>
    <row r="7475" spans="2:11" s="440" customFormat="1" x14ac:dyDescent="0.2">
      <c r="B7475" s="442"/>
      <c r="I7475" s="443"/>
      <c r="J7475" s="443"/>
      <c r="K7475" s="443"/>
    </row>
    <row r="7476" spans="2:11" s="440" customFormat="1" x14ac:dyDescent="0.2">
      <c r="B7476" s="442"/>
      <c r="I7476" s="443"/>
      <c r="J7476" s="443"/>
      <c r="K7476" s="443"/>
    </row>
    <row r="7477" spans="2:11" s="440" customFormat="1" x14ac:dyDescent="0.2">
      <c r="B7477" s="442"/>
      <c r="I7477" s="443"/>
      <c r="J7477" s="443"/>
      <c r="K7477" s="443"/>
    </row>
    <row r="7478" spans="2:11" s="440" customFormat="1" x14ac:dyDescent="0.2">
      <c r="B7478" s="442"/>
      <c r="I7478" s="443"/>
      <c r="J7478" s="443"/>
      <c r="K7478" s="443"/>
    </row>
    <row r="7479" spans="2:11" s="440" customFormat="1" x14ac:dyDescent="0.2">
      <c r="B7479" s="442"/>
      <c r="I7479" s="443"/>
      <c r="J7479" s="443"/>
      <c r="K7479" s="443"/>
    </row>
    <row r="7480" spans="2:11" s="440" customFormat="1" x14ac:dyDescent="0.2">
      <c r="B7480" s="442"/>
      <c r="I7480" s="443"/>
      <c r="J7480" s="443"/>
      <c r="K7480" s="443"/>
    </row>
    <row r="7481" spans="2:11" s="440" customFormat="1" x14ac:dyDescent="0.2">
      <c r="B7481" s="442"/>
      <c r="I7481" s="443"/>
      <c r="J7481" s="443"/>
      <c r="K7481" s="443"/>
    </row>
    <row r="7482" spans="2:11" s="440" customFormat="1" x14ac:dyDescent="0.2">
      <c r="B7482" s="442"/>
      <c r="I7482" s="443"/>
      <c r="J7482" s="443"/>
      <c r="K7482" s="443"/>
    </row>
    <row r="7483" spans="2:11" s="440" customFormat="1" x14ac:dyDescent="0.2">
      <c r="B7483" s="442"/>
      <c r="I7483" s="443"/>
      <c r="J7483" s="443"/>
      <c r="K7483" s="443"/>
    </row>
    <row r="7484" spans="2:11" s="440" customFormat="1" x14ac:dyDescent="0.2">
      <c r="B7484" s="442"/>
      <c r="I7484" s="443"/>
      <c r="J7484" s="443"/>
      <c r="K7484" s="443"/>
    </row>
    <row r="7485" spans="2:11" s="440" customFormat="1" x14ac:dyDescent="0.2">
      <c r="B7485" s="442"/>
      <c r="I7485" s="443"/>
      <c r="J7485" s="443"/>
      <c r="K7485" s="443"/>
    </row>
    <row r="7486" spans="2:11" s="440" customFormat="1" x14ac:dyDescent="0.2">
      <c r="B7486" s="442"/>
      <c r="I7486" s="443"/>
      <c r="J7486" s="443"/>
      <c r="K7486" s="443"/>
    </row>
    <row r="7487" spans="2:11" s="440" customFormat="1" x14ac:dyDescent="0.2">
      <c r="B7487" s="442"/>
      <c r="I7487" s="443"/>
      <c r="J7487" s="443"/>
      <c r="K7487" s="443"/>
    </row>
    <row r="7488" spans="2:11" s="440" customFormat="1" x14ac:dyDescent="0.2">
      <c r="B7488" s="442"/>
      <c r="I7488" s="443"/>
      <c r="J7488" s="443"/>
      <c r="K7488" s="443"/>
    </row>
    <row r="7489" spans="2:11" s="440" customFormat="1" x14ac:dyDescent="0.2">
      <c r="B7489" s="442"/>
      <c r="I7489" s="443"/>
      <c r="J7489" s="443"/>
      <c r="K7489" s="443"/>
    </row>
    <row r="7490" spans="2:11" s="440" customFormat="1" x14ac:dyDescent="0.2">
      <c r="B7490" s="442"/>
      <c r="I7490" s="443"/>
      <c r="J7490" s="443"/>
      <c r="K7490" s="443"/>
    </row>
    <row r="7491" spans="2:11" s="440" customFormat="1" x14ac:dyDescent="0.2">
      <c r="B7491" s="442"/>
      <c r="I7491" s="443"/>
      <c r="J7491" s="443"/>
      <c r="K7491" s="443"/>
    </row>
    <row r="7492" spans="2:11" s="440" customFormat="1" x14ac:dyDescent="0.2">
      <c r="B7492" s="442"/>
      <c r="I7492" s="443"/>
      <c r="J7492" s="443"/>
      <c r="K7492" s="443"/>
    </row>
    <row r="7493" spans="2:11" s="440" customFormat="1" x14ac:dyDescent="0.2">
      <c r="B7493" s="442"/>
      <c r="I7493" s="443"/>
      <c r="J7493" s="443"/>
      <c r="K7493" s="443"/>
    </row>
    <row r="7494" spans="2:11" s="440" customFormat="1" x14ac:dyDescent="0.2">
      <c r="B7494" s="442"/>
      <c r="I7494" s="443"/>
      <c r="J7494" s="443"/>
      <c r="K7494" s="443"/>
    </row>
    <row r="7495" spans="2:11" s="440" customFormat="1" x14ac:dyDescent="0.2">
      <c r="B7495" s="442"/>
      <c r="I7495" s="443"/>
      <c r="J7495" s="443"/>
      <c r="K7495" s="443"/>
    </row>
    <row r="7496" spans="2:11" s="440" customFormat="1" x14ac:dyDescent="0.2">
      <c r="B7496" s="442"/>
      <c r="I7496" s="443"/>
      <c r="J7496" s="443"/>
      <c r="K7496" s="443"/>
    </row>
    <row r="7497" spans="2:11" s="440" customFormat="1" x14ac:dyDescent="0.2">
      <c r="B7497" s="442"/>
      <c r="I7497" s="443"/>
      <c r="J7497" s="443"/>
      <c r="K7497" s="443"/>
    </row>
    <row r="7498" spans="2:11" s="440" customFormat="1" x14ac:dyDescent="0.2">
      <c r="B7498" s="442"/>
      <c r="I7498" s="443"/>
      <c r="J7498" s="443"/>
      <c r="K7498" s="443"/>
    </row>
    <row r="7499" spans="2:11" s="440" customFormat="1" x14ac:dyDescent="0.2">
      <c r="B7499" s="442"/>
      <c r="I7499" s="443"/>
      <c r="J7499" s="443"/>
      <c r="K7499" s="443"/>
    </row>
    <row r="7500" spans="2:11" s="440" customFormat="1" x14ac:dyDescent="0.2">
      <c r="B7500" s="442"/>
      <c r="I7500" s="443"/>
      <c r="J7500" s="443"/>
      <c r="K7500" s="443"/>
    </row>
    <row r="7501" spans="2:11" s="440" customFormat="1" x14ac:dyDescent="0.2">
      <c r="B7501" s="442"/>
      <c r="I7501" s="443"/>
      <c r="J7501" s="443"/>
      <c r="K7501" s="443"/>
    </row>
    <row r="7502" spans="2:11" s="440" customFormat="1" x14ac:dyDescent="0.2">
      <c r="B7502" s="442"/>
      <c r="I7502" s="443"/>
      <c r="J7502" s="443"/>
      <c r="K7502" s="443"/>
    </row>
    <row r="7503" spans="2:11" s="440" customFormat="1" x14ac:dyDescent="0.2">
      <c r="B7503" s="442"/>
      <c r="I7503" s="443"/>
      <c r="J7503" s="443"/>
      <c r="K7503" s="443"/>
    </row>
    <row r="7504" spans="2:11" s="440" customFormat="1" x14ac:dyDescent="0.2">
      <c r="B7504" s="442"/>
      <c r="I7504" s="443"/>
      <c r="J7504" s="443"/>
      <c r="K7504" s="443"/>
    </row>
    <row r="7505" spans="2:11" s="440" customFormat="1" x14ac:dyDescent="0.2">
      <c r="B7505" s="442"/>
      <c r="I7505" s="443"/>
      <c r="J7505" s="443"/>
      <c r="K7505" s="443"/>
    </row>
    <row r="7506" spans="2:11" s="440" customFormat="1" x14ac:dyDescent="0.2">
      <c r="B7506" s="442"/>
      <c r="I7506" s="443"/>
      <c r="J7506" s="443"/>
      <c r="K7506" s="443"/>
    </row>
    <row r="7507" spans="2:11" s="440" customFormat="1" x14ac:dyDescent="0.2">
      <c r="B7507" s="442"/>
      <c r="I7507" s="443"/>
      <c r="J7507" s="443"/>
      <c r="K7507" s="443"/>
    </row>
    <row r="7508" spans="2:11" s="440" customFormat="1" x14ac:dyDescent="0.2">
      <c r="B7508" s="442"/>
      <c r="I7508" s="443"/>
      <c r="J7508" s="443"/>
      <c r="K7508" s="443"/>
    </row>
    <row r="7509" spans="2:11" s="440" customFormat="1" x14ac:dyDescent="0.2">
      <c r="B7509" s="442"/>
      <c r="I7509" s="443"/>
      <c r="J7509" s="443"/>
      <c r="K7509" s="443"/>
    </row>
    <row r="7510" spans="2:11" s="440" customFormat="1" x14ac:dyDescent="0.2">
      <c r="B7510" s="442"/>
      <c r="I7510" s="443"/>
      <c r="J7510" s="443"/>
      <c r="K7510" s="443"/>
    </row>
    <row r="7511" spans="2:11" s="440" customFormat="1" x14ac:dyDescent="0.2">
      <c r="B7511" s="442"/>
      <c r="I7511" s="443"/>
      <c r="J7511" s="443"/>
      <c r="K7511" s="443"/>
    </row>
    <row r="7512" spans="2:11" s="440" customFormat="1" x14ac:dyDescent="0.2">
      <c r="B7512" s="442"/>
      <c r="I7512" s="443"/>
      <c r="J7512" s="443"/>
      <c r="K7512" s="443"/>
    </row>
    <row r="7513" spans="2:11" s="440" customFormat="1" x14ac:dyDescent="0.2">
      <c r="B7513" s="442"/>
      <c r="I7513" s="443"/>
      <c r="J7513" s="443"/>
      <c r="K7513" s="443"/>
    </row>
    <row r="7514" spans="2:11" s="440" customFormat="1" x14ac:dyDescent="0.2">
      <c r="B7514" s="442"/>
      <c r="I7514" s="443"/>
      <c r="J7514" s="443"/>
      <c r="K7514" s="443"/>
    </row>
    <row r="7515" spans="2:11" s="440" customFormat="1" x14ac:dyDescent="0.2">
      <c r="B7515" s="442"/>
      <c r="I7515" s="443"/>
      <c r="J7515" s="443"/>
      <c r="K7515" s="443"/>
    </row>
    <row r="7516" spans="2:11" s="440" customFormat="1" x14ac:dyDescent="0.2">
      <c r="B7516" s="442"/>
      <c r="I7516" s="443"/>
      <c r="J7516" s="443"/>
      <c r="K7516" s="443"/>
    </row>
    <row r="7517" spans="2:11" s="440" customFormat="1" x14ac:dyDescent="0.2">
      <c r="B7517" s="442"/>
      <c r="I7517" s="443"/>
      <c r="J7517" s="443"/>
      <c r="K7517" s="443"/>
    </row>
    <row r="7518" spans="2:11" s="440" customFormat="1" x14ac:dyDescent="0.2">
      <c r="B7518" s="442"/>
      <c r="I7518" s="443"/>
      <c r="J7518" s="443"/>
      <c r="K7518" s="443"/>
    </row>
    <row r="7519" spans="2:11" s="440" customFormat="1" x14ac:dyDescent="0.2">
      <c r="B7519" s="442"/>
      <c r="I7519" s="443"/>
      <c r="J7519" s="443"/>
      <c r="K7519" s="443"/>
    </row>
    <row r="7520" spans="2:11" s="440" customFormat="1" x14ac:dyDescent="0.2">
      <c r="B7520" s="442"/>
      <c r="I7520" s="443"/>
      <c r="J7520" s="443"/>
      <c r="K7520" s="443"/>
    </row>
    <row r="7521" spans="2:11" s="440" customFormat="1" x14ac:dyDescent="0.2">
      <c r="B7521" s="442"/>
      <c r="I7521" s="443"/>
      <c r="J7521" s="443"/>
      <c r="K7521" s="443"/>
    </row>
    <row r="7522" spans="2:11" s="440" customFormat="1" x14ac:dyDescent="0.2">
      <c r="B7522" s="442"/>
      <c r="I7522" s="443"/>
      <c r="J7522" s="443"/>
      <c r="K7522" s="443"/>
    </row>
    <row r="7523" spans="2:11" s="440" customFormat="1" x14ac:dyDescent="0.2">
      <c r="B7523" s="442"/>
      <c r="I7523" s="443"/>
      <c r="J7523" s="443"/>
      <c r="K7523" s="443"/>
    </row>
    <row r="7524" spans="2:11" s="440" customFormat="1" x14ac:dyDescent="0.2">
      <c r="B7524" s="442"/>
      <c r="I7524" s="443"/>
      <c r="J7524" s="443"/>
      <c r="K7524" s="443"/>
    </row>
    <row r="7525" spans="2:11" s="440" customFormat="1" x14ac:dyDescent="0.2">
      <c r="B7525" s="442"/>
      <c r="I7525" s="443"/>
      <c r="J7525" s="443"/>
      <c r="K7525" s="443"/>
    </row>
    <row r="7526" spans="2:11" s="440" customFormat="1" x14ac:dyDescent="0.2">
      <c r="B7526" s="442"/>
      <c r="I7526" s="443"/>
      <c r="J7526" s="443"/>
      <c r="K7526" s="443"/>
    </row>
    <row r="7527" spans="2:11" s="440" customFormat="1" x14ac:dyDescent="0.2">
      <c r="B7527" s="442"/>
      <c r="I7527" s="443"/>
      <c r="J7527" s="443"/>
      <c r="K7527" s="443"/>
    </row>
    <row r="7528" spans="2:11" s="440" customFormat="1" x14ac:dyDescent="0.2">
      <c r="B7528" s="442"/>
      <c r="I7528" s="443"/>
      <c r="J7528" s="443"/>
      <c r="K7528" s="443"/>
    </row>
    <row r="7529" spans="2:11" s="440" customFormat="1" x14ac:dyDescent="0.2">
      <c r="B7529" s="442"/>
      <c r="I7529" s="443"/>
      <c r="J7529" s="443"/>
      <c r="K7529" s="443"/>
    </row>
    <row r="7530" spans="2:11" s="440" customFormat="1" x14ac:dyDescent="0.2">
      <c r="B7530" s="442"/>
      <c r="I7530" s="443"/>
      <c r="J7530" s="443"/>
      <c r="K7530" s="443"/>
    </row>
    <row r="7531" spans="2:11" s="440" customFormat="1" x14ac:dyDescent="0.2">
      <c r="B7531" s="442"/>
      <c r="I7531" s="443"/>
      <c r="J7531" s="443"/>
      <c r="K7531" s="443"/>
    </row>
    <row r="7532" spans="2:11" s="440" customFormat="1" x14ac:dyDescent="0.2">
      <c r="B7532" s="442"/>
      <c r="I7532" s="443"/>
      <c r="J7532" s="443"/>
      <c r="K7532" s="443"/>
    </row>
    <row r="7533" spans="2:11" s="440" customFormat="1" x14ac:dyDescent="0.2">
      <c r="B7533" s="442"/>
      <c r="I7533" s="443"/>
      <c r="J7533" s="443"/>
      <c r="K7533" s="443"/>
    </row>
    <row r="7534" spans="2:11" s="440" customFormat="1" x14ac:dyDescent="0.2">
      <c r="B7534" s="442"/>
      <c r="I7534" s="443"/>
      <c r="J7534" s="443"/>
      <c r="K7534" s="443"/>
    </row>
    <row r="7535" spans="2:11" s="440" customFormat="1" x14ac:dyDescent="0.2">
      <c r="B7535" s="442"/>
      <c r="I7535" s="443"/>
      <c r="J7535" s="443"/>
      <c r="K7535" s="443"/>
    </row>
    <row r="7536" spans="2:11" s="440" customFormat="1" x14ac:dyDescent="0.2">
      <c r="B7536" s="442"/>
      <c r="I7536" s="443"/>
      <c r="J7536" s="443"/>
      <c r="K7536" s="443"/>
    </row>
    <row r="7537" spans="2:11" s="440" customFormat="1" x14ac:dyDescent="0.2">
      <c r="B7537" s="442"/>
      <c r="I7537" s="443"/>
      <c r="J7537" s="443"/>
      <c r="K7537" s="443"/>
    </row>
    <row r="7538" spans="2:11" s="440" customFormat="1" x14ac:dyDescent="0.2">
      <c r="B7538" s="442"/>
      <c r="I7538" s="443"/>
      <c r="J7538" s="443"/>
      <c r="K7538" s="443"/>
    </row>
    <row r="7539" spans="2:11" s="440" customFormat="1" x14ac:dyDescent="0.2">
      <c r="B7539" s="442"/>
      <c r="I7539" s="443"/>
      <c r="J7539" s="443"/>
      <c r="K7539" s="443"/>
    </row>
    <row r="7540" spans="2:11" s="440" customFormat="1" x14ac:dyDescent="0.2">
      <c r="B7540" s="442"/>
      <c r="I7540" s="443"/>
      <c r="J7540" s="443"/>
      <c r="K7540" s="443"/>
    </row>
    <row r="7541" spans="2:11" s="440" customFormat="1" x14ac:dyDescent="0.2">
      <c r="B7541" s="442"/>
      <c r="I7541" s="443"/>
      <c r="J7541" s="443"/>
      <c r="K7541" s="443"/>
    </row>
    <row r="7542" spans="2:11" s="440" customFormat="1" x14ac:dyDescent="0.2">
      <c r="B7542" s="442"/>
      <c r="I7542" s="443"/>
      <c r="J7542" s="443"/>
      <c r="K7542" s="443"/>
    </row>
    <row r="7543" spans="2:11" s="440" customFormat="1" x14ac:dyDescent="0.2">
      <c r="B7543" s="442"/>
      <c r="I7543" s="443"/>
      <c r="J7543" s="443"/>
      <c r="K7543" s="443"/>
    </row>
    <row r="7544" spans="2:11" s="440" customFormat="1" x14ac:dyDescent="0.2">
      <c r="B7544" s="442"/>
      <c r="I7544" s="443"/>
      <c r="J7544" s="443"/>
      <c r="K7544" s="443"/>
    </row>
    <row r="7545" spans="2:11" s="440" customFormat="1" x14ac:dyDescent="0.2">
      <c r="B7545" s="442"/>
      <c r="I7545" s="443"/>
      <c r="J7545" s="443"/>
      <c r="K7545" s="443"/>
    </row>
    <row r="7546" spans="2:11" s="440" customFormat="1" x14ac:dyDescent="0.2">
      <c r="B7546" s="442"/>
      <c r="I7546" s="443"/>
      <c r="J7546" s="443"/>
      <c r="K7546" s="443"/>
    </row>
    <row r="7547" spans="2:11" s="440" customFormat="1" x14ac:dyDescent="0.2">
      <c r="B7547" s="442"/>
      <c r="I7547" s="443"/>
      <c r="J7547" s="443"/>
      <c r="K7547" s="443"/>
    </row>
    <row r="7548" spans="2:11" s="440" customFormat="1" x14ac:dyDescent="0.2">
      <c r="B7548" s="442"/>
      <c r="I7548" s="443"/>
      <c r="J7548" s="443"/>
      <c r="K7548" s="443"/>
    </row>
    <row r="7549" spans="2:11" s="440" customFormat="1" x14ac:dyDescent="0.2">
      <c r="B7549" s="442"/>
      <c r="I7549" s="443"/>
      <c r="J7549" s="443"/>
      <c r="K7549" s="443"/>
    </row>
    <row r="7550" spans="2:11" s="440" customFormat="1" x14ac:dyDescent="0.2">
      <c r="B7550" s="442"/>
      <c r="I7550" s="443"/>
      <c r="J7550" s="443"/>
      <c r="K7550" s="443"/>
    </row>
    <row r="7551" spans="2:11" s="440" customFormat="1" x14ac:dyDescent="0.2">
      <c r="B7551" s="442"/>
      <c r="I7551" s="443"/>
      <c r="J7551" s="443"/>
      <c r="K7551" s="443"/>
    </row>
    <row r="7552" spans="2:11" s="440" customFormat="1" x14ac:dyDescent="0.2">
      <c r="B7552" s="442"/>
      <c r="I7552" s="443"/>
      <c r="J7552" s="443"/>
      <c r="K7552" s="443"/>
    </row>
    <row r="7553" spans="2:11" s="440" customFormat="1" x14ac:dyDescent="0.2">
      <c r="B7553" s="442"/>
      <c r="I7553" s="443"/>
      <c r="J7553" s="443"/>
      <c r="K7553" s="443"/>
    </row>
    <row r="7554" spans="2:11" s="440" customFormat="1" x14ac:dyDescent="0.2">
      <c r="B7554" s="442"/>
      <c r="I7554" s="443"/>
      <c r="J7554" s="443"/>
      <c r="K7554" s="443"/>
    </row>
    <row r="7555" spans="2:11" s="440" customFormat="1" x14ac:dyDescent="0.2">
      <c r="B7555" s="442"/>
      <c r="I7555" s="443"/>
      <c r="J7555" s="443"/>
      <c r="K7555" s="443"/>
    </row>
    <row r="7556" spans="2:11" s="440" customFormat="1" x14ac:dyDescent="0.2">
      <c r="B7556" s="442"/>
      <c r="I7556" s="443"/>
      <c r="J7556" s="443"/>
      <c r="K7556" s="443"/>
    </row>
    <row r="7557" spans="2:11" s="440" customFormat="1" x14ac:dyDescent="0.2">
      <c r="B7557" s="442"/>
      <c r="I7557" s="443"/>
      <c r="J7557" s="443"/>
      <c r="K7557" s="443"/>
    </row>
    <row r="7558" spans="2:11" s="440" customFormat="1" x14ac:dyDescent="0.2">
      <c r="B7558" s="442"/>
      <c r="I7558" s="443"/>
      <c r="J7558" s="443"/>
      <c r="K7558" s="443"/>
    </row>
    <row r="7559" spans="2:11" s="440" customFormat="1" x14ac:dyDescent="0.2">
      <c r="B7559" s="442"/>
      <c r="I7559" s="443"/>
      <c r="J7559" s="443"/>
      <c r="K7559" s="443"/>
    </row>
    <row r="7560" spans="2:11" s="440" customFormat="1" x14ac:dyDescent="0.2">
      <c r="B7560" s="442"/>
      <c r="I7560" s="443"/>
      <c r="J7560" s="443"/>
      <c r="K7560" s="443"/>
    </row>
    <row r="7561" spans="2:11" s="440" customFormat="1" x14ac:dyDescent="0.2">
      <c r="B7561" s="442"/>
      <c r="I7561" s="443"/>
      <c r="J7561" s="443"/>
      <c r="K7561" s="443"/>
    </row>
    <row r="7562" spans="2:11" s="440" customFormat="1" x14ac:dyDescent="0.2">
      <c r="B7562" s="442"/>
      <c r="I7562" s="443"/>
      <c r="J7562" s="443"/>
      <c r="K7562" s="443"/>
    </row>
    <row r="7563" spans="2:11" s="440" customFormat="1" x14ac:dyDescent="0.2">
      <c r="B7563" s="442"/>
      <c r="I7563" s="443"/>
      <c r="J7563" s="443"/>
      <c r="K7563" s="443"/>
    </row>
    <row r="7564" spans="2:11" s="440" customFormat="1" x14ac:dyDescent="0.2">
      <c r="B7564" s="442"/>
      <c r="I7564" s="443"/>
      <c r="J7564" s="443"/>
      <c r="K7564" s="443"/>
    </row>
    <row r="7565" spans="2:11" s="440" customFormat="1" x14ac:dyDescent="0.2">
      <c r="B7565" s="442"/>
      <c r="I7565" s="443"/>
      <c r="J7565" s="443"/>
      <c r="K7565" s="443"/>
    </row>
    <row r="7566" spans="2:11" s="440" customFormat="1" x14ac:dyDescent="0.2">
      <c r="B7566" s="442"/>
      <c r="I7566" s="443"/>
      <c r="J7566" s="443"/>
      <c r="K7566" s="443"/>
    </row>
    <row r="7567" spans="2:11" s="440" customFormat="1" x14ac:dyDescent="0.2">
      <c r="B7567" s="442"/>
      <c r="I7567" s="443"/>
      <c r="J7567" s="443"/>
      <c r="K7567" s="443"/>
    </row>
    <row r="7568" spans="2:11" s="440" customFormat="1" x14ac:dyDescent="0.2">
      <c r="B7568" s="442"/>
      <c r="I7568" s="443"/>
      <c r="J7568" s="443"/>
      <c r="K7568" s="443"/>
    </row>
    <row r="7569" spans="2:11" s="440" customFormat="1" x14ac:dyDescent="0.2">
      <c r="B7569" s="442"/>
      <c r="I7569" s="443"/>
      <c r="J7569" s="443"/>
      <c r="K7569" s="443"/>
    </row>
    <row r="7570" spans="2:11" s="440" customFormat="1" x14ac:dyDescent="0.2">
      <c r="B7570" s="442"/>
      <c r="I7570" s="443"/>
      <c r="J7570" s="443"/>
      <c r="K7570" s="443"/>
    </row>
    <row r="7571" spans="2:11" s="440" customFormat="1" x14ac:dyDescent="0.2">
      <c r="B7571" s="442"/>
      <c r="I7571" s="443"/>
      <c r="J7571" s="443"/>
      <c r="K7571" s="443"/>
    </row>
    <row r="7572" spans="2:11" s="440" customFormat="1" x14ac:dyDescent="0.2">
      <c r="B7572" s="442"/>
      <c r="I7572" s="443"/>
      <c r="J7572" s="443"/>
      <c r="K7572" s="443"/>
    </row>
    <row r="7573" spans="2:11" s="440" customFormat="1" x14ac:dyDescent="0.2">
      <c r="B7573" s="442"/>
      <c r="I7573" s="443"/>
      <c r="J7573" s="443"/>
      <c r="K7573" s="443"/>
    </row>
    <row r="7574" spans="2:11" s="440" customFormat="1" x14ac:dyDescent="0.2">
      <c r="B7574" s="442"/>
      <c r="I7574" s="443"/>
      <c r="J7574" s="443"/>
      <c r="K7574" s="443"/>
    </row>
    <row r="7575" spans="2:11" s="440" customFormat="1" x14ac:dyDescent="0.2">
      <c r="B7575" s="442"/>
      <c r="I7575" s="443"/>
      <c r="J7575" s="443"/>
      <c r="K7575" s="443"/>
    </row>
    <row r="7576" spans="2:11" s="440" customFormat="1" x14ac:dyDescent="0.2">
      <c r="B7576" s="442"/>
      <c r="I7576" s="443"/>
      <c r="J7576" s="443"/>
      <c r="K7576" s="443"/>
    </row>
    <row r="7577" spans="2:11" s="440" customFormat="1" x14ac:dyDescent="0.2">
      <c r="B7577" s="442"/>
      <c r="I7577" s="443"/>
      <c r="J7577" s="443"/>
      <c r="K7577" s="443"/>
    </row>
    <row r="7578" spans="2:11" s="440" customFormat="1" x14ac:dyDescent="0.2">
      <c r="B7578" s="442"/>
      <c r="I7578" s="443"/>
      <c r="J7578" s="443"/>
      <c r="K7578" s="443"/>
    </row>
    <row r="7579" spans="2:11" s="440" customFormat="1" x14ac:dyDescent="0.2">
      <c r="B7579" s="442"/>
      <c r="I7579" s="443"/>
      <c r="J7579" s="443"/>
      <c r="K7579" s="443"/>
    </row>
    <row r="7580" spans="2:11" s="440" customFormat="1" x14ac:dyDescent="0.2">
      <c r="B7580" s="442"/>
      <c r="I7580" s="443"/>
      <c r="J7580" s="443"/>
      <c r="K7580" s="443"/>
    </row>
    <row r="7581" spans="2:11" s="440" customFormat="1" x14ac:dyDescent="0.2">
      <c r="B7581" s="442"/>
      <c r="I7581" s="443"/>
      <c r="J7581" s="443"/>
      <c r="K7581" s="443"/>
    </row>
    <row r="7582" spans="2:11" s="440" customFormat="1" x14ac:dyDescent="0.2">
      <c r="B7582" s="442"/>
      <c r="I7582" s="443"/>
      <c r="J7582" s="443"/>
      <c r="K7582" s="443"/>
    </row>
    <row r="7583" spans="2:11" s="440" customFormat="1" x14ac:dyDescent="0.2">
      <c r="B7583" s="442"/>
      <c r="I7583" s="443"/>
      <c r="J7583" s="443"/>
      <c r="K7583" s="443"/>
    </row>
    <row r="7584" spans="2:11" s="440" customFormat="1" x14ac:dyDescent="0.2">
      <c r="B7584" s="442"/>
      <c r="I7584" s="443"/>
      <c r="J7584" s="443"/>
      <c r="K7584" s="443"/>
    </row>
    <row r="7585" spans="2:11" s="440" customFormat="1" x14ac:dyDescent="0.2">
      <c r="B7585" s="442"/>
      <c r="I7585" s="443"/>
      <c r="J7585" s="443"/>
      <c r="K7585" s="443"/>
    </row>
    <row r="7586" spans="2:11" s="440" customFormat="1" x14ac:dyDescent="0.2">
      <c r="B7586" s="442"/>
      <c r="I7586" s="443"/>
      <c r="J7586" s="443"/>
      <c r="K7586" s="443"/>
    </row>
    <row r="7587" spans="2:11" s="440" customFormat="1" x14ac:dyDescent="0.2">
      <c r="B7587" s="442"/>
      <c r="I7587" s="443"/>
      <c r="J7587" s="443"/>
      <c r="K7587" s="443"/>
    </row>
    <row r="7588" spans="2:11" s="440" customFormat="1" x14ac:dyDescent="0.2">
      <c r="B7588" s="442"/>
      <c r="I7588" s="443"/>
      <c r="J7588" s="443"/>
      <c r="K7588" s="443"/>
    </row>
    <row r="7589" spans="2:11" s="440" customFormat="1" x14ac:dyDescent="0.2">
      <c r="B7589" s="442"/>
      <c r="I7589" s="443"/>
      <c r="J7589" s="443"/>
      <c r="K7589" s="443"/>
    </row>
    <row r="7590" spans="2:11" s="440" customFormat="1" x14ac:dyDescent="0.2">
      <c r="B7590" s="442"/>
      <c r="I7590" s="443"/>
      <c r="J7590" s="443"/>
      <c r="K7590" s="443"/>
    </row>
    <row r="7591" spans="2:11" s="440" customFormat="1" x14ac:dyDescent="0.2">
      <c r="B7591" s="442"/>
      <c r="I7591" s="443"/>
      <c r="J7591" s="443"/>
      <c r="K7591" s="443"/>
    </row>
    <row r="7592" spans="2:11" s="440" customFormat="1" x14ac:dyDescent="0.2">
      <c r="B7592" s="442"/>
      <c r="I7592" s="443"/>
      <c r="J7592" s="443"/>
      <c r="K7592" s="443"/>
    </row>
    <row r="7593" spans="2:11" s="440" customFormat="1" x14ac:dyDescent="0.2">
      <c r="B7593" s="442"/>
      <c r="I7593" s="443"/>
      <c r="J7593" s="443"/>
      <c r="K7593" s="443"/>
    </row>
    <row r="7594" spans="2:11" s="440" customFormat="1" x14ac:dyDescent="0.2">
      <c r="B7594" s="442"/>
      <c r="I7594" s="443"/>
      <c r="J7594" s="443"/>
      <c r="K7594" s="443"/>
    </row>
    <row r="7595" spans="2:11" s="440" customFormat="1" x14ac:dyDescent="0.2">
      <c r="B7595" s="442"/>
      <c r="I7595" s="443"/>
      <c r="J7595" s="443"/>
      <c r="K7595" s="443"/>
    </row>
    <row r="7596" spans="2:11" s="440" customFormat="1" x14ac:dyDescent="0.2">
      <c r="B7596" s="442"/>
      <c r="I7596" s="443"/>
      <c r="J7596" s="443"/>
      <c r="K7596" s="443"/>
    </row>
    <row r="7597" spans="2:11" s="440" customFormat="1" x14ac:dyDescent="0.2">
      <c r="B7597" s="442"/>
      <c r="I7597" s="443"/>
      <c r="J7597" s="443"/>
      <c r="K7597" s="443"/>
    </row>
    <row r="7598" spans="2:11" s="440" customFormat="1" x14ac:dyDescent="0.2">
      <c r="B7598" s="442"/>
      <c r="I7598" s="443"/>
      <c r="J7598" s="443"/>
      <c r="K7598" s="443"/>
    </row>
    <row r="7599" spans="2:11" s="440" customFormat="1" x14ac:dyDescent="0.2">
      <c r="B7599" s="442"/>
      <c r="I7599" s="443"/>
      <c r="J7599" s="443"/>
      <c r="K7599" s="443"/>
    </row>
    <row r="7600" spans="2:11" s="440" customFormat="1" x14ac:dyDescent="0.2">
      <c r="B7600" s="442"/>
      <c r="I7600" s="443"/>
      <c r="J7600" s="443"/>
      <c r="K7600" s="443"/>
    </row>
    <row r="7601" spans="2:11" s="440" customFormat="1" x14ac:dyDescent="0.2">
      <c r="B7601" s="442"/>
      <c r="I7601" s="443"/>
      <c r="J7601" s="443"/>
      <c r="K7601" s="443"/>
    </row>
    <row r="7602" spans="2:11" s="440" customFormat="1" x14ac:dyDescent="0.2">
      <c r="B7602" s="442"/>
      <c r="I7602" s="443"/>
      <c r="J7602" s="443"/>
      <c r="K7602" s="443"/>
    </row>
    <row r="7603" spans="2:11" s="440" customFormat="1" x14ac:dyDescent="0.2">
      <c r="B7603" s="442"/>
      <c r="I7603" s="443"/>
      <c r="J7603" s="443"/>
      <c r="K7603" s="443"/>
    </row>
    <row r="7604" spans="2:11" s="440" customFormat="1" x14ac:dyDescent="0.2">
      <c r="B7604" s="442"/>
      <c r="I7604" s="443"/>
      <c r="J7604" s="443"/>
      <c r="K7604" s="443"/>
    </row>
    <row r="7605" spans="2:11" s="440" customFormat="1" x14ac:dyDescent="0.2">
      <c r="B7605" s="442"/>
      <c r="I7605" s="443"/>
      <c r="J7605" s="443"/>
      <c r="K7605" s="443"/>
    </row>
    <row r="7606" spans="2:11" s="440" customFormat="1" x14ac:dyDescent="0.2">
      <c r="B7606" s="442"/>
      <c r="I7606" s="443"/>
      <c r="J7606" s="443"/>
      <c r="K7606" s="443"/>
    </row>
    <row r="7607" spans="2:11" s="440" customFormat="1" x14ac:dyDescent="0.2">
      <c r="B7607" s="442"/>
      <c r="I7607" s="443"/>
      <c r="J7607" s="443"/>
      <c r="K7607" s="443"/>
    </row>
    <row r="7608" spans="2:11" s="440" customFormat="1" x14ac:dyDescent="0.2">
      <c r="B7608" s="442"/>
      <c r="I7608" s="443"/>
      <c r="J7608" s="443"/>
      <c r="K7608" s="443"/>
    </row>
    <row r="7609" spans="2:11" s="440" customFormat="1" x14ac:dyDescent="0.2">
      <c r="B7609" s="442"/>
      <c r="I7609" s="443"/>
      <c r="J7609" s="443"/>
      <c r="K7609" s="443"/>
    </row>
    <row r="7610" spans="2:11" s="440" customFormat="1" x14ac:dyDescent="0.2">
      <c r="B7610" s="442"/>
      <c r="I7610" s="443"/>
      <c r="J7610" s="443"/>
      <c r="K7610" s="443"/>
    </row>
    <row r="7611" spans="2:11" s="440" customFormat="1" x14ac:dyDescent="0.2">
      <c r="B7611" s="442"/>
      <c r="I7611" s="443"/>
      <c r="J7611" s="443"/>
      <c r="K7611" s="443"/>
    </row>
    <row r="7612" spans="2:11" s="440" customFormat="1" x14ac:dyDescent="0.2">
      <c r="B7612" s="442"/>
      <c r="I7612" s="443"/>
      <c r="J7612" s="443"/>
      <c r="K7612" s="443"/>
    </row>
    <row r="7613" spans="2:11" s="440" customFormat="1" x14ac:dyDescent="0.2">
      <c r="B7613" s="442"/>
      <c r="I7613" s="443"/>
      <c r="J7613" s="443"/>
      <c r="K7613" s="443"/>
    </row>
    <row r="7614" spans="2:11" s="440" customFormat="1" x14ac:dyDescent="0.2">
      <c r="B7614" s="442"/>
      <c r="I7614" s="443"/>
      <c r="J7614" s="443"/>
      <c r="K7614" s="443"/>
    </row>
    <row r="7615" spans="2:11" s="440" customFormat="1" x14ac:dyDescent="0.2">
      <c r="B7615" s="442"/>
      <c r="I7615" s="443"/>
      <c r="J7615" s="443"/>
      <c r="K7615" s="443"/>
    </row>
    <row r="7616" spans="2:11" s="440" customFormat="1" x14ac:dyDescent="0.2">
      <c r="B7616" s="442"/>
      <c r="I7616" s="443"/>
      <c r="J7616" s="443"/>
      <c r="K7616" s="443"/>
    </row>
    <row r="7617" spans="2:11" s="440" customFormat="1" x14ac:dyDescent="0.2">
      <c r="B7617" s="442"/>
      <c r="I7617" s="443"/>
      <c r="J7617" s="443"/>
      <c r="K7617" s="443"/>
    </row>
    <row r="7618" spans="2:11" s="440" customFormat="1" x14ac:dyDescent="0.2">
      <c r="B7618" s="442"/>
      <c r="I7618" s="443"/>
      <c r="J7618" s="443"/>
      <c r="K7618" s="443"/>
    </row>
    <row r="7619" spans="2:11" s="440" customFormat="1" x14ac:dyDescent="0.2">
      <c r="B7619" s="442"/>
      <c r="I7619" s="443"/>
      <c r="J7619" s="443"/>
      <c r="K7619" s="443"/>
    </row>
    <row r="7620" spans="2:11" s="440" customFormat="1" x14ac:dyDescent="0.2">
      <c r="B7620" s="442"/>
      <c r="I7620" s="443"/>
      <c r="J7620" s="443"/>
      <c r="K7620" s="443"/>
    </row>
    <row r="7621" spans="2:11" s="440" customFormat="1" x14ac:dyDescent="0.2">
      <c r="B7621" s="442"/>
      <c r="I7621" s="443"/>
      <c r="J7621" s="443"/>
      <c r="K7621" s="443"/>
    </row>
    <row r="7622" spans="2:11" s="440" customFormat="1" x14ac:dyDescent="0.2">
      <c r="B7622" s="442"/>
      <c r="I7622" s="443"/>
      <c r="J7622" s="443"/>
      <c r="K7622" s="443"/>
    </row>
    <row r="7623" spans="2:11" s="440" customFormat="1" x14ac:dyDescent="0.2">
      <c r="B7623" s="442"/>
      <c r="I7623" s="443"/>
      <c r="J7623" s="443"/>
      <c r="K7623" s="443"/>
    </row>
    <row r="7624" spans="2:11" s="440" customFormat="1" x14ac:dyDescent="0.2">
      <c r="B7624" s="442"/>
      <c r="I7624" s="443"/>
      <c r="J7624" s="443"/>
      <c r="K7624" s="443"/>
    </row>
    <row r="7625" spans="2:11" s="440" customFormat="1" x14ac:dyDescent="0.2">
      <c r="B7625" s="442"/>
      <c r="I7625" s="443"/>
      <c r="J7625" s="443"/>
      <c r="K7625" s="443"/>
    </row>
    <row r="7626" spans="2:11" s="440" customFormat="1" x14ac:dyDescent="0.2">
      <c r="B7626" s="442"/>
      <c r="I7626" s="443"/>
      <c r="J7626" s="443"/>
      <c r="K7626" s="443"/>
    </row>
    <row r="7627" spans="2:11" s="440" customFormat="1" x14ac:dyDescent="0.2">
      <c r="B7627" s="442"/>
      <c r="I7627" s="443"/>
      <c r="J7627" s="443"/>
      <c r="K7627" s="443"/>
    </row>
    <row r="7628" spans="2:11" s="440" customFormat="1" x14ac:dyDescent="0.2">
      <c r="B7628" s="442"/>
      <c r="I7628" s="443"/>
      <c r="J7628" s="443"/>
      <c r="K7628" s="443"/>
    </row>
    <row r="7629" spans="2:11" s="440" customFormat="1" x14ac:dyDescent="0.2">
      <c r="B7629" s="442"/>
      <c r="I7629" s="443"/>
      <c r="J7629" s="443"/>
      <c r="K7629" s="443"/>
    </row>
    <row r="7630" spans="2:11" s="440" customFormat="1" x14ac:dyDescent="0.2">
      <c r="B7630" s="442"/>
      <c r="I7630" s="443"/>
      <c r="J7630" s="443"/>
      <c r="K7630" s="443"/>
    </row>
    <row r="7631" spans="2:11" s="440" customFormat="1" x14ac:dyDescent="0.2">
      <c r="B7631" s="442"/>
      <c r="I7631" s="443"/>
      <c r="J7631" s="443"/>
      <c r="K7631" s="443"/>
    </row>
    <row r="7632" spans="2:11" s="440" customFormat="1" x14ac:dyDescent="0.2">
      <c r="B7632" s="442"/>
      <c r="I7632" s="443"/>
      <c r="J7632" s="443"/>
      <c r="K7632" s="443"/>
    </row>
    <row r="7633" spans="2:11" s="440" customFormat="1" x14ac:dyDescent="0.2">
      <c r="B7633" s="442"/>
      <c r="I7633" s="443"/>
      <c r="J7633" s="443"/>
      <c r="K7633" s="443"/>
    </row>
    <row r="7634" spans="2:11" s="440" customFormat="1" x14ac:dyDescent="0.2">
      <c r="B7634" s="442"/>
      <c r="I7634" s="443"/>
      <c r="J7634" s="443"/>
      <c r="K7634" s="443"/>
    </row>
    <row r="7635" spans="2:11" s="440" customFormat="1" x14ac:dyDescent="0.2">
      <c r="B7635" s="442"/>
      <c r="I7635" s="443"/>
      <c r="J7635" s="443"/>
      <c r="K7635" s="443"/>
    </row>
    <row r="7636" spans="2:11" s="440" customFormat="1" x14ac:dyDescent="0.2">
      <c r="B7636" s="442"/>
      <c r="I7636" s="443"/>
      <c r="J7636" s="443"/>
      <c r="K7636" s="443"/>
    </row>
    <row r="7637" spans="2:11" s="440" customFormat="1" x14ac:dyDescent="0.2">
      <c r="B7637" s="442"/>
      <c r="I7637" s="443"/>
      <c r="J7637" s="443"/>
      <c r="K7637" s="443"/>
    </row>
    <row r="7638" spans="2:11" s="440" customFormat="1" x14ac:dyDescent="0.2">
      <c r="B7638" s="442"/>
      <c r="I7638" s="443"/>
      <c r="J7638" s="443"/>
      <c r="K7638" s="443"/>
    </row>
    <row r="7639" spans="2:11" s="440" customFormat="1" x14ac:dyDescent="0.2">
      <c r="B7639" s="442"/>
      <c r="I7639" s="443"/>
      <c r="J7639" s="443"/>
      <c r="K7639" s="443"/>
    </row>
    <row r="7640" spans="2:11" s="440" customFormat="1" x14ac:dyDescent="0.2">
      <c r="B7640" s="442"/>
      <c r="I7640" s="443"/>
      <c r="J7640" s="443"/>
      <c r="K7640" s="443"/>
    </row>
    <row r="7641" spans="2:11" s="440" customFormat="1" x14ac:dyDescent="0.2">
      <c r="B7641" s="442"/>
      <c r="I7641" s="443"/>
      <c r="J7641" s="443"/>
      <c r="K7641" s="443"/>
    </row>
    <row r="7642" spans="2:11" s="440" customFormat="1" x14ac:dyDescent="0.2">
      <c r="B7642" s="442"/>
      <c r="I7642" s="443"/>
      <c r="J7642" s="443"/>
      <c r="K7642" s="443"/>
    </row>
    <row r="7643" spans="2:11" s="440" customFormat="1" x14ac:dyDescent="0.2">
      <c r="B7643" s="442"/>
      <c r="I7643" s="443"/>
      <c r="J7643" s="443"/>
      <c r="K7643" s="443"/>
    </row>
    <row r="7644" spans="2:11" s="440" customFormat="1" x14ac:dyDescent="0.2">
      <c r="B7644" s="442"/>
      <c r="I7644" s="443"/>
      <c r="J7644" s="443"/>
      <c r="K7644" s="443"/>
    </row>
    <row r="7645" spans="2:11" s="440" customFormat="1" x14ac:dyDescent="0.2">
      <c r="B7645" s="442"/>
      <c r="I7645" s="443"/>
      <c r="J7645" s="443"/>
      <c r="K7645" s="443"/>
    </row>
    <row r="7646" spans="2:11" s="440" customFormat="1" x14ac:dyDescent="0.2">
      <c r="B7646" s="442"/>
      <c r="I7646" s="443"/>
      <c r="J7646" s="443"/>
      <c r="K7646" s="443"/>
    </row>
    <row r="7647" spans="2:11" s="440" customFormat="1" x14ac:dyDescent="0.2">
      <c r="B7647" s="442"/>
      <c r="I7647" s="443"/>
      <c r="J7647" s="443"/>
      <c r="K7647" s="443"/>
    </row>
    <row r="7648" spans="2:11" s="440" customFormat="1" x14ac:dyDescent="0.2">
      <c r="B7648" s="442"/>
      <c r="I7648" s="443"/>
      <c r="J7648" s="443"/>
      <c r="K7648" s="443"/>
    </row>
    <row r="7649" spans="2:11" s="440" customFormat="1" x14ac:dyDescent="0.2">
      <c r="B7649" s="442"/>
      <c r="I7649" s="443"/>
      <c r="J7649" s="443"/>
      <c r="K7649" s="443"/>
    </row>
    <row r="7650" spans="2:11" s="440" customFormat="1" x14ac:dyDescent="0.2">
      <c r="B7650" s="442"/>
      <c r="I7650" s="443"/>
      <c r="J7650" s="443"/>
      <c r="K7650" s="443"/>
    </row>
    <row r="7651" spans="2:11" s="440" customFormat="1" x14ac:dyDescent="0.2">
      <c r="B7651" s="442"/>
      <c r="I7651" s="443"/>
      <c r="J7651" s="443"/>
      <c r="K7651" s="443"/>
    </row>
    <row r="7652" spans="2:11" s="440" customFormat="1" x14ac:dyDescent="0.2">
      <c r="B7652" s="442"/>
      <c r="I7652" s="443"/>
      <c r="J7652" s="443"/>
      <c r="K7652" s="443"/>
    </row>
    <row r="7653" spans="2:11" s="440" customFormat="1" x14ac:dyDescent="0.2">
      <c r="B7653" s="442"/>
      <c r="I7653" s="443"/>
      <c r="J7653" s="443"/>
      <c r="K7653" s="443"/>
    </row>
    <row r="7654" spans="2:11" s="440" customFormat="1" x14ac:dyDescent="0.2">
      <c r="B7654" s="442"/>
      <c r="I7654" s="443"/>
      <c r="J7654" s="443"/>
      <c r="K7654" s="443"/>
    </row>
    <row r="7655" spans="2:11" s="440" customFormat="1" x14ac:dyDescent="0.2">
      <c r="B7655" s="442"/>
      <c r="I7655" s="443"/>
      <c r="J7655" s="443"/>
      <c r="K7655" s="443"/>
    </row>
    <row r="7656" spans="2:11" s="440" customFormat="1" x14ac:dyDescent="0.2">
      <c r="B7656" s="442"/>
      <c r="I7656" s="443"/>
      <c r="J7656" s="443"/>
      <c r="K7656" s="443"/>
    </row>
    <row r="7657" spans="2:11" s="440" customFormat="1" x14ac:dyDescent="0.2">
      <c r="B7657" s="442"/>
      <c r="I7657" s="443"/>
      <c r="J7657" s="443"/>
      <c r="K7657" s="443"/>
    </row>
    <row r="7658" spans="2:11" s="440" customFormat="1" x14ac:dyDescent="0.2">
      <c r="B7658" s="442"/>
      <c r="I7658" s="443"/>
      <c r="J7658" s="443"/>
      <c r="K7658" s="443"/>
    </row>
    <row r="7659" spans="2:11" s="440" customFormat="1" x14ac:dyDescent="0.2">
      <c r="B7659" s="442"/>
      <c r="I7659" s="443"/>
      <c r="J7659" s="443"/>
      <c r="K7659" s="443"/>
    </row>
    <row r="7660" spans="2:11" s="440" customFormat="1" x14ac:dyDescent="0.2">
      <c r="B7660" s="442"/>
      <c r="I7660" s="443"/>
      <c r="J7660" s="443"/>
      <c r="K7660" s="443"/>
    </row>
    <row r="7661" spans="2:11" s="440" customFormat="1" x14ac:dyDescent="0.2">
      <c r="B7661" s="442"/>
      <c r="I7661" s="443"/>
      <c r="J7661" s="443"/>
      <c r="K7661" s="443"/>
    </row>
    <row r="7662" spans="2:11" s="440" customFormat="1" x14ac:dyDescent="0.2">
      <c r="B7662" s="442"/>
      <c r="I7662" s="443"/>
      <c r="J7662" s="443"/>
      <c r="K7662" s="443"/>
    </row>
    <row r="7663" spans="2:11" s="440" customFormat="1" x14ac:dyDescent="0.2">
      <c r="B7663" s="442"/>
      <c r="I7663" s="443"/>
      <c r="J7663" s="443"/>
      <c r="K7663" s="443"/>
    </row>
    <row r="7664" spans="2:11" s="440" customFormat="1" x14ac:dyDescent="0.2">
      <c r="B7664" s="442"/>
      <c r="I7664" s="443"/>
      <c r="J7664" s="443"/>
      <c r="K7664" s="443"/>
    </row>
    <row r="7665" spans="2:11" s="440" customFormat="1" x14ac:dyDescent="0.2">
      <c r="B7665" s="442"/>
      <c r="I7665" s="443"/>
      <c r="J7665" s="443"/>
      <c r="K7665" s="443"/>
    </row>
    <row r="7666" spans="2:11" s="440" customFormat="1" x14ac:dyDescent="0.2">
      <c r="B7666" s="442"/>
      <c r="I7666" s="443"/>
      <c r="J7666" s="443"/>
      <c r="K7666" s="443"/>
    </row>
    <row r="7667" spans="2:11" s="440" customFormat="1" x14ac:dyDescent="0.2">
      <c r="B7667" s="442"/>
      <c r="I7667" s="443"/>
      <c r="J7667" s="443"/>
      <c r="K7667" s="443"/>
    </row>
    <row r="7668" spans="2:11" s="440" customFormat="1" x14ac:dyDescent="0.2">
      <c r="B7668" s="442"/>
      <c r="I7668" s="443"/>
      <c r="J7668" s="443"/>
      <c r="K7668" s="443"/>
    </row>
    <row r="7669" spans="2:11" s="440" customFormat="1" x14ac:dyDescent="0.2">
      <c r="B7669" s="442"/>
      <c r="I7669" s="443"/>
      <c r="J7669" s="443"/>
      <c r="K7669" s="443"/>
    </row>
    <row r="7670" spans="2:11" s="440" customFormat="1" x14ac:dyDescent="0.2">
      <c r="B7670" s="442"/>
      <c r="I7670" s="443"/>
      <c r="J7670" s="443"/>
      <c r="K7670" s="443"/>
    </row>
    <row r="7671" spans="2:11" s="440" customFormat="1" x14ac:dyDescent="0.2">
      <c r="B7671" s="442"/>
      <c r="I7671" s="443"/>
      <c r="J7671" s="443"/>
      <c r="K7671" s="443"/>
    </row>
    <row r="7672" spans="2:11" s="440" customFormat="1" x14ac:dyDescent="0.2">
      <c r="B7672" s="442"/>
      <c r="I7672" s="443"/>
      <c r="J7672" s="443"/>
      <c r="K7672" s="443"/>
    </row>
    <row r="7673" spans="2:11" s="440" customFormat="1" x14ac:dyDescent="0.2">
      <c r="B7673" s="442"/>
      <c r="I7673" s="443"/>
      <c r="J7673" s="443"/>
      <c r="K7673" s="443"/>
    </row>
    <row r="7674" spans="2:11" s="440" customFormat="1" x14ac:dyDescent="0.2">
      <c r="B7674" s="442"/>
      <c r="I7674" s="443"/>
      <c r="J7674" s="443"/>
      <c r="K7674" s="443"/>
    </row>
    <row r="7675" spans="2:11" s="440" customFormat="1" x14ac:dyDescent="0.2">
      <c r="B7675" s="442"/>
      <c r="I7675" s="443"/>
      <c r="J7675" s="443"/>
      <c r="K7675" s="443"/>
    </row>
    <row r="7676" spans="2:11" s="440" customFormat="1" x14ac:dyDescent="0.2">
      <c r="B7676" s="442"/>
      <c r="I7676" s="443"/>
      <c r="J7676" s="443"/>
      <c r="K7676" s="443"/>
    </row>
    <row r="7677" spans="2:11" s="440" customFormat="1" x14ac:dyDescent="0.2">
      <c r="B7677" s="442"/>
      <c r="I7677" s="443"/>
      <c r="J7677" s="443"/>
      <c r="K7677" s="443"/>
    </row>
    <row r="7678" spans="2:11" s="440" customFormat="1" x14ac:dyDescent="0.2">
      <c r="B7678" s="442"/>
      <c r="I7678" s="443"/>
      <c r="J7678" s="443"/>
      <c r="K7678" s="443"/>
    </row>
    <row r="7679" spans="2:11" s="440" customFormat="1" x14ac:dyDescent="0.2">
      <c r="B7679" s="442"/>
      <c r="I7679" s="443"/>
      <c r="J7679" s="443"/>
      <c r="K7679" s="443"/>
    </row>
    <row r="7680" spans="2:11" s="440" customFormat="1" x14ac:dyDescent="0.2">
      <c r="B7680" s="442"/>
      <c r="I7680" s="443"/>
      <c r="J7680" s="443"/>
      <c r="K7680" s="443"/>
    </row>
    <row r="7681" spans="2:11" s="440" customFormat="1" x14ac:dyDescent="0.2">
      <c r="B7681" s="442"/>
      <c r="I7681" s="443"/>
      <c r="J7681" s="443"/>
      <c r="K7681" s="443"/>
    </row>
    <row r="7682" spans="2:11" s="440" customFormat="1" x14ac:dyDescent="0.2">
      <c r="B7682" s="442"/>
      <c r="I7682" s="443"/>
      <c r="J7682" s="443"/>
      <c r="K7682" s="443"/>
    </row>
    <row r="7683" spans="2:11" s="440" customFormat="1" x14ac:dyDescent="0.2">
      <c r="B7683" s="442"/>
      <c r="I7683" s="443"/>
      <c r="J7683" s="443"/>
      <c r="K7683" s="443"/>
    </row>
    <row r="7684" spans="2:11" s="440" customFormat="1" x14ac:dyDescent="0.2">
      <c r="B7684" s="442"/>
      <c r="I7684" s="443"/>
      <c r="J7684" s="443"/>
      <c r="K7684" s="443"/>
    </row>
    <row r="7685" spans="2:11" s="440" customFormat="1" x14ac:dyDescent="0.2">
      <c r="B7685" s="442"/>
      <c r="I7685" s="443"/>
      <c r="J7685" s="443"/>
      <c r="K7685" s="443"/>
    </row>
    <row r="7686" spans="2:11" s="440" customFormat="1" x14ac:dyDescent="0.2">
      <c r="B7686" s="442"/>
      <c r="I7686" s="443"/>
      <c r="J7686" s="443"/>
      <c r="K7686" s="443"/>
    </row>
    <row r="7687" spans="2:11" s="440" customFormat="1" x14ac:dyDescent="0.2">
      <c r="B7687" s="442"/>
      <c r="I7687" s="443"/>
      <c r="J7687" s="443"/>
      <c r="K7687" s="443"/>
    </row>
    <row r="7688" spans="2:11" s="440" customFormat="1" x14ac:dyDescent="0.2">
      <c r="B7688" s="442"/>
      <c r="I7688" s="443"/>
      <c r="J7688" s="443"/>
      <c r="K7688" s="443"/>
    </row>
    <row r="7689" spans="2:11" s="440" customFormat="1" x14ac:dyDescent="0.2">
      <c r="B7689" s="442"/>
      <c r="I7689" s="443"/>
      <c r="J7689" s="443"/>
      <c r="K7689" s="443"/>
    </row>
    <row r="7690" spans="2:11" s="440" customFormat="1" x14ac:dyDescent="0.2">
      <c r="B7690" s="442"/>
      <c r="I7690" s="443"/>
      <c r="J7690" s="443"/>
      <c r="K7690" s="443"/>
    </row>
    <row r="7691" spans="2:11" s="440" customFormat="1" x14ac:dyDescent="0.2">
      <c r="B7691" s="442"/>
      <c r="I7691" s="443"/>
      <c r="J7691" s="443"/>
      <c r="K7691" s="443"/>
    </row>
    <row r="7692" spans="2:11" s="440" customFormat="1" x14ac:dyDescent="0.2">
      <c r="B7692" s="442"/>
      <c r="I7692" s="443"/>
      <c r="J7692" s="443"/>
      <c r="K7692" s="443"/>
    </row>
    <row r="7693" spans="2:11" s="440" customFormat="1" x14ac:dyDescent="0.2">
      <c r="B7693" s="442"/>
      <c r="I7693" s="443"/>
      <c r="J7693" s="443"/>
      <c r="K7693" s="443"/>
    </row>
    <row r="7694" spans="2:11" s="440" customFormat="1" x14ac:dyDescent="0.2">
      <c r="B7694" s="442"/>
      <c r="I7694" s="443"/>
      <c r="J7694" s="443"/>
      <c r="K7694" s="443"/>
    </row>
    <row r="7695" spans="2:11" s="440" customFormat="1" x14ac:dyDescent="0.2">
      <c r="B7695" s="442"/>
      <c r="I7695" s="443"/>
      <c r="J7695" s="443"/>
      <c r="K7695" s="443"/>
    </row>
    <row r="7696" spans="2:11" s="440" customFormat="1" x14ac:dyDescent="0.2">
      <c r="B7696" s="442"/>
      <c r="I7696" s="443"/>
      <c r="J7696" s="443"/>
      <c r="K7696" s="443"/>
    </row>
    <row r="7697" spans="2:11" s="440" customFormat="1" x14ac:dyDescent="0.2">
      <c r="B7697" s="442"/>
      <c r="I7697" s="443"/>
      <c r="J7697" s="443"/>
      <c r="K7697" s="443"/>
    </row>
    <row r="7698" spans="2:11" s="440" customFormat="1" x14ac:dyDescent="0.2">
      <c r="B7698" s="442"/>
      <c r="I7698" s="443"/>
      <c r="J7698" s="443"/>
      <c r="K7698" s="443"/>
    </row>
    <row r="7699" spans="2:11" s="440" customFormat="1" x14ac:dyDescent="0.2">
      <c r="B7699" s="442"/>
      <c r="I7699" s="443"/>
      <c r="J7699" s="443"/>
      <c r="K7699" s="443"/>
    </row>
    <row r="7700" spans="2:11" s="440" customFormat="1" x14ac:dyDescent="0.2">
      <c r="B7700" s="442"/>
      <c r="I7700" s="443"/>
      <c r="J7700" s="443"/>
      <c r="K7700" s="443"/>
    </row>
    <row r="7701" spans="2:11" s="440" customFormat="1" x14ac:dyDescent="0.2">
      <c r="B7701" s="442"/>
      <c r="I7701" s="443"/>
      <c r="J7701" s="443"/>
      <c r="K7701" s="443"/>
    </row>
    <row r="7702" spans="2:11" s="440" customFormat="1" x14ac:dyDescent="0.2">
      <c r="B7702" s="442"/>
      <c r="I7702" s="443"/>
      <c r="J7702" s="443"/>
      <c r="K7702" s="443"/>
    </row>
    <row r="7703" spans="2:11" s="440" customFormat="1" x14ac:dyDescent="0.2">
      <c r="B7703" s="442"/>
      <c r="I7703" s="443"/>
      <c r="J7703" s="443"/>
      <c r="K7703" s="443"/>
    </row>
    <row r="7704" spans="2:11" s="440" customFormat="1" x14ac:dyDescent="0.2">
      <c r="B7704" s="442"/>
      <c r="I7704" s="443"/>
      <c r="J7704" s="443"/>
      <c r="K7704" s="443"/>
    </row>
    <row r="7705" spans="2:11" s="440" customFormat="1" x14ac:dyDescent="0.2">
      <c r="B7705" s="442"/>
      <c r="I7705" s="443"/>
      <c r="J7705" s="443"/>
      <c r="K7705" s="443"/>
    </row>
    <row r="7706" spans="2:11" s="440" customFormat="1" x14ac:dyDescent="0.2">
      <c r="B7706" s="442"/>
      <c r="I7706" s="443"/>
      <c r="J7706" s="443"/>
      <c r="K7706" s="443"/>
    </row>
    <row r="7707" spans="2:11" s="440" customFormat="1" x14ac:dyDescent="0.2">
      <c r="B7707" s="442"/>
      <c r="I7707" s="443"/>
      <c r="J7707" s="443"/>
      <c r="K7707" s="443"/>
    </row>
    <row r="7708" spans="2:11" s="440" customFormat="1" x14ac:dyDescent="0.2">
      <c r="B7708" s="442"/>
      <c r="I7708" s="443"/>
      <c r="J7708" s="443"/>
      <c r="K7708" s="443"/>
    </row>
    <row r="7709" spans="2:11" s="440" customFormat="1" x14ac:dyDescent="0.2">
      <c r="B7709" s="442"/>
      <c r="I7709" s="443"/>
      <c r="J7709" s="443"/>
      <c r="K7709" s="443"/>
    </row>
    <row r="7710" spans="2:11" s="440" customFormat="1" x14ac:dyDescent="0.2">
      <c r="B7710" s="442"/>
      <c r="I7710" s="443"/>
      <c r="J7710" s="443"/>
      <c r="K7710" s="443"/>
    </row>
    <row r="7711" spans="2:11" s="440" customFormat="1" x14ac:dyDescent="0.2">
      <c r="B7711" s="442"/>
      <c r="I7711" s="443"/>
      <c r="J7711" s="443"/>
      <c r="K7711" s="443"/>
    </row>
    <row r="7712" spans="2:11" s="440" customFormat="1" x14ac:dyDescent="0.2">
      <c r="B7712" s="442"/>
      <c r="I7712" s="443"/>
      <c r="J7712" s="443"/>
      <c r="K7712" s="443"/>
    </row>
    <row r="7713" spans="2:11" s="440" customFormat="1" x14ac:dyDescent="0.2">
      <c r="B7713" s="442"/>
      <c r="I7713" s="443"/>
      <c r="J7713" s="443"/>
      <c r="K7713" s="443"/>
    </row>
    <row r="7714" spans="2:11" s="440" customFormat="1" x14ac:dyDescent="0.2">
      <c r="B7714" s="442"/>
      <c r="I7714" s="443"/>
      <c r="J7714" s="443"/>
      <c r="K7714" s="443"/>
    </row>
    <row r="7715" spans="2:11" s="440" customFormat="1" x14ac:dyDescent="0.2">
      <c r="B7715" s="442"/>
      <c r="I7715" s="443"/>
      <c r="J7715" s="443"/>
      <c r="K7715" s="443"/>
    </row>
    <row r="7716" spans="2:11" s="440" customFormat="1" x14ac:dyDescent="0.2">
      <c r="B7716" s="442"/>
      <c r="I7716" s="443"/>
      <c r="J7716" s="443"/>
      <c r="K7716" s="443"/>
    </row>
    <row r="7717" spans="2:11" s="440" customFormat="1" x14ac:dyDescent="0.2">
      <c r="B7717" s="442"/>
      <c r="I7717" s="443"/>
      <c r="J7717" s="443"/>
      <c r="K7717" s="443"/>
    </row>
    <row r="7718" spans="2:11" s="440" customFormat="1" x14ac:dyDescent="0.2">
      <c r="B7718" s="442"/>
      <c r="I7718" s="443"/>
      <c r="J7718" s="443"/>
      <c r="K7718" s="443"/>
    </row>
    <row r="7719" spans="2:11" s="440" customFormat="1" x14ac:dyDescent="0.2">
      <c r="B7719" s="442"/>
      <c r="I7719" s="443"/>
      <c r="J7719" s="443"/>
      <c r="K7719" s="443"/>
    </row>
    <row r="7720" spans="2:11" s="440" customFormat="1" x14ac:dyDescent="0.2">
      <c r="B7720" s="442"/>
      <c r="I7720" s="443"/>
      <c r="J7720" s="443"/>
      <c r="K7720" s="443"/>
    </row>
    <row r="7721" spans="2:11" s="440" customFormat="1" x14ac:dyDescent="0.2">
      <c r="B7721" s="442"/>
      <c r="I7721" s="443"/>
      <c r="J7721" s="443"/>
      <c r="K7721" s="443"/>
    </row>
    <row r="7722" spans="2:11" s="440" customFormat="1" x14ac:dyDescent="0.2">
      <c r="B7722" s="442"/>
      <c r="I7722" s="443"/>
      <c r="J7722" s="443"/>
      <c r="K7722" s="443"/>
    </row>
    <row r="7723" spans="2:11" s="440" customFormat="1" x14ac:dyDescent="0.2">
      <c r="B7723" s="442"/>
      <c r="I7723" s="443"/>
      <c r="J7723" s="443"/>
      <c r="K7723" s="443"/>
    </row>
    <row r="7724" spans="2:11" s="440" customFormat="1" x14ac:dyDescent="0.2">
      <c r="B7724" s="442"/>
      <c r="I7724" s="443"/>
      <c r="J7724" s="443"/>
      <c r="K7724" s="443"/>
    </row>
    <row r="7725" spans="2:11" s="440" customFormat="1" x14ac:dyDescent="0.2">
      <c r="B7725" s="442"/>
      <c r="I7725" s="443"/>
      <c r="J7725" s="443"/>
      <c r="K7725" s="443"/>
    </row>
    <row r="7726" spans="2:11" s="440" customFormat="1" x14ac:dyDescent="0.2">
      <c r="B7726" s="442"/>
      <c r="I7726" s="443"/>
      <c r="J7726" s="443"/>
      <c r="K7726" s="443"/>
    </row>
    <row r="7727" spans="2:11" s="440" customFormat="1" x14ac:dyDescent="0.2">
      <c r="B7727" s="442"/>
      <c r="I7727" s="443"/>
      <c r="J7727" s="443"/>
      <c r="K7727" s="443"/>
    </row>
    <row r="7728" spans="2:11" s="440" customFormat="1" x14ac:dyDescent="0.2">
      <c r="B7728" s="442"/>
      <c r="I7728" s="443"/>
      <c r="J7728" s="443"/>
      <c r="K7728" s="443"/>
    </row>
    <row r="7729" spans="2:11" s="440" customFormat="1" x14ac:dyDescent="0.2">
      <c r="B7729" s="442"/>
      <c r="I7729" s="443"/>
      <c r="J7729" s="443"/>
      <c r="K7729" s="443"/>
    </row>
    <row r="7730" spans="2:11" s="440" customFormat="1" x14ac:dyDescent="0.2">
      <c r="B7730" s="442"/>
      <c r="I7730" s="443"/>
      <c r="J7730" s="443"/>
      <c r="K7730" s="443"/>
    </row>
    <row r="7731" spans="2:11" s="440" customFormat="1" x14ac:dyDescent="0.2">
      <c r="B7731" s="442"/>
      <c r="I7731" s="443"/>
      <c r="J7731" s="443"/>
      <c r="K7731" s="443"/>
    </row>
    <row r="7732" spans="2:11" s="440" customFormat="1" x14ac:dyDescent="0.2">
      <c r="B7732" s="442"/>
      <c r="I7732" s="443"/>
      <c r="J7732" s="443"/>
      <c r="K7732" s="443"/>
    </row>
    <row r="7733" spans="2:11" s="440" customFormat="1" x14ac:dyDescent="0.2">
      <c r="B7733" s="442"/>
      <c r="I7733" s="443"/>
      <c r="J7733" s="443"/>
      <c r="K7733" s="443"/>
    </row>
    <row r="7734" spans="2:11" s="440" customFormat="1" x14ac:dyDescent="0.2">
      <c r="B7734" s="442"/>
      <c r="I7734" s="443"/>
      <c r="J7734" s="443"/>
      <c r="K7734" s="443"/>
    </row>
    <row r="7735" spans="2:11" s="440" customFormat="1" x14ac:dyDescent="0.2">
      <c r="B7735" s="442"/>
      <c r="I7735" s="443"/>
      <c r="J7735" s="443"/>
      <c r="K7735" s="443"/>
    </row>
    <row r="7736" spans="2:11" s="440" customFormat="1" x14ac:dyDescent="0.2">
      <c r="B7736" s="442"/>
      <c r="I7736" s="443"/>
      <c r="J7736" s="443"/>
      <c r="K7736" s="443"/>
    </row>
    <row r="7737" spans="2:11" s="440" customFormat="1" x14ac:dyDescent="0.2">
      <c r="B7737" s="442"/>
      <c r="I7737" s="443"/>
      <c r="J7737" s="443"/>
      <c r="K7737" s="443"/>
    </row>
    <row r="7738" spans="2:11" s="440" customFormat="1" x14ac:dyDescent="0.2">
      <c r="B7738" s="442"/>
      <c r="I7738" s="443"/>
      <c r="J7738" s="443"/>
      <c r="K7738" s="443"/>
    </row>
    <row r="7739" spans="2:11" s="440" customFormat="1" x14ac:dyDescent="0.2">
      <c r="B7739" s="442"/>
      <c r="I7739" s="443"/>
      <c r="J7739" s="443"/>
      <c r="K7739" s="443"/>
    </row>
    <row r="7740" spans="2:11" s="440" customFormat="1" x14ac:dyDescent="0.2">
      <c r="B7740" s="442"/>
      <c r="I7740" s="443"/>
      <c r="J7740" s="443"/>
      <c r="K7740" s="443"/>
    </row>
    <row r="7741" spans="2:11" s="440" customFormat="1" x14ac:dyDescent="0.2">
      <c r="B7741" s="442"/>
      <c r="I7741" s="443"/>
      <c r="J7741" s="443"/>
      <c r="K7741" s="443"/>
    </row>
    <row r="7742" spans="2:11" s="440" customFormat="1" x14ac:dyDescent="0.2">
      <c r="B7742" s="442"/>
      <c r="I7742" s="443"/>
      <c r="J7742" s="443"/>
      <c r="K7742" s="443"/>
    </row>
    <row r="7743" spans="2:11" s="440" customFormat="1" x14ac:dyDescent="0.2">
      <c r="B7743" s="442"/>
      <c r="I7743" s="443"/>
      <c r="J7743" s="443"/>
      <c r="K7743" s="443"/>
    </row>
    <row r="7744" spans="2:11" s="440" customFormat="1" x14ac:dyDescent="0.2">
      <c r="B7744" s="442"/>
      <c r="I7744" s="443"/>
      <c r="J7744" s="443"/>
      <c r="K7744" s="443"/>
    </row>
    <row r="7745" spans="2:11" s="440" customFormat="1" x14ac:dyDescent="0.2">
      <c r="B7745" s="442"/>
      <c r="I7745" s="443"/>
      <c r="J7745" s="443"/>
      <c r="K7745" s="443"/>
    </row>
    <row r="7746" spans="2:11" s="440" customFormat="1" x14ac:dyDescent="0.2">
      <c r="B7746" s="442"/>
      <c r="I7746" s="443"/>
      <c r="J7746" s="443"/>
      <c r="K7746" s="443"/>
    </row>
    <row r="7747" spans="2:11" s="440" customFormat="1" x14ac:dyDescent="0.2">
      <c r="B7747" s="442"/>
      <c r="I7747" s="443"/>
      <c r="J7747" s="443"/>
      <c r="K7747" s="443"/>
    </row>
    <row r="7748" spans="2:11" s="440" customFormat="1" x14ac:dyDescent="0.2">
      <c r="B7748" s="442"/>
      <c r="I7748" s="443"/>
      <c r="J7748" s="443"/>
      <c r="K7748" s="443"/>
    </row>
    <row r="7749" spans="2:11" s="440" customFormat="1" x14ac:dyDescent="0.2">
      <c r="B7749" s="442"/>
      <c r="I7749" s="443"/>
      <c r="J7749" s="443"/>
      <c r="K7749" s="443"/>
    </row>
    <row r="7750" spans="2:11" s="440" customFormat="1" x14ac:dyDescent="0.2">
      <c r="B7750" s="442"/>
      <c r="I7750" s="443"/>
      <c r="J7750" s="443"/>
      <c r="K7750" s="443"/>
    </row>
    <row r="7751" spans="2:11" s="440" customFormat="1" x14ac:dyDescent="0.2">
      <c r="B7751" s="442"/>
      <c r="I7751" s="443"/>
      <c r="J7751" s="443"/>
      <c r="K7751" s="443"/>
    </row>
    <row r="7752" spans="2:11" s="440" customFormat="1" x14ac:dyDescent="0.2">
      <c r="B7752" s="442"/>
      <c r="I7752" s="443"/>
      <c r="J7752" s="443"/>
      <c r="K7752" s="443"/>
    </row>
    <row r="7753" spans="2:11" s="440" customFormat="1" x14ac:dyDescent="0.2">
      <c r="B7753" s="442"/>
      <c r="I7753" s="443"/>
      <c r="J7753" s="443"/>
      <c r="K7753" s="443"/>
    </row>
    <row r="7754" spans="2:11" s="440" customFormat="1" x14ac:dyDescent="0.2">
      <c r="B7754" s="442"/>
      <c r="I7754" s="443"/>
      <c r="J7754" s="443"/>
      <c r="K7754" s="443"/>
    </row>
    <row r="7755" spans="2:11" s="440" customFormat="1" x14ac:dyDescent="0.2">
      <c r="B7755" s="442"/>
      <c r="I7755" s="443"/>
      <c r="J7755" s="443"/>
      <c r="K7755" s="443"/>
    </row>
    <row r="7756" spans="2:11" s="440" customFormat="1" x14ac:dyDescent="0.2">
      <c r="B7756" s="442"/>
      <c r="I7756" s="443"/>
      <c r="J7756" s="443"/>
      <c r="K7756" s="443"/>
    </row>
    <row r="7757" spans="2:11" s="440" customFormat="1" x14ac:dyDescent="0.2">
      <c r="B7757" s="442"/>
      <c r="I7757" s="443"/>
      <c r="J7757" s="443"/>
      <c r="K7757" s="443"/>
    </row>
    <row r="7758" spans="2:11" s="440" customFormat="1" x14ac:dyDescent="0.2">
      <c r="B7758" s="442"/>
      <c r="I7758" s="443"/>
      <c r="J7758" s="443"/>
      <c r="K7758" s="443"/>
    </row>
    <row r="7759" spans="2:11" s="440" customFormat="1" x14ac:dyDescent="0.2">
      <c r="B7759" s="442"/>
      <c r="I7759" s="443"/>
      <c r="J7759" s="443"/>
      <c r="K7759" s="443"/>
    </row>
    <row r="7760" spans="2:11" s="440" customFormat="1" x14ac:dyDescent="0.2">
      <c r="B7760" s="442"/>
      <c r="I7760" s="443"/>
      <c r="J7760" s="443"/>
      <c r="K7760" s="443"/>
    </row>
    <row r="7761" spans="2:11" s="440" customFormat="1" x14ac:dyDescent="0.2">
      <c r="B7761" s="442"/>
      <c r="I7761" s="443"/>
      <c r="J7761" s="443"/>
      <c r="K7761" s="443"/>
    </row>
    <row r="7762" spans="2:11" s="440" customFormat="1" x14ac:dyDescent="0.2">
      <c r="B7762" s="442"/>
      <c r="I7762" s="443"/>
      <c r="J7762" s="443"/>
      <c r="K7762" s="443"/>
    </row>
    <row r="7763" spans="2:11" s="440" customFormat="1" x14ac:dyDescent="0.2">
      <c r="B7763" s="442"/>
      <c r="I7763" s="443"/>
      <c r="J7763" s="443"/>
      <c r="K7763" s="443"/>
    </row>
    <row r="7764" spans="2:11" s="440" customFormat="1" x14ac:dyDescent="0.2">
      <c r="B7764" s="442"/>
      <c r="I7764" s="443"/>
      <c r="J7764" s="443"/>
      <c r="K7764" s="443"/>
    </row>
    <row r="7765" spans="2:11" s="440" customFormat="1" x14ac:dyDescent="0.2">
      <c r="B7765" s="442"/>
      <c r="I7765" s="443"/>
      <c r="J7765" s="443"/>
      <c r="K7765" s="443"/>
    </row>
    <row r="7766" spans="2:11" s="440" customFormat="1" x14ac:dyDescent="0.2">
      <c r="B7766" s="442"/>
      <c r="I7766" s="443"/>
      <c r="J7766" s="443"/>
      <c r="K7766" s="443"/>
    </row>
    <row r="7767" spans="2:11" s="440" customFormat="1" x14ac:dyDescent="0.2">
      <c r="B7767" s="442"/>
      <c r="I7767" s="443"/>
      <c r="J7767" s="443"/>
      <c r="K7767" s="443"/>
    </row>
    <row r="7768" spans="2:11" s="440" customFormat="1" x14ac:dyDescent="0.2">
      <c r="B7768" s="442"/>
      <c r="I7768" s="443"/>
      <c r="J7768" s="443"/>
      <c r="K7768" s="443"/>
    </row>
    <row r="7769" spans="2:11" s="440" customFormat="1" x14ac:dyDescent="0.2">
      <c r="B7769" s="442"/>
      <c r="I7769" s="443"/>
      <c r="J7769" s="443"/>
      <c r="K7769" s="443"/>
    </row>
    <row r="7770" spans="2:11" s="440" customFormat="1" x14ac:dyDescent="0.2">
      <c r="B7770" s="442"/>
      <c r="I7770" s="443"/>
      <c r="J7770" s="443"/>
      <c r="K7770" s="443"/>
    </row>
    <row r="7771" spans="2:11" s="440" customFormat="1" x14ac:dyDescent="0.2">
      <c r="B7771" s="442"/>
      <c r="I7771" s="443"/>
      <c r="J7771" s="443"/>
      <c r="K7771" s="443"/>
    </row>
    <row r="7772" spans="2:11" s="440" customFormat="1" x14ac:dyDescent="0.2">
      <c r="B7772" s="442"/>
      <c r="I7772" s="443"/>
      <c r="J7772" s="443"/>
      <c r="K7772" s="443"/>
    </row>
    <row r="7773" spans="2:11" s="440" customFormat="1" x14ac:dyDescent="0.2">
      <c r="B7773" s="442"/>
      <c r="I7773" s="443"/>
      <c r="J7773" s="443"/>
      <c r="K7773" s="443"/>
    </row>
    <row r="7774" spans="2:11" s="440" customFormat="1" x14ac:dyDescent="0.2">
      <c r="B7774" s="442"/>
      <c r="I7774" s="443"/>
      <c r="J7774" s="443"/>
      <c r="K7774" s="443"/>
    </row>
    <row r="7775" spans="2:11" s="440" customFormat="1" x14ac:dyDescent="0.2">
      <c r="B7775" s="442"/>
      <c r="I7775" s="443"/>
      <c r="J7775" s="443"/>
      <c r="K7775" s="443"/>
    </row>
    <row r="7776" spans="2:11" s="440" customFormat="1" x14ac:dyDescent="0.2">
      <c r="B7776" s="442"/>
      <c r="I7776" s="443"/>
      <c r="J7776" s="443"/>
      <c r="K7776" s="443"/>
    </row>
    <row r="7777" spans="2:11" s="440" customFormat="1" x14ac:dyDescent="0.2">
      <c r="B7777" s="442"/>
      <c r="I7777" s="443"/>
      <c r="J7777" s="443"/>
      <c r="K7777" s="443"/>
    </row>
    <row r="7778" spans="2:11" s="440" customFormat="1" x14ac:dyDescent="0.2">
      <c r="B7778" s="442"/>
      <c r="I7778" s="443"/>
      <c r="J7778" s="443"/>
      <c r="K7778" s="443"/>
    </row>
    <row r="7779" spans="2:11" s="440" customFormat="1" x14ac:dyDescent="0.2">
      <c r="B7779" s="442"/>
      <c r="I7779" s="443"/>
      <c r="J7779" s="443"/>
      <c r="K7779" s="443"/>
    </row>
    <row r="7780" spans="2:11" s="440" customFormat="1" x14ac:dyDescent="0.2">
      <c r="B7780" s="442"/>
      <c r="I7780" s="443"/>
      <c r="J7780" s="443"/>
      <c r="K7780" s="443"/>
    </row>
    <row r="7781" spans="2:11" s="440" customFormat="1" x14ac:dyDescent="0.2">
      <c r="B7781" s="442"/>
      <c r="I7781" s="443"/>
      <c r="J7781" s="443"/>
      <c r="K7781" s="443"/>
    </row>
    <row r="7782" spans="2:11" s="440" customFormat="1" x14ac:dyDescent="0.2">
      <c r="B7782" s="442"/>
      <c r="I7782" s="443"/>
      <c r="J7782" s="443"/>
      <c r="K7782" s="443"/>
    </row>
    <row r="7783" spans="2:11" s="440" customFormat="1" x14ac:dyDescent="0.2">
      <c r="B7783" s="442"/>
      <c r="I7783" s="443"/>
      <c r="J7783" s="443"/>
      <c r="K7783" s="443"/>
    </row>
    <row r="7784" spans="2:11" s="440" customFormat="1" x14ac:dyDescent="0.2">
      <c r="B7784" s="442"/>
      <c r="I7784" s="443"/>
      <c r="J7784" s="443"/>
      <c r="K7784" s="443"/>
    </row>
    <row r="7785" spans="2:11" s="440" customFormat="1" x14ac:dyDescent="0.2">
      <c r="B7785" s="442"/>
      <c r="I7785" s="443"/>
      <c r="J7785" s="443"/>
      <c r="K7785" s="443"/>
    </row>
    <row r="7786" spans="2:11" s="440" customFormat="1" x14ac:dyDescent="0.2">
      <c r="B7786" s="442"/>
      <c r="I7786" s="443"/>
      <c r="J7786" s="443"/>
      <c r="K7786" s="443"/>
    </row>
    <row r="7787" spans="2:11" s="440" customFormat="1" x14ac:dyDescent="0.2">
      <c r="B7787" s="442"/>
      <c r="I7787" s="443"/>
      <c r="J7787" s="443"/>
      <c r="K7787" s="443"/>
    </row>
    <row r="7788" spans="2:11" s="440" customFormat="1" x14ac:dyDescent="0.2">
      <c r="B7788" s="442"/>
      <c r="I7788" s="443"/>
      <c r="J7788" s="443"/>
      <c r="K7788" s="443"/>
    </row>
    <row r="7789" spans="2:11" s="440" customFormat="1" x14ac:dyDescent="0.2">
      <c r="B7789" s="442"/>
      <c r="I7789" s="443"/>
      <c r="J7789" s="443"/>
      <c r="K7789" s="443"/>
    </row>
    <row r="7790" spans="2:11" s="440" customFormat="1" x14ac:dyDescent="0.2">
      <c r="B7790" s="442"/>
      <c r="I7790" s="443"/>
      <c r="J7790" s="443"/>
      <c r="K7790" s="443"/>
    </row>
    <row r="7791" spans="2:11" s="440" customFormat="1" x14ac:dyDescent="0.2">
      <c r="B7791" s="442"/>
      <c r="I7791" s="443"/>
      <c r="J7791" s="443"/>
      <c r="K7791" s="443"/>
    </row>
    <row r="7792" spans="2:11" s="440" customFormat="1" x14ac:dyDescent="0.2">
      <c r="B7792" s="442"/>
      <c r="I7792" s="443"/>
      <c r="J7792" s="443"/>
      <c r="K7792" s="443"/>
    </row>
    <row r="7793" spans="2:11" s="440" customFormat="1" x14ac:dyDescent="0.2">
      <c r="B7793" s="442"/>
      <c r="I7793" s="443"/>
      <c r="J7793" s="443"/>
      <c r="K7793" s="443"/>
    </row>
    <row r="7794" spans="2:11" s="440" customFormat="1" x14ac:dyDescent="0.2">
      <c r="B7794" s="442"/>
      <c r="I7794" s="443"/>
      <c r="J7794" s="443"/>
      <c r="K7794" s="443"/>
    </row>
    <row r="7795" spans="2:11" s="440" customFormat="1" x14ac:dyDescent="0.2">
      <c r="B7795" s="442"/>
      <c r="I7795" s="443"/>
      <c r="J7795" s="443"/>
      <c r="K7795" s="443"/>
    </row>
    <row r="7796" spans="2:11" s="440" customFormat="1" x14ac:dyDescent="0.2">
      <c r="B7796" s="442"/>
      <c r="I7796" s="443"/>
      <c r="J7796" s="443"/>
      <c r="K7796" s="443"/>
    </row>
    <row r="7797" spans="2:11" s="440" customFormat="1" x14ac:dyDescent="0.2">
      <c r="B7797" s="442"/>
      <c r="I7797" s="443"/>
      <c r="J7797" s="443"/>
      <c r="K7797" s="443"/>
    </row>
    <row r="7798" spans="2:11" s="440" customFormat="1" x14ac:dyDescent="0.2">
      <c r="B7798" s="442"/>
      <c r="I7798" s="443"/>
      <c r="J7798" s="443"/>
      <c r="K7798" s="443"/>
    </row>
    <row r="7799" spans="2:11" s="440" customFormat="1" x14ac:dyDescent="0.2">
      <c r="B7799" s="442"/>
      <c r="I7799" s="443"/>
      <c r="J7799" s="443"/>
      <c r="K7799" s="443"/>
    </row>
    <row r="7800" spans="2:11" s="440" customFormat="1" x14ac:dyDescent="0.2">
      <c r="B7800" s="442"/>
      <c r="I7800" s="443"/>
      <c r="J7800" s="443"/>
      <c r="K7800" s="443"/>
    </row>
    <row r="7801" spans="2:11" s="440" customFormat="1" x14ac:dyDescent="0.2">
      <c r="B7801" s="442"/>
      <c r="I7801" s="443"/>
      <c r="J7801" s="443"/>
      <c r="K7801" s="443"/>
    </row>
    <row r="7802" spans="2:11" s="440" customFormat="1" x14ac:dyDescent="0.2">
      <c r="B7802" s="442"/>
      <c r="I7802" s="443"/>
      <c r="J7802" s="443"/>
      <c r="K7802" s="443"/>
    </row>
    <row r="7803" spans="2:11" s="440" customFormat="1" x14ac:dyDescent="0.2">
      <c r="B7803" s="442"/>
      <c r="I7803" s="443"/>
      <c r="J7803" s="443"/>
      <c r="K7803" s="443"/>
    </row>
    <row r="7804" spans="2:11" s="440" customFormat="1" x14ac:dyDescent="0.2">
      <c r="B7804" s="442"/>
      <c r="I7804" s="443"/>
      <c r="J7804" s="443"/>
      <c r="K7804" s="443"/>
    </row>
    <row r="7805" spans="2:11" s="440" customFormat="1" x14ac:dyDescent="0.2">
      <c r="B7805" s="442"/>
      <c r="I7805" s="443"/>
      <c r="J7805" s="443"/>
      <c r="K7805" s="443"/>
    </row>
    <row r="7806" spans="2:11" s="440" customFormat="1" x14ac:dyDescent="0.2">
      <c r="B7806" s="442"/>
      <c r="I7806" s="443"/>
      <c r="J7806" s="443"/>
      <c r="K7806" s="443"/>
    </row>
    <row r="7807" spans="2:11" s="440" customFormat="1" x14ac:dyDescent="0.2">
      <c r="B7807" s="442"/>
      <c r="I7807" s="443"/>
      <c r="J7807" s="443"/>
      <c r="K7807" s="443"/>
    </row>
    <row r="7808" spans="2:11" s="440" customFormat="1" x14ac:dyDescent="0.2">
      <c r="B7808" s="442"/>
      <c r="I7808" s="443"/>
      <c r="J7808" s="443"/>
      <c r="K7808" s="443"/>
    </row>
    <row r="7809" spans="2:11" s="440" customFormat="1" x14ac:dyDescent="0.2">
      <c r="B7809" s="442"/>
      <c r="I7809" s="443"/>
      <c r="J7809" s="443"/>
      <c r="K7809" s="443"/>
    </row>
    <row r="7810" spans="2:11" s="440" customFormat="1" x14ac:dyDescent="0.2">
      <c r="B7810" s="442"/>
      <c r="I7810" s="443"/>
      <c r="J7810" s="443"/>
      <c r="K7810" s="443"/>
    </row>
    <row r="7811" spans="2:11" s="440" customFormat="1" x14ac:dyDescent="0.2">
      <c r="B7811" s="442"/>
      <c r="I7811" s="443"/>
      <c r="J7811" s="443"/>
      <c r="K7811" s="443"/>
    </row>
    <row r="7812" spans="2:11" s="440" customFormat="1" x14ac:dyDescent="0.2">
      <c r="B7812" s="442"/>
      <c r="I7812" s="443"/>
      <c r="J7812" s="443"/>
      <c r="K7812" s="443"/>
    </row>
    <row r="7813" spans="2:11" s="440" customFormat="1" x14ac:dyDescent="0.2">
      <c r="B7813" s="442"/>
      <c r="I7813" s="443"/>
      <c r="J7813" s="443"/>
      <c r="K7813" s="443"/>
    </row>
    <row r="7814" spans="2:11" s="440" customFormat="1" x14ac:dyDescent="0.2">
      <c r="B7814" s="442"/>
      <c r="I7814" s="443"/>
      <c r="J7814" s="443"/>
      <c r="K7814" s="443"/>
    </row>
    <row r="7815" spans="2:11" s="440" customFormat="1" x14ac:dyDescent="0.2">
      <c r="B7815" s="442"/>
      <c r="I7815" s="443"/>
      <c r="J7815" s="443"/>
      <c r="K7815" s="443"/>
    </row>
    <row r="7816" spans="2:11" s="440" customFormat="1" x14ac:dyDescent="0.2">
      <c r="B7816" s="442"/>
      <c r="I7816" s="443"/>
      <c r="J7816" s="443"/>
      <c r="K7816" s="443"/>
    </row>
    <row r="7817" spans="2:11" s="440" customFormat="1" x14ac:dyDescent="0.2">
      <c r="B7817" s="442"/>
      <c r="I7817" s="443"/>
      <c r="J7817" s="443"/>
      <c r="K7817" s="443"/>
    </row>
    <row r="7818" spans="2:11" s="440" customFormat="1" x14ac:dyDescent="0.2">
      <c r="B7818" s="442"/>
      <c r="I7818" s="443"/>
      <c r="J7818" s="443"/>
      <c r="K7818" s="443"/>
    </row>
    <row r="7819" spans="2:11" s="440" customFormat="1" x14ac:dyDescent="0.2">
      <c r="B7819" s="442"/>
      <c r="I7819" s="443"/>
      <c r="J7819" s="443"/>
      <c r="K7819" s="443"/>
    </row>
    <row r="7820" spans="2:11" s="440" customFormat="1" x14ac:dyDescent="0.2">
      <c r="B7820" s="442"/>
      <c r="I7820" s="443"/>
      <c r="J7820" s="443"/>
      <c r="K7820" s="443"/>
    </row>
    <row r="7821" spans="2:11" s="440" customFormat="1" x14ac:dyDescent="0.2">
      <c r="B7821" s="442"/>
      <c r="I7821" s="443"/>
      <c r="J7821" s="443"/>
      <c r="K7821" s="443"/>
    </row>
    <row r="7822" spans="2:11" s="440" customFormat="1" x14ac:dyDescent="0.2">
      <c r="B7822" s="442"/>
      <c r="I7822" s="443"/>
      <c r="J7822" s="443"/>
      <c r="K7822" s="443"/>
    </row>
    <row r="7823" spans="2:11" s="440" customFormat="1" x14ac:dyDescent="0.2">
      <c r="B7823" s="442"/>
      <c r="I7823" s="443"/>
      <c r="J7823" s="443"/>
      <c r="K7823" s="443"/>
    </row>
    <row r="7824" spans="2:11" s="440" customFormat="1" x14ac:dyDescent="0.2">
      <c r="B7824" s="442"/>
      <c r="I7824" s="443"/>
      <c r="J7824" s="443"/>
      <c r="K7824" s="443"/>
    </row>
    <row r="7825" spans="2:11" s="440" customFormat="1" x14ac:dyDescent="0.2">
      <c r="B7825" s="442"/>
      <c r="I7825" s="443"/>
      <c r="J7825" s="443"/>
      <c r="K7825" s="443"/>
    </row>
    <row r="7826" spans="2:11" s="440" customFormat="1" x14ac:dyDescent="0.2">
      <c r="B7826" s="442"/>
      <c r="I7826" s="443"/>
      <c r="J7826" s="443"/>
      <c r="K7826" s="443"/>
    </row>
    <row r="7827" spans="2:11" s="440" customFormat="1" x14ac:dyDescent="0.2">
      <c r="B7827" s="442"/>
      <c r="I7827" s="443"/>
      <c r="J7827" s="443"/>
      <c r="K7827" s="443"/>
    </row>
    <row r="7828" spans="2:11" s="440" customFormat="1" x14ac:dyDescent="0.2">
      <c r="B7828" s="442"/>
      <c r="I7828" s="443"/>
      <c r="J7828" s="443"/>
      <c r="K7828" s="443"/>
    </row>
    <row r="7829" spans="2:11" s="440" customFormat="1" x14ac:dyDescent="0.2">
      <c r="B7829" s="442"/>
      <c r="I7829" s="443"/>
      <c r="J7829" s="443"/>
      <c r="K7829" s="443"/>
    </row>
    <row r="7830" spans="2:11" s="440" customFormat="1" x14ac:dyDescent="0.2">
      <c r="B7830" s="442"/>
      <c r="I7830" s="443"/>
      <c r="J7830" s="443"/>
      <c r="K7830" s="443"/>
    </row>
    <row r="7831" spans="2:11" s="440" customFormat="1" x14ac:dyDescent="0.2">
      <c r="B7831" s="442"/>
      <c r="I7831" s="443"/>
      <c r="J7831" s="443"/>
      <c r="K7831" s="443"/>
    </row>
    <row r="7832" spans="2:11" s="440" customFormat="1" x14ac:dyDescent="0.2">
      <c r="B7832" s="442"/>
      <c r="I7832" s="443"/>
      <c r="J7832" s="443"/>
      <c r="K7832" s="443"/>
    </row>
    <row r="7833" spans="2:11" s="440" customFormat="1" x14ac:dyDescent="0.2">
      <c r="B7833" s="442"/>
      <c r="I7833" s="443"/>
      <c r="J7833" s="443"/>
      <c r="K7833" s="443"/>
    </row>
    <row r="7834" spans="2:11" s="440" customFormat="1" x14ac:dyDescent="0.2">
      <c r="B7834" s="442"/>
      <c r="I7834" s="443"/>
      <c r="J7834" s="443"/>
      <c r="K7834" s="443"/>
    </row>
    <row r="7835" spans="2:11" s="440" customFormat="1" x14ac:dyDescent="0.2">
      <c r="B7835" s="442"/>
      <c r="I7835" s="443"/>
      <c r="J7835" s="443"/>
      <c r="K7835" s="443"/>
    </row>
    <row r="7836" spans="2:11" s="440" customFormat="1" x14ac:dyDescent="0.2">
      <c r="B7836" s="442"/>
      <c r="I7836" s="443"/>
      <c r="J7836" s="443"/>
      <c r="K7836" s="443"/>
    </row>
    <row r="7837" spans="2:11" s="440" customFormat="1" x14ac:dyDescent="0.2">
      <c r="B7837" s="442"/>
      <c r="I7837" s="443"/>
      <c r="J7837" s="443"/>
      <c r="K7837" s="443"/>
    </row>
    <row r="7838" spans="2:11" s="440" customFormat="1" x14ac:dyDescent="0.2">
      <c r="B7838" s="442"/>
      <c r="I7838" s="443"/>
      <c r="J7838" s="443"/>
      <c r="K7838" s="443"/>
    </row>
    <row r="7839" spans="2:11" s="440" customFormat="1" x14ac:dyDescent="0.2">
      <c r="B7839" s="442"/>
      <c r="I7839" s="443"/>
      <c r="J7839" s="443"/>
      <c r="K7839" s="443"/>
    </row>
    <row r="7840" spans="2:11" s="440" customFormat="1" x14ac:dyDescent="0.2">
      <c r="B7840" s="442"/>
      <c r="I7840" s="443"/>
      <c r="J7840" s="443"/>
      <c r="K7840" s="443"/>
    </row>
    <row r="7841" spans="2:11" s="440" customFormat="1" x14ac:dyDescent="0.2">
      <c r="B7841" s="442"/>
      <c r="I7841" s="443"/>
      <c r="J7841" s="443"/>
      <c r="K7841" s="443"/>
    </row>
    <row r="7842" spans="2:11" s="440" customFormat="1" x14ac:dyDescent="0.2">
      <c r="B7842" s="442"/>
      <c r="I7842" s="443"/>
      <c r="J7842" s="443"/>
      <c r="K7842" s="443"/>
    </row>
    <row r="7843" spans="2:11" s="440" customFormat="1" x14ac:dyDescent="0.2">
      <c r="B7843" s="442"/>
      <c r="I7843" s="443"/>
      <c r="J7843" s="443"/>
      <c r="K7843" s="443"/>
    </row>
    <row r="7844" spans="2:11" s="440" customFormat="1" x14ac:dyDescent="0.2">
      <c r="B7844" s="442"/>
      <c r="I7844" s="443"/>
      <c r="J7844" s="443"/>
      <c r="K7844" s="443"/>
    </row>
    <row r="7845" spans="2:11" s="440" customFormat="1" x14ac:dyDescent="0.2">
      <c r="B7845" s="442"/>
      <c r="I7845" s="443"/>
      <c r="J7845" s="443"/>
      <c r="K7845" s="443"/>
    </row>
    <row r="7846" spans="2:11" s="440" customFormat="1" x14ac:dyDescent="0.2">
      <c r="B7846" s="442"/>
      <c r="I7846" s="443"/>
      <c r="J7846" s="443"/>
      <c r="K7846" s="443"/>
    </row>
    <row r="7847" spans="2:11" s="440" customFormat="1" x14ac:dyDescent="0.2">
      <c r="B7847" s="442"/>
      <c r="I7847" s="443"/>
      <c r="J7847" s="443"/>
      <c r="K7847" s="443"/>
    </row>
    <row r="7848" spans="2:11" s="440" customFormat="1" x14ac:dyDescent="0.2">
      <c r="B7848" s="442"/>
      <c r="I7848" s="443"/>
      <c r="J7848" s="443"/>
      <c r="K7848" s="443"/>
    </row>
    <row r="7849" spans="2:11" s="440" customFormat="1" x14ac:dyDescent="0.2">
      <c r="B7849" s="442"/>
      <c r="I7849" s="443"/>
      <c r="J7849" s="443"/>
      <c r="K7849" s="443"/>
    </row>
    <row r="7850" spans="2:11" s="440" customFormat="1" x14ac:dyDescent="0.2">
      <c r="B7850" s="442"/>
      <c r="I7850" s="443"/>
      <c r="J7850" s="443"/>
      <c r="K7850" s="443"/>
    </row>
    <row r="7851" spans="2:11" s="440" customFormat="1" x14ac:dyDescent="0.2">
      <c r="B7851" s="442"/>
      <c r="I7851" s="443"/>
      <c r="J7851" s="443"/>
      <c r="K7851" s="443"/>
    </row>
    <row r="7852" spans="2:11" s="440" customFormat="1" x14ac:dyDescent="0.2">
      <c r="B7852" s="442"/>
      <c r="I7852" s="443"/>
      <c r="J7852" s="443"/>
      <c r="K7852" s="443"/>
    </row>
    <row r="7853" spans="2:11" s="440" customFormat="1" x14ac:dyDescent="0.2">
      <c r="B7853" s="442"/>
      <c r="I7853" s="443"/>
      <c r="J7853" s="443"/>
      <c r="K7853" s="443"/>
    </row>
    <row r="7854" spans="2:11" s="440" customFormat="1" x14ac:dyDescent="0.2">
      <c r="B7854" s="442"/>
      <c r="I7854" s="443"/>
      <c r="J7854" s="443"/>
      <c r="K7854" s="443"/>
    </row>
    <row r="7855" spans="2:11" s="440" customFormat="1" x14ac:dyDescent="0.2">
      <c r="B7855" s="442"/>
      <c r="I7855" s="443"/>
      <c r="J7855" s="443"/>
      <c r="K7855" s="443"/>
    </row>
    <row r="7856" spans="2:11" s="440" customFormat="1" x14ac:dyDescent="0.2">
      <c r="B7856" s="442"/>
      <c r="I7856" s="443"/>
      <c r="J7856" s="443"/>
      <c r="K7856" s="443"/>
    </row>
    <row r="7857" spans="2:11" s="440" customFormat="1" x14ac:dyDescent="0.2">
      <c r="B7857" s="442"/>
      <c r="I7857" s="443"/>
      <c r="J7857" s="443"/>
      <c r="K7857" s="443"/>
    </row>
    <row r="7858" spans="2:11" s="440" customFormat="1" x14ac:dyDescent="0.2">
      <c r="B7858" s="442"/>
      <c r="I7858" s="443"/>
      <c r="J7858" s="443"/>
      <c r="K7858" s="443"/>
    </row>
    <row r="7859" spans="2:11" s="440" customFormat="1" x14ac:dyDescent="0.2">
      <c r="B7859" s="442"/>
      <c r="I7859" s="443"/>
      <c r="J7859" s="443"/>
      <c r="K7859" s="443"/>
    </row>
    <row r="7860" spans="2:11" s="440" customFormat="1" x14ac:dyDescent="0.2">
      <c r="B7860" s="442"/>
      <c r="I7860" s="443"/>
      <c r="J7860" s="443"/>
      <c r="K7860" s="443"/>
    </row>
    <row r="7861" spans="2:11" s="440" customFormat="1" x14ac:dyDescent="0.2">
      <c r="B7861" s="442"/>
      <c r="I7861" s="443"/>
      <c r="J7861" s="443"/>
      <c r="K7861" s="443"/>
    </row>
    <row r="7862" spans="2:11" s="440" customFormat="1" x14ac:dyDescent="0.2">
      <c r="B7862" s="442"/>
      <c r="I7862" s="443"/>
      <c r="J7862" s="443"/>
      <c r="K7862" s="443"/>
    </row>
    <row r="7863" spans="2:11" s="440" customFormat="1" x14ac:dyDescent="0.2">
      <c r="B7863" s="442"/>
      <c r="I7863" s="443"/>
      <c r="J7863" s="443"/>
      <c r="K7863" s="443"/>
    </row>
    <row r="7864" spans="2:11" s="440" customFormat="1" x14ac:dyDescent="0.2">
      <c r="B7864" s="442"/>
      <c r="I7864" s="443"/>
      <c r="J7864" s="443"/>
      <c r="K7864" s="443"/>
    </row>
    <row r="7865" spans="2:11" s="440" customFormat="1" x14ac:dyDescent="0.2">
      <c r="B7865" s="442"/>
      <c r="I7865" s="443"/>
      <c r="J7865" s="443"/>
      <c r="K7865" s="443"/>
    </row>
    <row r="7866" spans="2:11" s="440" customFormat="1" x14ac:dyDescent="0.2">
      <c r="B7866" s="442"/>
      <c r="I7866" s="443"/>
      <c r="J7866" s="443"/>
      <c r="K7866" s="443"/>
    </row>
    <row r="7867" spans="2:11" s="440" customFormat="1" x14ac:dyDescent="0.2">
      <c r="B7867" s="442"/>
      <c r="I7867" s="443"/>
      <c r="J7867" s="443"/>
      <c r="K7867" s="443"/>
    </row>
    <row r="7868" spans="2:11" s="440" customFormat="1" x14ac:dyDescent="0.2">
      <c r="B7868" s="442"/>
      <c r="I7868" s="443"/>
      <c r="J7868" s="443"/>
      <c r="K7868" s="443"/>
    </row>
    <row r="7869" spans="2:11" s="440" customFormat="1" x14ac:dyDescent="0.2">
      <c r="B7869" s="442"/>
      <c r="I7869" s="443"/>
      <c r="J7869" s="443"/>
      <c r="K7869" s="443"/>
    </row>
    <row r="7870" spans="2:11" s="440" customFormat="1" x14ac:dyDescent="0.2">
      <c r="B7870" s="442"/>
      <c r="I7870" s="443"/>
      <c r="J7870" s="443"/>
      <c r="K7870" s="443"/>
    </row>
    <row r="7871" spans="2:11" s="440" customFormat="1" x14ac:dyDescent="0.2">
      <c r="B7871" s="442"/>
      <c r="I7871" s="443"/>
      <c r="J7871" s="443"/>
      <c r="K7871" s="443"/>
    </row>
    <row r="7872" spans="2:11" s="440" customFormat="1" x14ac:dyDescent="0.2">
      <c r="B7872" s="442"/>
      <c r="I7872" s="443"/>
      <c r="J7872" s="443"/>
      <c r="K7872" s="443"/>
    </row>
    <row r="7873" spans="2:11" s="440" customFormat="1" x14ac:dyDescent="0.2">
      <c r="B7873" s="442"/>
      <c r="I7873" s="443"/>
      <c r="J7873" s="443"/>
      <c r="K7873" s="443"/>
    </row>
    <row r="7874" spans="2:11" s="440" customFormat="1" x14ac:dyDescent="0.2">
      <c r="B7874" s="442"/>
      <c r="I7874" s="443"/>
      <c r="J7874" s="443"/>
      <c r="K7874" s="443"/>
    </row>
    <row r="7875" spans="2:11" s="440" customFormat="1" x14ac:dyDescent="0.2">
      <c r="B7875" s="442"/>
      <c r="I7875" s="443"/>
      <c r="J7875" s="443"/>
      <c r="K7875" s="443"/>
    </row>
    <row r="7876" spans="2:11" s="440" customFormat="1" x14ac:dyDescent="0.2">
      <c r="B7876" s="442"/>
      <c r="I7876" s="443"/>
      <c r="J7876" s="443"/>
      <c r="K7876" s="443"/>
    </row>
    <row r="7877" spans="2:11" s="440" customFormat="1" x14ac:dyDescent="0.2">
      <c r="B7877" s="442"/>
      <c r="I7877" s="443"/>
      <c r="J7877" s="443"/>
      <c r="K7877" s="443"/>
    </row>
    <row r="7878" spans="2:11" s="440" customFormat="1" x14ac:dyDescent="0.2">
      <c r="B7878" s="442"/>
      <c r="I7878" s="443"/>
      <c r="J7878" s="443"/>
      <c r="K7878" s="443"/>
    </row>
    <row r="7879" spans="2:11" s="440" customFormat="1" x14ac:dyDescent="0.2">
      <c r="B7879" s="442"/>
      <c r="I7879" s="443"/>
      <c r="J7879" s="443"/>
      <c r="K7879" s="443"/>
    </row>
    <row r="7880" spans="2:11" s="440" customFormat="1" x14ac:dyDescent="0.2">
      <c r="B7880" s="442"/>
      <c r="I7880" s="443"/>
      <c r="J7880" s="443"/>
      <c r="K7880" s="443"/>
    </row>
    <row r="7881" spans="2:11" s="440" customFormat="1" x14ac:dyDescent="0.2">
      <c r="B7881" s="442"/>
      <c r="I7881" s="443"/>
      <c r="J7881" s="443"/>
      <c r="K7881" s="443"/>
    </row>
    <row r="7882" spans="2:11" s="440" customFormat="1" x14ac:dyDescent="0.2">
      <c r="B7882" s="442"/>
      <c r="I7882" s="443"/>
      <c r="J7882" s="443"/>
      <c r="K7882" s="443"/>
    </row>
    <row r="7883" spans="2:11" s="440" customFormat="1" x14ac:dyDescent="0.2">
      <c r="B7883" s="442"/>
      <c r="I7883" s="443"/>
      <c r="J7883" s="443"/>
      <c r="K7883" s="443"/>
    </row>
    <row r="7884" spans="2:11" s="440" customFormat="1" x14ac:dyDescent="0.2">
      <c r="B7884" s="442"/>
      <c r="I7884" s="443"/>
      <c r="J7884" s="443"/>
      <c r="K7884" s="443"/>
    </row>
    <row r="7885" spans="2:11" s="440" customFormat="1" x14ac:dyDescent="0.2">
      <c r="B7885" s="442"/>
      <c r="I7885" s="443"/>
      <c r="J7885" s="443"/>
      <c r="K7885" s="443"/>
    </row>
    <row r="7886" spans="2:11" s="440" customFormat="1" x14ac:dyDescent="0.2">
      <c r="B7886" s="442"/>
      <c r="I7886" s="443"/>
      <c r="J7886" s="443"/>
      <c r="K7886" s="443"/>
    </row>
    <row r="7887" spans="2:11" s="440" customFormat="1" x14ac:dyDescent="0.2">
      <c r="B7887" s="442"/>
      <c r="I7887" s="443"/>
      <c r="J7887" s="443"/>
      <c r="K7887" s="443"/>
    </row>
    <row r="7888" spans="2:11" s="440" customFormat="1" x14ac:dyDescent="0.2">
      <c r="B7888" s="442"/>
      <c r="I7888" s="443"/>
      <c r="J7888" s="443"/>
      <c r="K7888" s="443"/>
    </row>
    <row r="7889" spans="2:11" s="440" customFormat="1" x14ac:dyDescent="0.2">
      <c r="B7889" s="442"/>
      <c r="I7889" s="443"/>
      <c r="J7889" s="443"/>
      <c r="K7889" s="443"/>
    </row>
    <row r="7890" spans="2:11" s="440" customFormat="1" x14ac:dyDescent="0.2">
      <c r="B7890" s="442"/>
      <c r="I7890" s="443"/>
      <c r="J7890" s="443"/>
      <c r="K7890" s="443"/>
    </row>
    <row r="7891" spans="2:11" s="440" customFormat="1" x14ac:dyDescent="0.2">
      <c r="B7891" s="442"/>
      <c r="I7891" s="443"/>
      <c r="J7891" s="443"/>
      <c r="K7891" s="443"/>
    </row>
    <row r="7892" spans="2:11" s="440" customFormat="1" x14ac:dyDescent="0.2">
      <c r="B7892" s="442"/>
      <c r="I7892" s="443"/>
      <c r="J7892" s="443"/>
      <c r="K7892" s="443"/>
    </row>
    <row r="7893" spans="2:11" s="440" customFormat="1" x14ac:dyDescent="0.2">
      <c r="B7893" s="442"/>
      <c r="I7893" s="443"/>
      <c r="J7893" s="443"/>
      <c r="K7893" s="443"/>
    </row>
    <row r="7894" spans="2:11" s="440" customFormat="1" x14ac:dyDescent="0.2">
      <c r="B7894" s="442"/>
      <c r="I7894" s="443"/>
      <c r="J7894" s="443"/>
      <c r="K7894" s="443"/>
    </row>
    <row r="7895" spans="2:11" s="440" customFormat="1" x14ac:dyDescent="0.2">
      <c r="B7895" s="442"/>
      <c r="I7895" s="443"/>
      <c r="J7895" s="443"/>
      <c r="K7895" s="443"/>
    </row>
    <row r="7896" spans="2:11" s="440" customFormat="1" x14ac:dyDescent="0.2">
      <c r="B7896" s="442"/>
      <c r="I7896" s="443"/>
      <c r="J7896" s="443"/>
      <c r="K7896" s="443"/>
    </row>
    <row r="7897" spans="2:11" s="440" customFormat="1" x14ac:dyDescent="0.2">
      <c r="B7897" s="442"/>
      <c r="I7897" s="443"/>
      <c r="J7897" s="443"/>
      <c r="K7897" s="443"/>
    </row>
    <row r="7898" spans="2:11" s="440" customFormat="1" x14ac:dyDescent="0.2">
      <c r="B7898" s="442"/>
      <c r="I7898" s="443"/>
      <c r="J7898" s="443"/>
      <c r="K7898" s="443"/>
    </row>
    <row r="7899" spans="2:11" s="440" customFormat="1" x14ac:dyDescent="0.2">
      <c r="B7899" s="442"/>
      <c r="I7899" s="443"/>
      <c r="J7899" s="443"/>
      <c r="K7899" s="443"/>
    </row>
    <row r="7900" spans="2:11" s="440" customFormat="1" x14ac:dyDescent="0.2">
      <c r="B7900" s="442"/>
      <c r="I7900" s="443"/>
      <c r="J7900" s="443"/>
      <c r="K7900" s="443"/>
    </row>
    <row r="7901" spans="2:11" s="440" customFormat="1" x14ac:dyDescent="0.2">
      <c r="B7901" s="442"/>
      <c r="I7901" s="443"/>
      <c r="J7901" s="443"/>
      <c r="K7901" s="443"/>
    </row>
    <row r="7902" spans="2:11" s="440" customFormat="1" x14ac:dyDescent="0.2">
      <c r="B7902" s="442"/>
      <c r="I7902" s="443"/>
      <c r="J7902" s="443"/>
      <c r="K7902" s="443"/>
    </row>
    <row r="7903" spans="2:11" s="440" customFormat="1" x14ac:dyDescent="0.2">
      <c r="B7903" s="442"/>
      <c r="I7903" s="443"/>
      <c r="J7903" s="443"/>
      <c r="K7903" s="443"/>
    </row>
    <row r="7904" spans="2:11" s="440" customFormat="1" x14ac:dyDescent="0.2">
      <c r="B7904" s="442"/>
      <c r="I7904" s="443"/>
      <c r="J7904" s="443"/>
      <c r="K7904" s="443"/>
    </row>
    <row r="7905" spans="2:11" s="440" customFormat="1" x14ac:dyDescent="0.2">
      <c r="B7905" s="442"/>
      <c r="I7905" s="443"/>
      <c r="J7905" s="443"/>
      <c r="K7905" s="443"/>
    </row>
    <row r="7906" spans="2:11" s="440" customFormat="1" x14ac:dyDescent="0.2">
      <c r="B7906" s="442"/>
      <c r="I7906" s="443"/>
      <c r="J7906" s="443"/>
      <c r="K7906" s="443"/>
    </row>
    <row r="7907" spans="2:11" s="440" customFormat="1" x14ac:dyDescent="0.2">
      <c r="B7907" s="442"/>
      <c r="I7907" s="443"/>
      <c r="J7907" s="443"/>
      <c r="K7907" s="443"/>
    </row>
    <row r="7908" spans="2:11" s="440" customFormat="1" x14ac:dyDescent="0.2">
      <c r="B7908" s="442"/>
      <c r="I7908" s="443"/>
      <c r="J7908" s="443"/>
      <c r="K7908" s="443"/>
    </row>
    <row r="7909" spans="2:11" s="440" customFormat="1" x14ac:dyDescent="0.2">
      <c r="B7909" s="442"/>
      <c r="I7909" s="443"/>
      <c r="J7909" s="443"/>
      <c r="K7909" s="443"/>
    </row>
    <row r="7910" spans="2:11" s="440" customFormat="1" x14ac:dyDescent="0.2">
      <c r="B7910" s="442"/>
      <c r="I7910" s="443"/>
      <c r="J7910" s="443"/>
      <c r="K7910" s="443"/>
    </row>
    <row r="7911" spans="2:11" s="440" customFormat="1" x14ac:dyDescent="0.2">
      <c r="B7911" s="442"/>
      <c r="I7911" s="443"/>
      <c r="J7911" s="443"/>
      <c r="K7911" s="443"/>
    </row>
    <row r="7912" spans="2:11" s="440" customFormat="1" x14ac:dyDescent="0.2">
      <c r="B7912" s="442"/>
      <c r="I7912" s="443"/>
      <c r="J7912" s="443"/>
      <c r="K7912" s="443"/>
    </row>
    <row r="7913" spans="2:11" s="440" customFormat="1" x14ac:dyDescent="0.2">
      <c r="B7913" s="442"/>
      <c r="I7913" s="443"/>
      <c r="J7913" s="443"/>
      <c r="K7913" s="443"/>
    </row>
    <row r="7914" spans="2:11" s="440" customFormat="1" x14ac:dyDescent="0.2">
      <c r="B7914" s="442"/>
      <c r="I7914" s="443"/>
      <c r="J7914" s="443"/>
      <c r="K7914" s="443"/>
    </row>
    <row r="7915" spans="2:11" s="440" customFormat="1" x14ac:dyDescent="0.2">
      <c r="B7915" s="442"/>
      <c r="I7915" s="443"/>
      <c r="J7915" s="443"/>
      <c r="K7915" s="443"/>
    </row>
    <row r="7916" spans="2:11" s="440" customFormat="1" x14ac:dyDescent="0.2">
      <c r="B7916" s="442"/>
      <c r="I7916" s="443"/>
      <c r="J7916" s="443"/>
      <c r="K7916" s="443"/>
    </row>
    <row r="7917" spans="2:11" s="440" customFormat="1" x14ac:dyDescent="0.2">
      <c r="B7917" s="442"/>
      <c r="I7917" s="443"/>
      <c r="J7917" s="443"/>
      <c r="K7917" s="443"/>
    </row>
    <row r="7918" spans="2:11" s="440" customFormat="1" x14ac:dyDescent="0.2">
      <c r="B7918" s="442"/>
      <c r="I7918" s="443"/>
      <c r="J7918" s="443"/>
      <c r="K7918" s="443"/>
    </row>
    <row r="7919" spans="2:11" s="440" customFormat="1" x14ac:dyDescent="0.2">
      <c r="B7919" s="442"/>
      <c r="I7919" s="443"/>
      <c r="J7919" s="443"/>
      <c r="K7919" s="443"/>
    </row>
    <row r="7920" spans="2:11" s="440" customFormat="1" x14ac:dyDescent="0.2">
      <c r="B7920" s="442"/>
      <c r="I7920" s="443"/>
      <c r="J7920" s="443"/>
      <c r="K7920" s="443"/>
    </row>
    <row r="7921" spans="2:11" s="440" customFormat="1" x14ac:dyDescent="0.2">
      <c r="B7921" s="442"/>
      <c r="I7921" s="443"/>
      <c r="J7921" s="443"/>
      <c r="K7921" s="443"/>
    </row>
    <row r="7922" spans="2:11" s="440" customFormat="1" x14ac:dyDescent="0.2">
      <c r="B7922" s="442"/>
      <c r="I7922" s="443"/>
      <c r="J7922" s="443"/>
      <c r="K7922" s="443"/>
    </row>
    <row r="7923" spans="2:11" s="440" customFormat="1" x14ac:dyDescent="0.2">
      <c r="B7923" s="442"/>
      <c r="I7923" s="443"/>
      <c r="J7923" s="443"/>
      <c r="K7923" s="443"/>
    </row>
    <row r="7924" spans="2:11" s="440" customFormat="1" x14ac:dyDescent="0.2">
      <c r="B7924" s="442"/>
      <c r="I7924" s="443"/>
      <c r="J7924" s="443"/>
      <c r="K7924" s="443"/>
    </row>
    <row r="7925" spans="2:11" s="440" customFormat="1" x14ac:dyDescent="0.2">
      <c r="B7925" s="442"/>
      <c r="I7925" s="443"/>
      <c r="J7925" s="443"/>
      <c r="K7925" s="443"/>
    </row>
    <row r="7926" spans="2:11" s="440" customFormat="1" x14ac:dyDescent="0.2">
      <c r="B7926" s="442"/>
      <c r="I7926" s="443"/>
      <c r="J7926" s="443"/>
      <c r="K7926" s="443"/>
    </row>
    <row r="7927" spans="2:11" s="440" customFormat="1" x14ac:dyDescent="0.2">
      <c r="B7927" s="442"/>
      <c r="I7927" s="443"/>
      <c r="J7927" s="443"/>
      <c r="K7927" s="443"/>
    </row>
    <row r="7928" spans="2:11" s="440" customFormat="1" x14ac:dyDescent="0.2">
      <c r="B7928" s="442"/>
      <c r="I7928" s="443"/>
      <c r="J7928" s="443"/>
      <c r="K7928" s="443"/>
    </row>
    <row r="7929" spans="2:11" s="440" customFormat="1" x14ac:dyDescent="0.2">
      <c r="B7929" s="442"/>
      <c r="I7929" s="443"/>
      <c r="J7929" s="443"/>
      <c r="K7929" s="443"/>
    </row>
    <row r="7930" spans="2:11" s="440" customFormat="1" x14ac:dyDescent="0.2">
      <c r="B7930" s="442"/>
      <c r="I7930" s="443"/>
      <c r="J7930" s="443"/>
      <c r="K7930" s="443"/>
    </row>
    <row r="7931" spans="2:11" s="440" customFormat="1" x14ac:dyDescent="0.2">
      <c r="B7931" s="442"/>
      <c r="I7931" s="443"/>
      <c r="J7931" s="443"/>
      <c r="K7931" s="443"/>
    </row>
    <row r="7932" spans="2:11" s="440" customFormat="1" x14ac:dyDescent="0.2">
      <c r="B7932" s="442"/>
      <c r="I7932" s="443"/>
      <c r="J7932" s="443"/>
      <c r="K7932" s="443"/>
    </row>
    <row r="7933" spans="2:11" s="440" customFormat="1" x14ac:dyDescent="0.2">
      <c r="B7933" s="442"/>
      <c r="I7933" s="443"/>
      <c r="J7933" s="443"/>
      <c r="K7933" s="443"/>
    </row>
    <row r="7934" spans="2:11" s="440" customFormat="1" x14ac:dyDescent="0.2">
      <c r="B7934" s="442"/>
      <c r="I7934" s="443"/>
      <c r="J7934" s="443"/>
      <c r="K7934" s="443"/>
    </row>
    <row r="7935" spans="2:11" s="440" customFormat="1" x14ac:dyDescent="0.2">
      <c r="B7935" s="442"/>
      <c r="I7935" s="443"/>
      <c r="J7935" s="443"/>
      <c r="K7935" s="443"/>
    </row>
    <row r="7936" spans="2:11" s="440" customFormat="1" x14ac:dyDescent="0.2">
      <c r="B7936" s="442"/>
      <c r="I7936" s="443"/>
      <c r="J7936" s="443"/>
      <c r="K7936" s="443"/>
    </row>
    <row r="7937" spans="2:11" s="440" customFormat="1" x14ac:dyDescent="0.2">
      <c r="B7937" s="442"/>
      <c r="I7937" s="443"/>
      <c r="J7937" s="443"/>
      <c r="K7937" s="443"/>
    </row>
    <row r="7938" spans="2:11" s="440" customFormat="1" x14ac:dyDescent="0.2">
      <c r="B7938" s="442"/>
      <c r="I7938" s="443"/>
      <c r="J7938" s="443"/>
      <c r="K7938" s="443"/>
    </row>
    <row r="7939" spans="2:11" s="440" customFormat="1" x14ac:dyDescent="0.2">
      <c r="B7939" s="442"/>
      <c r="I7939" s="443"/>
      <c r="J7939" s="443"/>
      <c r="K7939" s="443"/>
    </row>
    <row r="7940" spans="2:11" s="440" customFormat="1" x14ac:dyDescent="0.2">
      <c r="B7940" s="442"/>
      <c r="I7940" s="443"/>
      <c r="J7940" s="443"/>
      <c r="K7940" s="443"/>
    </row>
    <row r="7941" spans="2:11" s="440" customFormat="1" x14ac:dyDescent="0.2">
      <c r="B7941" s="442"/>
      <c r="I7941" s="443"/>
      <c r="J7941" s="443"/>
      <c r="K7941" s="443"/>
    </row>
    <row r="7942" spans="2:11" s="440" customFormat="1" x14ac:dyDescent="0.2">
      <c r="B7942" s="442"/>
      <c r="I7942" s="443"/>
      <c r="J7942" s="443"/>
      <c r="K7942" s="443"/>
    </row>
    <row r="7943" spans="2:11" s="440" customFormat="1" x14ac:dyDescent="0.2">
      <c r="B7943" s="442"/>
      <c r="I7943" s="443"/>
      <c r="J7943" s="443"/>
      <c r="K7943" s="443"/>
    </row>
    <row r="7944" spans="2:11" s="440" customFormat="1" x14ac:dyDescent="0.2">
      <c r="B7944" s="442"/>
      <c r="I7944" s="443"/>
      <c r="J7944" s="443"/>
      <c r="K7944" s="443"/>
    </row>
    <row r="7945" spans="2:11" s="440" customFormat="1" x14ac:dyDescent="0.2">
      <c r="B7945" s="442"/>
      <c r="I7945" s="443"/>
      <c r="J7945" s="443"/>
      <c r="K7945" s="443"/>
    </row>
    <row r="7946" spans="2:11" s="440" customFormat="1" x14ac:dyDescent="0.2">
      <c r="B7946" s="442"/>
      <c r="I7946" s="443"/>
      <c r="J7946" s="443"/>
      <c r="K7946" s="443"/>
    </row>
    <row r="7947" spans="2:11" s="440" customFormat="1" x14ac:dyDescent="0.2">
      <c r="B7947" s="442"/>
      <c r="I7947" s="443"/>
      <c r="J7947" s="443"/>
      <c r="K7947" s="443"/>
    </row>
    <row r="7948" spans="2:11" s="440" customFormat="1" x14ac:dyDescent="0.2">
      <c r="B7948" s="442"/>
      <c r="I7948" s="443"/>
      <c r="J7948" s="443"/>
      <c r="K7948" s="443"/>
    </row>
    <row r="7949" spans="2:11" s="440" customFormat="1" x14ac:dyDescent="0.2">
      <c r="B7949" s="442"/>
      <c r="I7949" s="443"/>
      <c r="J7949" s="443"/>
      <c r="K7949" s="443"/>
    </row>
    <row r="7950" spans="2:11" s="440" customFormat="1" x14ac:dyDescent="0.2">
      <c r="B7950" s="442"/>
      <c r="I7950" s="443"/>
      <c r="J7950" s="443"/>
      <c r="K7950" s="443"/>
    </row>
    <row r="7951" spans="2:11" s="440" customFormat="1" x14ac:dyDescent="0.2">
      <c r="B7951" s="442"/>
      <c r="I7951" s="443"/>
      <c r="J7951" s="443"/>
      <c r="K7951" s="443"/>
    </row>
    <row r="7952" spans="2:11" s="440" customFormat="1" x14ac:dyDescent="0.2">
      <c r="B7952" s="442"/>
      <c r="I7952" s="443"/>
      <c r="J7952" s="443"/>
      <c r="K7952" s="443"/>
    </row>
    <row r="7953" spans="2:11" s="440" customFormat="1" x14ac:dyDescent="0.2">
      <c r="B7953" s="442"/>
      <c r="I7953" s="443"/>
      <c r="J7953" s="443"/>
      <c r="K7953" s="443"/>
    </row>
    <row r="7954" spans="2:11" s="440" customFormat="1" x14ac:dyDescent="0.2">
      <c r="B7954" s="442"/>
      <c r="I7954" s="443"/>
      <c r="J7954" s="443"/>
      <c r="K7954" s="443"/>
    </row>
    <row r="7955" spans="2:11" s="440" customFormat="1" x14ac:dyDescent="0.2">
      <c r="B7955" s="442"/>
      <c r="I7955" s="443"/>
      <c r="J7955" s="443"/>
      <c r="K7955" s="443"/>
    </row>
    <row r="7956" spans="2:11" s="440" customFormat="1" x14ac:dyDescent="0.2">
      <c r="B7956" s="442"/>
      <c r="I7956" s="443"/>
      <c r="J7956" s="443"/>
      <c r="K7956" s="443"/>
    </row>
    <row r="7957" spans="2:11" s="440" customFormat="1" x14ac:dyDescent="0.2">
      <c r="B7957" s="442"/>
      <c r="I7957" s="443"/>
      <c r="J7957" s="443"/>
      <c r="K7957" s="443"/>
    </row>
    <row r="7958" spans="2:11" s="440" customFormat="1" x14ac:dyDescent="0.2">
      <c r="B7958" s="442"/>
      <c r="I7958" s="443"/>
      <c r="J7958" s="443"/>
      <c r="K7958" s="443"/>
    </row>
    <row r="7959" spans="2:11" s="440" customFormat="1" x14ac:dyDescent="0.2">
      <c r="B7959" s="442"/>
      <c r="I7959" s="443"/>
      <c r="J7959" s="443"/>
      <c r="K7959" s="443"/>
    </row>
    <row r="7960" spans="2:11" s="440" customFormat="1" x14ac:dyDescent="0.2">
      <c r="B7960" s="442"/>
      <c r="I7960" s="443"/>
      <c r="J7960" s="443"/>
      <c r="K7960" s="443"/>
    </row>
    <row r="7961" spans="2:11" s="440" customFormat="1" x14ac:dyDescent="0.2">
      <c r="B7961" s="442"/>
      <c r="I7961" s="443"/>
      <c r="J7961" s="443"/>
      <c r="K7961" s="443"/>
    </row>
    <row r="7962" spans="2:11" s="440" customFormat="1" x14ac:dyDescent="0.2">
      <c r="B7962" s="442"/>
      <c r="I7962" s="443"/>
      <c r="J7962" s="443"/>
      <c r="K7962" s="443"/>
    </row>
    <row r="7963" spans="2:11" s="440" customFormat="1" x14ac:dyDescent="0.2">
      <c r="B7963" s="442"/>
      <c r="I7963" s="443"/>
      <c r="J7963" s="443"/>
      <c r="K7963" s="443"/>
    </row>
    <row r="7964" spans="2:11" s="440" customFormat="1" x14ac:dyDescent="0.2">
      <c r="B7964" s="442"/>
      <c r="I7964" s="443"/>
      <c r="J7964" s="443"/>
      <c r="K7964" s="443"/>
    </row>
    <row r="7965" spans="2:11" s="440" customFormat="1" x14ac:dyDescent="0.2">
      <c r="B7965" s="442"/>
      <c r="I7965" s="443"/>
      <c r="J7965" s="443"/>
      <c r="K7965" s="443"/>
    </row>
    <row r="7966" spans="2:11" s="440" customFormat="1" x14ac:dyDescent="0.2">
      <c r="B7966" s="442"/>
      <c r="I7966" s="443"/>
      <c r="J7966" s="443"/>
      <c r="K7966" s="443"/>
    </row>
    <row r="7967" spans="2:11" s="440" customFormat="1" x14ac:dyDescent="0.2">
      <c r="B7967" s="442"/>
      <c r="I7967" s="443"/>
      <c r="J7967" s="443"/>
      <c r="K7967" s="443"/>
    </row>
    <row r="7968" spans="2:11" s="440" customFormat="1" x14ac:dyDescent="0.2">
      <c r="B7968" s="442"/>
      <c r="I7968" s="443"/>
      <c r="J7968" s="443"/>
      <c r="K7968" s="443"/>
    </row>
    <row r="7969" spans="2:11" s="440" customFormat="1" x14ac:dyDescent="0.2">
      <c r="B7969" s="442"/>
      <c r="I7969" s="443"/>
      <c r="J7969" s="443"/>
      <c r="K7969" s="443"/>
    </row>
    <row r="7970" spans="2:11" s="440" customFormat="1" x14ac:dyDescent="0.2">
      <c r="B7970" s="442"/>
      <c r="I7970" s="443"/>
      <c r="J7970" s="443"/>
      <c r="K7970" s="443"/>
    </row>
    <row r="7971" spans="2:11" s="440" customFormat="1" x14ac:dyDescent="0.2">
      <c r="B7971" s="442"/>
      <c r="I7971" s="443"/>
      <c r="J7971" s="443"/>
      <c r="K7971" s="443"/>
    </row>
    <row r="7972" spans="2:11" s="440" customFormat="1" x14ac:dyDescent="0.2">
      <c r="B7972" s="442"/>
      <c r="I7972" s="443"/>
      <c r="J7972" s="443"/>
      <c r="K7972" s="443"/>
    </row>
    <row r="7973" spans="2:11" s="440" customFormat="1" x14ac:dyDescent="0.2">
      <c r="B7973" s="442"/>
      <c r="I7973" s="443"/>
      <c r="J7973" s="443"/>
      <c r="K7973" s="443"/>
    </row>
    <row r="7974" spans="2:11" s="440" customFormat="1" x14ac:dyDescent="0.2">
      <c r="B7974" s="442"/>
      <c r="I7974" s="443"/>
      <c r="J7974" s="443"/>
      <c r="K7974" s="443"/>
    </row>
    <row r="7975" spans="2:11" s="440" customFormat="1" x14ac:dyDescent="0.2">
      <c r="B7975" s="442"/>
      <c r="I7975" s="443"/>
      <c r="J7975" s="443"/>
      <c r="K7975" s="443"/>
    </row>
    <row r="7976" spans="2:11" s="440" customFormat="1" x14ac:dyDescent="0.2">
      <c r="B7976" s="442"/>
      <c r="I7976" s="443"/>
      <c r="J7976" s="443"/>
      <c r="K7976" s="443"/>
    </row>
    <row r="7977" spans="2:11" s="440" customFormat="1" x14ac:dyDescent="0.2">
      <c r="B7977" s="442"/>
      <c r="I7977" s="443"/>
      <c r="J7977" s="443"/>
      <c r="K7977" s="443"/>
    </row>
    <row r="7978" spans="2:11" s="440" customFormat="1" x14ac:dyDescent="0.2">
      <c r="B7978" s="442"/>
      <c r="I7978" s="443"/>
      <c r="J7978" s="443"/>
      <c r="K7978" s="443"/>
    </row>
    <row r="7979" spans="2:11" s="440" customFormat="1" x14ac:dyDescent="0.2">
      <c r="B7979" s="442"/>
      <c r="I7979" s="443"/>
      <c r="J7979" s="443"/>
      <c r="K7979" s="443"/>
    </row>
    <row r="7980" spans="2:11" s="440" customFormat="1" x14ac:dyDescent="0.2">
      <c r="B7980" s="442"/>
      <c r="I7980" s="443"/>
      <c r="J7980" s="443"/>
      <c r="K7980" s="443"/>
    </row>
    <row r="7981" spans="2:11" s="440" customFormat="1" x14ac:dyDescent="0.2">
      <c r="B7981" s="442"/>
      <c r="I7981" s="443"/>
      <c r="J7981" s="443"/>
      <c r="K7981" s="443"/>
    </row>
    <row r="7982" spans="2:11" s="440" customFormat="1" x14ac:dyDescent="0.2">
      <c r="B7982" s="442"/>
      <c r="I7982" s="443"/>
      <c r="J7982" s="443"/>
      <c r="K7982" s="443"/>
    </row>
    <row r="7983" spans="2:11" s="440" customFormat="1" x14ac:dyDescent="0.2">
      <c r="B7983" s="442"/>
      <c r="I7983" s="443"/>
      <c r="J7983" s="443"/>
      <c r="K7983" s="443"/>
    </row>
    <row r="7984" spans="2:11" s="440" customFormat="1" x14ac:dyDescent="0.2">
      <c r="B7984" s="442"/>
      <c r="I7984" s="443"/>
      <c r="J7984" s="443"/>
      <c r="K7984" s="443"/>
    </row>
    <row r="7985" spans="2:11" s="440" customFormat="1" x14ac:dyDescent="0.2">
      <c r="B7985" s="442"/>
      <c r="I7985" s="443"/>
      <c r="J7985" s="443"/>
      <c r="K7985" s="443"/>
    </row>
    <row r="7986" spans="2:11" s="440" customFormat="1" x14ac:dyDescent="0.2">
      <c r="B7986" s="442"/>
      <c r="I7986" s="443"/>
      <c r="J7986" s="443"/>
      <c r="K7986" s="443"/>
    </row>
    <row r="7987" spans="2:11" s="440" customFormat="1" x14ac:dyDescent="0.2">
      <c r="B7987" s="442"/>
      <c r="I7987" s="443"/>
      <c r="J7987" s="443"/>
      <c r="K7987" s="443"/>
    </row>
    <row r="7988" spans="2:11" s="440" customFormat="1" x14ac:dyDescent="0.2">
      <c r="B7988" s="442"/>
      <c r="I7988" s="443"/>
      <c r="J7988" s="443"/>
      <c r="K7988" s="443"/>
    </row>
    <row r="7989" spans="2:11" s="440" customFormat="1" x14ac:dyDescent="0.2">
      <c r="B7989" s="442"/>
      <c r="I7989" s="443"/>
      <c r="J7989" s="443"/>
      <c r="K7989" s="443"/>
    </row>
    <row r="7990" spans="2:11" s="440" customFormat="1" x14ac:dyDescent="0.2">
      <c r="B7990" s="442"/>
      <c r="I7990" s="443"/>
      <c r="J7990" s="443"/>
      <c r="K7990" s="443"/>
    </row>
    <row r="7991" spans="2:11" s="440" customFormat="1" x14ac:dyDescent="0.2">
      <c r="B7991" s="442"/>
      <c r="I7991" s="443"/>
      <c r="J7991" s="443"/>
      <c r="K7991" s="443"/>
    </row>
    <row r="7992" spans="2:11" s="440" customFormat="1" x14ac:dyDescent="0.2">
      <c r="B7992" s="442"/>
      <c r="I7992" s="443"/>
      <c r="J7992" s="443"/>
      <c r="K7992" s="443"/>
    </row>
    <row r="7993" spans="2:11" s="440" customFormat="1" x14ac:dyDescent="0.2">
      <c r="B7993" s="442"/>
      <c r="I7993" s="443"/>
      <c r="J7993" s="443"/>
      <c r="K7993" s="443"/>
    </row>
    <row r="7994" spans="2:11" s="440" customFormat="1" x14ac:dyDescent="0.2">
      <c r="B7994" s="442"/>
      <c r="I7994" s="443"/>
      <c r="J7994" s="443"/>
      <c r="K7994" s="443"/>
    </row>
    <row r="7995" spans="2:11" s="440" customFormat="1" x14ac:dyDescent="0.2">
      <c r="B7995" s="442"/>
      <c r="I7995" s="443"/>
      <c r="J7995" s="443"/>
      <c r="K7995" s="443"/>
    </row>
    <row r="7996" spans="2:11" s="440" customFormat="1" x14ac:dyDescent="0.2">
      <c r="B7996" s="442"/>
      <c r="I7996" s="443"/>
      <c r="J7996" s="443"/>
      <c r="K7996" s="443"/>
    </row>
    <row r="7997" spans="2:11" s="440" customFormat="1" x14ac:dyDescent="0.2">
      <c r="B7997" s="442"/>
      <c r="I7997" s="443"/>
      <c r="J7997" s="443"/>
      <c r="K7997" s="443"/>
    </row>
    <row r="7998" spans="2:11" s="440" customFormat="1" x14ac:dyDescent="0.2">
      <c r="B7998" s="442"/>
      <c r="I7998" s="443"/>
      <c r="J7998" s="443"/>
      <c r="K7998" s="443"/>
    </row>
    <row r="7999" spans="2:11" s="440" customFormat="1" x14ac:dyDescent="0.2">
      <c r="B7999" s="442"/>
      <c r="I7999" s="443"/>
      <c r="J7999" s="443"/>
      <c r="K7999" s="443"/>
    </row>
    <row r="8000" spans="2:11" s="440" customFormat="1" x14ac:dyDescent="0.2">
      <c r="B8000" s="442"/>
      <c r="I8000" s="443"/>
      <c r="J8000" s="443"/>
      <c r="K8000" s="443"/>
    </row>
    <row r="8001" spans="2:11" s="440" customFormat="1" x14ac:dyDescent="0.2">
      <c r="B8001" s="442"/>
      <c r="I8001" s="443"/>
      <c r="J8001" s="443"/>
      <c r="K8001" s="443"/>
    </row>
    <row r="8002" spans="2:11" s="440" customFormat="1" x14ac:dyDescent="0.2">
      <c r="B8002" s="442"/>
      <c r="I8002" s="443"/>
      <c r="J8002" s="443"/>
      <c r="K8002" s="443"/>
    </row>
    <row r="8003" spans="2:11" s="440" customFormat="1" x14ac:dyDescent="0.2">
      <c r="B8003" s="442"/>
      <c r="I8003" s="443"/>
      <c r="J8003" s="443"/>
      <c r="K8003" s="443"/>
    </row>
    <row r="8004" spans="2:11" s="440" customFormat="1" x14ac:dyDescent="0.2">
      <c r="B8004" s="442"/>
      <c r="I8004" s="443"/>
      <c r="J8004" s="443"/>
      <c r="K8004" s="443"/>
    </row>
    <row r="8005" spans="2:11" s="440" customFormat="1" x14ac:dyDescent="0.2">
      <c r="B8005" s="442"/>
      <c r="I8005" s="443"/>
      <c r="J8005" s="443"/>
      <c r="K8005" s="443"/>
    </row>
    <row r="8006" spans="2:11" s="440" customFormat="1" x14ac:dyDescent="0.2">
      <c r="B8006" s="442"/>
      <c r="I8006" s="443"/>
      <c r="J8006" s="443"/>
      <c r="K8006" s="443"/>
    </row>
    <row r="8007" spans="2:11" s="440" customFormat="1" x14ac:dyDescent="0.2">
      <c r="B8007" s="442"/>
      <c r="I8007" s="443"/>
      <c r="J8007" s="443"/>
      <c r="K8007" s="443"/>
    </row>
    <row r="8008" spans="2:11" s="440" customFormat="1" x14ac:dyDescent="0.2">
      <c r="B8008" s="442"/>
      <c r="I8008" s="443"/>
      <c r="J8008" s="443"/>
      <c r="K8008" s="443"/>
    </row>
    <row r="8009" spans="2:11" s="440" customFormat="1" x14ac:dyDescent="0.2">
      <c r="B8009" s="442"/>
      <c r="I8009" s="443"/>
      <c r="J8009" s="443"/>
      <c r="K8009" s="443"/>
    </row>
    <row r="8010" spans="2:11" s="440" customFormat="1" x14ac:dyDescent="0.2">
      <c r="B8010" s="442"/>
      <c r="I8010" s="443"/>
      <c r="J8010" s="443"/>
      <c r="K8010" s="443"/>
    </row>
    <row r="8011" spans="2:11" s="440" customFormat="1" x14ac:dyDescent="0.2">
      <c r="B8011" s="442"/>
      <c r="I8011" s="443"/>
      <c r="J8011" s="443"/>
      <c r="K8011" s="443"/>
    </row>
    <row r="8012" spans="2:11" s="440" customFormat="1" x14ac:dyDescent="0.2">
      <c r="B8012" s="442"/>
      <c r="I8012" s="443"/>
      <c r="J8012" s="443"/>
      <c r="K8012" s="443"/>
    </row>
    <row r="8013" spans="2:11" s="440" customFormat="1" x14ac:dyDescent="0.2">
      <c r="B8013" s="442"/>
      <c r="I8013" s="443"/>
      <c r="J8013" s="443"/>
      <c r="K8013" s="443"/>
    </row>
    <row r="8014" spans="2:11" s="440" customFormat="1" x14ac:dyDescent="0.2">
      <c r="B8014" s="442"/>
      <c r="I8014" s="443"/>
      <c r="J8014" s="443"/>
      <c r="K8014" s="443"/>
    </row>
    <row r="8015" spans="2:11" s="440" customFormat="1" x14ac:dyDescent="0.2">
      <c r="B8015" s="442"/>
      <c r="I8015" s="443"/>
      <c r="J8015" s="443"/>
      <c r="K8015" s="443"/>
    </row>
    <row r="8016" spans="2:11" s="440" customFormat="1" x14ac:dyDescent="0.2">
      <c r="B8016" s="442"/>
      <c r="I8016" s="443"/>
      <c r="J8016" s="443"/>
      <c r="K8016" s="443"/>
    </row>
    <row r="8017" spans="2:11" s="440" customFormat="1" x14ac:dyDescent="0.2">
      <c r="B8017" s="442"/>
      <c r="I8017" s="443"/>
      <c r="J8017" s="443"/>
      <c r="K8017" s="443"/>
    </row>
    <row r="8018" spans="2:11" s="440" customFormat="1" x14ac:dyDescent="0.2">
      <c r="B8018" s="442"/>
      <c r="I8018" s="443"/>
      <c r="J8018" s="443"/>
      <c r="K8018" s="443"/>
    </row>
    <row r="8019" spans="2:11" s="440" customFormat="1" x14ac:dyDescent="0.2">
      <c r="B8019" s="442"/>
      <c r="I8019" s="443"/>
      <c r="J8019" s="443"/>
      <c r="K8019" s="443"/>
    </row>
    <row r="8020" spans="2:11" s="440" customFormat="1" x14ac:dyDescent="0.2">
      <c r="B8020" s="442"/>
      <c r="I8020" s="443"/>
      <c r="J8020" s="443"/>
      <c r="K8020" s="443"/>
    </row>
    <row r="8021" spans="2:11" s="440" customFormat="1" x14ac:dyDescent="0.2">
      <c r="B8021" s="442"/>
      <c r="I8021" s="443"/>
      <c r="J8021" s="443"/>
      <c r="K8021" s="443"/>
    </row>
    <row r="8022" spans="2:11" s="440" customFormat="1" x14ac:dyDescent="0.2">
      <c r="B8022" s="442"/>
      <c r="I8022" s="443"/>
      <c r="J8022" s="443"/>
      <c r="K8022" s="443"/>
    </row>
    <row r="8023" spans="2:11" s="440" customFormat="1" x14ac:dyDescent="0.2">
      <c r="B8023" s="442"/>
      <c r="I8023" s="443"/>
      <c r="J8023" s="443"/>
      <c r="K8023" s="443"/>
    </row>
    <row r="8024" spans="2:11" s="440" customFormat="1" x14ac:dyDescent="0.2">
      <c r="B8024" s="442"/>
      <c r="I8024" s="443"/>
      <c r="J8024" s="443"/>
      <c r="K8024" s="443"/>
    </row>
    <row r="8025" spans="2:11" s="440" customFormat="1" x14ac:dyDescent="0.2">
      <c r="B8025" s="442"/>
      <c r="I8025" s="443"/>
      <c r="J8025" s="443"/>
      <c r="K8025" s="443"/>
    </row>
    <row r="8026" spans="2:11" s="440" customFormat="1" x14ac:dyDescent="0.2">
      <c r="B8026" s="442"/>
      <c r="I8026" s="443"/>
      <c r="J8026" s="443"/>
      <c r="K8026" s="443"/>
    </row>
    <row r="8027" spans="2:11" s="440" customFormat="1" x14ac:dyDescent="0.2">
      <c r="B8027" s="442"/>
      <c r="I8027" s="443"/>
      <c r="J8027" s="443"/>
      <c r="K8027" s="443"/>
    </row>
    <row r="8028" spans="2:11" s="440" customFormat="1" x14ac:dyDescent="0.2">
      <c r="B8028" s="442"/>
      <c r="I8028" s="443"/>
      <c r="J8028" s="443"/>
      <c r="K8028" s="443"/>
    </row>
    <row r="8029" spans="2:11" s="440" customFormat="1" x14ac:dyDescent="0.2">
      <c r="B8029" s="442"/>
      <c r="I8029" s="443"/>
      <c r="J8029" s="443"/>
      <c r="K8029" s="443"/>
    </row>
    <row r="8030" spans="2:11" s="440" customFormat="1" x14ac:dyDescent="0.2">
      <c r="B8030" s="442"/>
      <c r="I8030" s="443"/>
      <c r="J8030" s="443"/>
      <c r="K8030" s="443"/>
    </row>
    <row r="8031" spans="2:11" s="440" customFormat="1" x14ac:dyDescent="0.2">
      <c r="B8031" s="442"/>
      <c r="I8031" s="443"/>
      <c r="J8031" s="443"/>
      <c r="K8031" s="443"/>
    </row>
    <row r="8032" spans="2:11" s="440" customFormat="1" x14ac:dyDescent="0.2">
      <c r="B8032" s="442"/>
      <c r="I8032" s="443"/>
      <c r="J8032" s="443"/>
      <c r="K8032" s="443"/>
    </row>
    <row r="8033" spans="2:11" s="440" customFormat="1" x14ac:dyDescent="0.2">
      <c r="B8033" s="442"/>
      <c r="I8033" s="443"/>
      <c r="J8033" s="443"/>
      <c r="K8033" s="443"/>
    </row>
    <row r="8034" spans="2:11" s="440" customFormat="1" x14ac:dyDescent="0.2">
      <c r="B8034" s="442"/>
      <c r="I8034" s="443"/>
      <c r="J8034" s="443"/>
      <c r="K8034" s="443"/>
    </row>
    <row r="8035" spans="2:11" s="440" customFormat="1" x14ac:dyDescent="0.2">
      <c r="B8035" s="442"/>
      <c r="I8035" s="443"/>
      <c r="J8035" s="443"/>
      <c r="K8035" s="443"/>
    </row>
    <row r="8036" spans="2:11" s="440" customFormat="1" x14ac:dyDescent="0.2">
      <c r="B8036" s="442"/>
      <c r="I8036" s="443"/>
      <c r="J8036" s="443"/>
      <c r="K8036" s="443"/>
    </row>
    <row r="8037" spans="2:11" s="440" customFormat="1" x14ac:dyDescent="0.2">
      <c r="B8037" s="442"/>
      <c r="I8037" s="443"/>
      <c r="J8037" s="443"/>
      <c r="K8037" s="443"/>
    </row>
    <row r="8038" spans="2:11" s="440" customFormat="1" x14ac:dyDescent="0.2">
      <c r="B8038" s="442"/>
      <c r="I8038" s="443"/>
      <c r="J8038" s="443"/>
      <c r="K8038" s="443"/>
    </row>
    <row r="8039" spans="2:11" s="440" customFormat="1" x14ac:dyDescent="0.2">
      <c r="B8039" s="442"/>
      <c r="I8039" s="443"/>
      <c r="J8039" s="443"/>
      <c r="K8039" s="443"/>
    </row>
    <row r="8040" spans="2:11" s="440" customFormat="1" x14ac:dyDescent="0.2">
      <c r="B8040" s="442"/>
      <c r="I8040" s="443"/>
      <c r="J8040" s="443"/>
      <c r="K8040" s="443"/>
    </row>
    <row r="8041" spans="2:11" s="440" customFormat="1" x14ac:dyDescent="0.2">
      <c r="B8041" s="442"/>
      <c r="I8041" s="443"/>
      <c r="J8041" s="443"/>
      <c r="K8041" s="443"/>
    </row>
    <row r="8042" spans="2:11" s="440" customFormat="1" x14ac:dyDescent="0.2">
      <c r="B8042" s="442"/>
      <c r="I8042" s="443"/>
      <c r="J8042" s="443"/>
      <c r="K8042" s="443"/>
    </row>
    <row r="8043" spans="2:11" s="440" customFormat="1" x14ac:dyDescent="0.2">
      <c r="B8043" s="442"/>
      <c r="I8043" s="443"/>
      <c r="J8043" s="443"/>
      <c r="K8043" s="443"/>
    </row>
    <row r="8044" spans="2:11" s="440" customFormat="1" x14ac:dyDescent="0.2">
      <c r="B8044" s="442"/>
      <c r="I8044" s="443"/>
      <c r="J8044" s="443"/>
      <c r="K8044" s="443"/>
    </row>
    <row r="8045" spans="2:11" s="440" customFormat="1" x14ac:dyDescent="0.2">
      <c r="B8045" s="442"/>
      <c r="I8045" s="443"/>
      <c r="J8045" s="443"/>
      <c r="K8045" s="443"/>
    </row>
    <row r="8046" spans="2:11" s="440" customFormat="1" x14ac:dyDescent="0.2">
      <c r="B8046" s="442"/>
      <c r="I8046" s="443"/>
      <c r="J8046" s="443"/>
      <c r="K8046" s="443"/>
    </row>
    <row r="8047" spans="2:11" s="440" customFormat="1" x14ac:dyDescent="0.2">
      <c r="B8047" s="442"/>
      <c r="I8047" s="443"/>
      <c r="J8047" s="443"/>
      <c r="K8047" s="443"/>
    </row>
    <row r="8048" spans="2:11" s="440" customFormat="1" x14ac:dyDescent="0.2">
      <c r="B8048" s="442"/>
      <c r="I8048" s="443"/>
      <c r="J8048" s="443"/>
      <c r="K8048" s="443"/>
    </row>
    <row r="8049" spans="2:11" s="440" customFormat="1" x14ac:dyDescent="0.2">
      <c r="B8049" s="442"/>
      <c r="I8049" s="443"/>
      <c r="J8049" s="443"/>
      <c r="K8049" s="443"/>
    </row>
    <row r="8050" spans="2:11" s="440" customFormat="1" x14ac:dyDescent="0.2">
      <c r="B8050" s="442"/>
      <c r="I8050" s="443"/>
      <c r="J8050" s="443"/>
      <c r="K8050" s="443"/>
    </row>
    <row r="8051" spans="2:11" s="440" customFormat="1" x14ac:dyDescent="0.2">
      <c r="B8051" s="442"/>
      <c r="I8051" s="443"/>
      <c r="J8051" s="443"/>
      <c r="K8051" s="443"/>
    </row>
    <row r="8052" spans="2:11" s="440" customFormat="1" x14ac:dyDescent="0.2">
      <c r="B8052" s="442"/>
      <c r="I8052" s="443"/>
      <c r="J8052" s="443"/>
      <c r="K8052" s="443"/>
    </row>
    <row r="8053" spans="2:11" s="440" customFormat="1" x14ac:dyDescent="0.2">
      <c r="B8053" s="442"/>
      <c r="I8053" s="443"/>
      <c r="J8053" s="443"/>
      <c r="K8053" s="443"/>
    </row>
    <row r="8054" spans="2:11" s="440" customFormat="1" x14ac:dyDescent="0.2">
      <c r="B8054" s="442"/>
      <c r="I8054" s="443"/>
      <c r="J8054" s="443"/>
      <c r="K8054" s="443"/>
    </row>
    <row r="8055" spans="2:11" s="440" customFormat="1" x14ac:dyDescent="0.2">
      <c r="B8055" s="442"/>
      <c r="I8055" s="443"/>
      <c r="J8055" s="443"/>
      <c r="K8055" s="443"/>
    </row>
    <row r="8056" spans="2:11" s="440" customFormat="1" x14ac:dyDescent="0.2">
      <c r="B8056" s="442"/>
      <c r="I8056" s="443"/>
      <c r="J8056" s="443"/>
      <c r="K8056" s="443"/>
    </row>
    <row r="8057" spans="2:11" s="440" customFormat="1" x14ac:dyDescent="0.2">
      <c r="B8057" s="442"/>
      <c r="I8057" s="443"/>
      <c r="J8057" s="443"/>
      <c r="K8057" s="443"/>
    </row>
    <row r="8058" spans="2:11" s="440" customFormat="1" x14ac:dyDescent="0.2">
      <c r="B8058" s="442"/>
      <c r="I8058" s="443"/>
      <c r="J8058" s="443"/>
      <c r="K8058" s="443"/>
    </row>
    <row r="8059" spans="2:11" s="440" customFormat="1" x14ac:dyDescent="0.2">
      <c r="B8059" s="442"/>
      <c r="I8059" s="443"/>
      <c r="J8059" s="443"/>
      <c r="K8059" s="443"/>
    </row>
    <row r="8060" spans="2:11" s="440" customFormat="1" x14ac:dyDescent="0.2">
      <c r="B8060" s="442"/>
      <c r="I8060" s="443"/>
      <c r="J8060" s="443"/>
      <c r="K8060" s="443"/>
    </row>
    <row r="8061" spans="2:11" s="440" customFormat="1" x14ac:dyDescent="0.2">
      <c r="B8061" s="442"/>
      <c r="I8061" s="443"/>
      <c r="J8061" s="443"/>
      <c r="K8061" s="443"/>
    </row>
    <row r="8062" spans="2:11" s="440" customFormat="1" x14ac:dyDescent="0.2">
      <c r="B8062" s="442"/>
      <c r="I8062" s="443"/>
      <c r="J8062" s="443"/>
      <c r="K8062" s="443"/>
    </row>
    <row r="8063" spans="2:11" s="440" customFormat="1" x14ac:dyDescent="0.2">
      <c r="B8063" s="442"/>
      <c r="I8063" s="443"/>
      <c r="J8063" s="443"/>
      <c r="K8063" s="443"/>
    </row>
    <row r="8064" spans="2:11" s="440" customFormat="1" x14ac:dyDescent="0.2">
      <c r="B8064" s="442"/>
      <c r="I8064" s="443"/>
      <c r="J8064" s="443"/>
      <c r="K8064" s="443"/>
    </row>
    <row r="8065" spans="2:11" s="440" customFormat="1" x14ac:dyDescent="0.2">
      <c r="B8065" s="442"/>
      <c r="I8065" s="443"/>
      <c r="J8065" s="443"/>
      <c r="K8065" s="443"/>
    </row>
    <row r="8066" spans="2:11" s="440" customFormat="1" x14ac:dyDescent="0.2">
      <c r="B8066" s="442"/>
      <c r="I8066" s="443"/>
      <c r="J8066" s="443"/>
      <c r="K8066" s="443"/>
    </row>
    <row r="8067" spans="2:11" s="440" customFormat="1" x14ac:dyDescent="0.2">
      <c r="B8067" s="442"/>
      <c r="I8067" s="443"/>
      <c r="J8067" s="443"/>
      <c r="K8067" s="443"/>
    </row>
    <row r="8068" spans="2:11" s="440" customFormat="1" x14ac:dyDescent="0.2">
      <c r="B8068" s="442"/>
      <c r="I8068" s="443"/>
      <c r="J8068" s="443"/>
      <c r="K8068" s="443"/>
    </row>
    <row r="8069" spans="2:11" s="440" customFormat="1" x14ac:dyDescent="0.2">
      <c r="B8069" s="442"/>
      <c r="I8069" s="443"/>
      <c r="J8069" s="443"/>
      <c r="K8069" s="443"/>
    </row>
    <row r="8070" spans="2:11" s="440" customFormat="1" x14ac:dyDescent="0.2">
      <c r="B8070" s="442"/>
      <c r="I8070" s="443"/>
      <c r="J8070" s="443"/>
      <c r="K8070" s="443"/>
    </row>
    <row r="8071" spans="2:11" s="440" customFormat="1" x14ac:dyDescent="0.2">
      <c r="B8071" s="442"/>
      <c r="I8071" s="443"/>
      <c r="J8071" s="443"/>
      <c r="K8071" s="443"/>
    </row>
    <row r="8072" spans="2:11" s="440" customFormat="1" x14ac:dyDescent="0.2">
      <c r="B8072" s="442"/>
      <c r="I8072" s="443"/>
      <c r="J8072" s="443"/>
      <c r="K8072" s="443"/>
    </row>
    <row r="8073" spans="2:11" s="440" customFormat="1" x14ac:dyDescent="0.2">
      <c r="B8073" s="442"/>
      <c r="I8073" s="443"/>
      <c r="J8073" s="443"/>
      <c r="K8073" s="443"/>
    </row>
    <row r="8074" spans="2:11" s="440" customFormat="1" x14ac:dyDescent="0.2">
      <c r="B8074" s="442"/>
      <c r="I8074" s="443"/>
      <c r="J8074" s="443"/>
      <c r="K8074" s="443"/>
    </row>
    <row r="8075" spans="2:11" s="440" customFormat="1" x14ac:dyDescent="0.2">
      <c r="B8075" s="442"/>
      <c r="I8075" s="443"/>
      <c r="J8075" s="443"/>
      <c r="K8075" s="443"/>
    </row>
    <row r="8076" spans="2:11" s="440" customFormat="1" x14ac:dyDescent="0.2">
      <c r="B8076" s="442"/>
      <c r="I8076" s="443"/>
      <c r="J8076" s="443"/>
      <c r="K8076" s="443"/>
    </row>
    <row r="8077" spans="2:11" s="440" customFormat="1" x14ac:dyDescent="0.2">
      <c r="B8077" s="442"/>
      <c r="I8077" s="443"/>
      <c r="J8077" s="443"/>
      <c r="K8077" s="443"/>
    </row>
    <row r="8078" spans="2:11" s="440" customFormat="1" x14ac:dyDescent="0.2">
      <c r="B8078" s="442"/>
      <c r="I8078" s="443"/>
      <c r="J8078" s="443"/>
      <c r="K8078" s="443"/>
    </row>
    <row r="8079" spans="2:11" s="440" customFormat="1" x14ac:dyDescent="0.2">
      <c r="B8079" s="442"/>
      <c r="I8079" s="443"/>
      <c r="J8079" s="443"/>
      <c r="K8079" s="443"/>
    </row>
    <row r="8080" spans="2:11" s="440" customFormat="1" x14ac:dyDescent="0.2">
      <c r="B8080" s="442"/>
      <c r="I8080" s="443"/>
      <c r="J8080" s="443"/>
      <c r="K8080" s="443"/>
    </row>
    <row r="8081" spans="2:11" s="440" customFormat="1" x14ac:dyDescent="0.2">
      <c r="B8081" s="442"/>
      <c r="I8081" s="443"/>
      <c r="J8081" s="443"/>
      <c r="K8081" s="443"/>
    </row>
    <row r="8082" spans="2:11" s="440" customFormat="1" x14ac:dyDescent="0.2">
      <c r="B8082" s="442"/>
      <c r="I8082" s="443"/>
      <c r="J8082" s="443"/>
      <c r="K8082" s="443"/>
    </row>
    <row r="8083" spans="2:11" s="440" customFormat="1" x14ac:dyDescent="0.2">
      <c r="B8083" s="442"/>
      <c r="I8083" s="443"/>
      <c r="J8083" s="443"/>
      <c r="K8083" s="443"/>
    </row>
    <row r="8084" spans="2:11" s="440" customFormat="1" x14ac:dyDescent="0.2">
      <c r="B8084" s="442"/>
      <c r="I8084" s="443"/>
      <c r="J8084" s="443"/>
      <c r="K8084" s="443"/>
    </row>
    <row r="8085" spans="2:11" s="440" customFormat="1" x14ac:dyDescent="0.2">
      <c r="B8085" s="442"/>
      <c r="I8085" s="443"/>
      <c r="J8085" s="443"/>
      <c r="K8085" s="443"/>
    </row>
    <row r="8086" spans="2:11" s="440" customFormat="1" x14ac:dyDescent="0.2">
      <c r="B8086" s="442"/>
      <c r="I8086" s="443"/>
      <c r="J8086" s="443"/>
      <c r="K8086" s="443"/>
    </row>
    <row r="8087" spans="2:11" s="440" customFormat="1" x14ac:dyDescent="0.2">
      <c r="B8087" s="442"/>
      <c r="I8087" s="443"/>
      <c r="J8087" s="443"/>
      <c r="K8087" s="443"/>
    </row>
    <row r="8088" spans="2:11" s="440" customFormat="1" x14ac:dyDescent="0.2">
      <c r="B8088" s="442"/>
      <c r="I8088" s="443"/>
      <c r="J8088" s="443"/>
      <c r="K8088" s="443"/>
    </row>
    <row r="8089" spans="2:11" s="440" customFormat="1" x14ac:dyDescent="0.2">
      <c r="B8089" s="442"/>
      <c r="I8089" s="443"/>
      <c r="J8089" s="443"/>
      <c r="K8089" s="443"/>
    </row>
    <row r="8090" spans="2:11" s="440" customFormat="1" x14ac:dyDescent="0.2">
      <c r="B8090" s="442"/>
      <c r="I8090" s="443"/>
      <c r="J8090" s="443"/>
      <c r="K8090" s="443"/>
    </row>
    <row r="8091" spans="2:11" s="440" customFormat="1" x14ac:dyDescent="0.2">
      <c r="B8091" s="442"/>
      <c r="I8091" s="443"/>
      <c r="J8091" s="443"/>
      <c r="K8091" s="443"/>
    </row>
    <row r="8092" spans="2:11" s="440" customFormat="1" x14ac:dyDescent="0.2">
      <c r="B8092" s="442"/>
      <c r="I8092" s="443"/>
      <c r="J8092" s="443"/>
      <c r="K8092" s="443"/>
    </row>
    <row r="8093" spans="2:11" s="440" customFormat="1" x14ac:dyDescent="0.2">
      <c r="B8093" s="442"/>
      <c r="I8093" s="443"/>
      <c r="J8093" s="443"/>
      <c r="K8093" s="443"/>
    </row>
    <row r="8094" spans="2:11" s="440" customFormat="1" x14ac:dyDescent="0.2">
      <c r="B8094" s="442"/>
      <c r="I8094" s="443"/>
      <c r="J8094" s="443"/>
      <c r="K8094" s="443"/>
    </row>
    <row r="8095" spans="2:11" s="440" customFormat="1" x14ac:dyDescent="0.2">
      <c r="B8095" s="442"/>
      <c r="I8095" s="443"/>
      <c r="J8095" s="443"/>
      <c r="K8095" s="443"/>
    </row>
    <row r="8096" spans="2:11" s="440" customFormat="1" x14ac:dyDescent="0.2">
      <c r="B8096" s="442"/>
      <c r="I8096" s="443"/>
      <c r="J8096" s="443"/>
      <c r="K8096" s="443"/>
    </row>
    <row r="8097" spans="2:11" s="440" customFormat="1" x14ac:dyDescent="0.2">
      <c r="B8097" s="442"/>
      <c r="I8097" s="443"/>
      <c r="J8097" s="443"/>
      <c r="K8097" s="443"/>
    </row>
    <row r="8098" spans="2:11" s="440" customFormat="1" x14ac:dyDescent="0.2">
      <c r="B8098" s="442"/>
      <c r="I8098" s="443"/>
      <c r="J8098" s="443"/>
      <c r="K8098" s="443"/>
    </row>
    <row r="8099" spans="2:11" s="440" customFormat="1" x14ac:dyDescent="0.2">
      <c r="B8099" s="442"/>
      <c r="I8099" s="443"/>
      <c r="J8099" s="443"/>
      <c r="K8099" s="443"/>
    </row>
    <row r="8100" spans="2:11" s="440" customFormat="1" x14ac:dyDescent="0.2">
      <c r="B8100" s="442"/>
      <c r="I8100" s="443"/>
      <c r="J8100" s="443"/>
      <c r="K8100" s="443"/>
    </row>
    <row r="8101" spans="2:11" s="440" customFormat="1" x14ac:dyDescent="0.2">
      <c r="B8101" s="442"/>
      <c r="I8101" s="443"/>
      <c r="J8101" s="443"/>
      <c r="K8101" s="443"/>
    </row>
    <row r="8102" spans="2:11" s="440" customFormat="1" x14ac:dyDescent="0.2">
      <c r="B8102" s="442"/>
      <c r="I8102" s="443"/>
      <c r="J8102" s="443"/>
      <c r="K8102" s="443"/>
    </row>
    <row r="8103" spans="2:11" s="440" customFormat="1" x14ac:dyDescent="0.2">
      <c r="B8103" s="442"/>
      <c r="I8103" s="443"/>
      <c r="J8103" s="443"/>
      <c r="K8103" s="443"/>
    </row>
    <row r="8104" spans="2:11" s="440" customFormat="1" x14ac:dyDescent="0.2">
      <c r="B8104" s="442"/>
      <c r="I8104" s="443"/>
      <c r="J8104" s="443"/>
      <c r="K8104" s="443"/>
    </row>
    <row r="8105" spans="2:11" s="440" customFormat="1" x14ac:dyDescent="0.2">
      <c r="B8105" s="442"/>
      <c r="I8105" s="443"/>
      <c r="J8105" s="443"/>
      <c r="K8105" s="443"/>
    </row>
    <row r="8106" spans="2:11" s="440" customFormat="1" x14ac:dyDescent="0.2">
      <c r="B8106" s="442"/>
      <c r="I8106" s="443"/>
      <c r="J8106" s="443"/>
      <c r="K8106" s="443"/>
    </row>
    <row r="8107" spans="2:11" s="440" customFormat="1" x14ac:dyDescent="0.2">
      <c r="B8107" s="442"/>
      <c r="I8107" s="443"/>
      <c r="J8107" s="443"/>
      <c r="K8107" s="443"/>
    </row>
    <row r="8108" spans="2:11" s="440" customFormat="1" x14ac:dyDescent="0.2">
      <c r="B8108" s="442"/>
      <c r="I8108" s="443"/>
      <c r="J8108" s="443"/>
      <c r="K8108" s="443"/>
    </row>
    <row r="8109" spans="2:11" s="440" customFormat="1" x14ac:dyDescent="0.2">
      <c r="B8109" s="442"/>
      <c r="I8109" s="443"/>
      <c r="J8109" s="443"/>
      <c r="K8109" s="443"/>
    </row>
    <row r="8110" spans="2:11" s="440" customFormat="1" x14ac:dyDescent="0.2">
      <c r="B8110" s="442"/>
      <c r="I8110" s="443"/>
      <c r="J8110" s="443"/>
      <c r="K8110" s="443"/>
    </row>
    <row r="8111" spans="2:11" s="440" customFormat="1" x14ac:dyDescent="0.2">
      <c r="B8111" s="442"/>
      <c r="I8111" s="443"/>
      <c r="J8111" s="443"/>
      <c r="K8111" s="443"/>
    </row>
    <row r="8112" spans="2:11" s="440" customFormat="1" x14ac:dyDescent="0.2">
      <c r="B8112" s="442"/>
      <c r="I8112" s="443"/>
      <c r="J8112" s="443"/>
      <c r="K8112" s="443"/>
    </row>
    <row r="8113" spans="2:11" s="440" customFormat="1" x14ac:dyDescent="0.2">
      <c r="B8113" s="442"/>
      <c r="I8113" s="443"/>
      <c r="J8113" s="443"/>
      <c r="K8113" s="443"/>
    </row>
    <row r="8114" spans="2:11" s="440" customFormat="1" x14ac:dyDescent="0.2">
      <c r="B8114" s="442"/>
      <c r="I8114" s="443"/>
      <c r="J8114" s="443"/>
      <c r="K8114" s="443"/>
    </row>
    <row r="8115" spans="2:11" s="440" customFormat="1" x14ac:dyDescent="0.2">
      <c r="B8115" s="442"/>
      <c r="I8115" s="443"/>
      <c r="J8115" s="443"/>
      <c r="K8115" s="443"/>
    </row>
    <row r="8116" spans="2:11" s="440" customFormat="1" x14ac:dyDescent="0.2">
      <c r="B8116" s="442"/>
      <c r="I8116" s="443"/>
      <c r="J8116" s="443"/>
      <c r="K8116" s="443"/>
    </row>
    <row r="8117" spans="2:11" s="440" customFormat="1" x14ac:dyDescent="0.2">
      <c r="B8117" s="442"/>
      <c r="I8117" s="443"/>
      <c r="J8117" s="443"/>
      <c r="K8117" s="443"/>
    </row>
    <row r="8118" spans="2:11" s="440" customFormat="1" x14ac:dyDescent="0.2">
      <c r="B8118" s="442"/>
      <c r="I8118" s="443"/>
      <c r="J8118" s="443"/>
      <c r="K8118" s="443"/>
    </row>
    <row r="8119" spans="2:11" s="440" customFormat="1" x14ac:dyDescent="0.2">
      <c r="B8119" s="442"/>
      <c r="I8119" s="443"/>
      <c r="J8119" s="443"/>
      <c r="K8119" s="443"/>
    </row>
    <row r="8120" spans="2:11" s="440" customFormat="1" x14ac:dyDescent="0.2">
      <c r="B8120" s="442"/>
      <c r="I8120" s="443"/>
      <c r="J8120" s="443"/>
      <c r="K8120" s="443"/>
    </row>
    <row r="8121" spans="2:11" s="440" customFormat="1" x14ac:dyDescent="0.2">
      <c r="B8121" s="442"/>
      <c r="I8121" s="443"/>
      <c r="J8121" s="443"/>
      <c r="K8121" s="443"/>
    </row>
    <row r="8122" spans="2:11" s="440" customFormat="1" x14ac:dyDescent="0.2">
      <c r="B8122" s="442"/>
      <c r="I8122" s="443"/>
      <c r="J8122" s="443"/>
      <c r="K8122" s="443"/>
    </row>
    <row r="8123" spans="2:11" s="440" customFormat="1" x14ac:dyDescent="0.2">
      <c r="B8123" s="442"/>
      <c r="I8123" s="443"/>
      <c r="J8123" s="443"/>
      <c r="K8123" s="443"/>
    </row>
    <row r="8124" spans="2:11" s="440" customFormat="1" x14ac:dyDescent="0.2">
      <c r="B8124" s="442"/>
      <c r="I8124" s="443"/>
      <c r="J8124" s="443"/>
      <c r="K8124" s="443"/>
    </row>
    <row r="8125" spans="2:11" s="440" customFormat="1" x14ac:dyDescent="0.2">
      <c r="B8125" s="442"/>
      <c r="I8125" s="443"/>
      <c r="J8125" s="443"/>
      <c r="K8125" s="443"/>
    </row>
    <row r="8126" spans="2:11" s="440" customFormat="1" x14ac:dyDescent="0.2">
      <c r="B8126" s="442"/>
      <c r="I8126" s="443"/>
      <c r="J8126" s="443"/>
      <c r="K8126" s="443"/>
    </row>
    <row r="8127" spans="2:11" s="440" customFormat="1" x14ac:dyDescent="0.2">
      <c r="B8127" s="442"/>
      <c r="I8127" s="443"/>
      <c r="J8127" s="443"/>
      <c r="K8127" s="443"/>
    </row>
    <row r="8128" spans="2:11" s="440" customFormat="1" x14ac:dyDescent="0.2">
      <c r="B8128" s="442"/>
      <c r="I8128" s="443"/>
      <c r="J8128" s="443"/>
      <c r="K8128" s="443"/>
    </row>
    <row r="8129" spans="2:11" s="440" customFormat="1" x14ac:dyDescent="0.2">
      <c r="B8129" s="442"/>
      <c r="I8129" s="443"/>
      <c r="J8129" s="443"/>
      <c r="K8129" s="443"/>
    </row>
    <row r="8130" spans="2:11" s="440" customFormat="1" x14ac:dyDescent="0.2">
      <c r="B8130" s="442"/>
      <c r="I8130" s="443"/>
      <c r="J8130" s="443"/>
      <c r="K8130" s="443"/>
    </row>
    <row r="8131" spans="2:11" s="440" customFormat="1" x14ac:dyDescent="0.2">
      <c r="B8131" s="442"/>
      <c r="I8131" s="443"/>
      <c r="J8131" s="443"/>
      <c r="K8131" s="443"/>
    </row>
    <row r="8132" spans="2:11" s="440" customFormat="1" x14ac:dyDescent="0.2">
      <c r="B8132" s="442"/>
      <c r="I8132" s="443"/>
      <c r="J8132" s="443"/>
      <c r="K8132" s="443"/>
    </row>
    <row r="8133" spans="2:11" s="440" customFormat="1" x14ac:dyDescent="0.2">
      <c r="B8133" s="442"/>
      <c r="I8133" s="443"/>
      <c r="J8133" s="443"/>
      <c r="K8133" s="443"/>
    </row>
    <row r="8134" spans="2:11" s="440" customFormat="1" x14ac:dyDescent="0.2">
      <c r="B8134" s="442"/>
      <c r="I8134" s="443"/>
      <c r="J8134" s="443"/>
      <c r="K8134" s="443"/>
    </row>
    <row r="8135" spans="2:11" s="440" customFormat="1" x14ac:dyDescent="0.2">
      <c r="B8135" s="442"/>
      <c r="I8135" s="443"/>
      <c r="J8135" s="443"/>
      <c r="K8135" s="443"/>
    </row>
    <row r="8136" spans="2:11" s="440" customFormat="1" x14ac:dyDescent="0.2">
      <c r="B8136" s="442"/>
      <c r="I8136" s="443"/>
      <c r="J8136" s="443"/>
      <c r="K8136" s="443"/>
    </row>
    <row r="8137" spans="2:11" s="440" customFormat="1" x14ac:dyDescent="0.2">
      <c r="B8137" s="442"/>
      <c r="I8137" s="443"/>
      <c r="J8137" s="443"/>
      <c r="K8137" s="443"/>
    </row>
    <row r="8138" spans="2:11" s="440" customFormat="1" x14ac:dyDescent="0.2">
      <c r="B8138" s="442"/>
      <c r="I8138" s="443"/>
      <c r="J8138" s="443"/>
      <c r="K8138" s="443"/>
    </row>
    <row r="8139" spans="2:11" s="440" customFormat="1" x14ac:dyDescent="0.2">
      <c r="B8139" s="442"/>
      <c r="I8139" s="443"/>
      <c r="J8139" s="443"/>
      <c r="K8139" s="443"/>
    </row>
    <row r="8140" spans="2:11" s="440" customFormat="1" x14ac:dyDescent="0.2">
      <c r="B8140" s="442"/>
      <c r="I8140" s="443"/>
      <c r="J8140" s="443"/>
      <c r="K8140" s="443"/>
    </row>
    <row r="8141" spans="2:11" s="440" customFormat="1" x14ac:dyDescent="0.2">
      <c r="B8141" s="442"/>
      <c r="I8141" s="443"/>
      <c r="J8141" s="443"/>
      <c r="K8141" s="443"/>
    </row>
    <row r="8142" spans="2:11" s="440" customFormat="1" x14ac:dyDescent="0.2">
      <c r="B8142" s="442"/>
      <c r="I8142" s="443"/>
      <c r="J8142" s="443"/>
      <c r="K8142" s="443"/>
    </row>
    <row r="8143" spans="2:11" s="440" customFormat="1" x14ac:dyDescent="0.2">
      <c r="B8143" s="442"/>
      <c r="I8143" s="443"/>
      <c r="J8143" s="443"/>
      <c r="K8143" s="443"/>
    </row>
    <row r="8144" spans="2:11" s="440" customFormat="1" x14ac:dyDescent="0.2">
      <c r="B8144" s="442"/>
      <c r="I8144" s="443"/>
      <c r="J8144" s="443"/>
      <c r="K8144" s="443"/>
    </row>
    <row r="8145" spans="2:11" s="440" customFormat="1" x14ac:dyDescent="0.2">
      <c r="B8145" s="442"/>
      <c r="I8145" s="443"/>
      <c r="J8145" s="443"/>
      <c r="K8145" s="443"/>
    </row>
    <row r="8146" spans="2:11" s="440" customFormat="1" x14ac:dyDescent="0.2">
      <c r="B8146" s="442"/>
      <c r="I8146" s="443"/>
      <c r="J8146" s="443"/>
      <c r="K8146" s="443"/>
    </row>
    <row r="8147" spans="2:11" s="440" customFormat="1" x14ac:dyDescent="0.2">
      <c r="B8147" s="442"/>
      <c r="I8147" s="443"/>
      <c r="J8147" s="443"/>
      <c r="K8147" s="443"/>
    </row>
    <row r="8148" spans="2:11" s="440" customFormat="1" x14ac:dyDescent="0.2">
      <c r="B8148" s="442"/>
      <c r="I8148" s="443"/>
      <c r="J8148" s="443"/>
      <c r="K8148" s="443"/>
    </row>
    <row r="8149" spans="2:11" s="440" customFormat="1" x14ac:dyDescent="0.2">
      <c r="B8149" s="442"/>
      <c r="I8149" s="443"/>
      <c r="J8149" s="443"/>
      <c r="K8149" s="443"/>
    </row>
    <row r="8150" spans="2:11" s="440" customFormat="1" x14ac:dyDescent="0.2">
      <c r="B8150" s="442"/>
      <c r="I8150" s="443"/>
      <c r="J8150" s="443"/>
      <c r="K8150" s="443"/>
    </row>
    <row r="8151" spans="2:11" s="440" customFormat="1" x14ac:dyDescent="0.2">
      <c r="B8151" s="442"/>
      <c r="I8151" s="443"/>
      <c r="J8151" s="443"/>
      <c r="K8151" s="443"/>
    </row>
    <row r="8152" spans="2:11" s="440" customFormat="1" x14ac:dyDescent="0.2">
      <c r="B8152" s="442"/>
      <c r="I8152" s="443"/>
      <c r="J8152" s="443"/>
      <c r="K8152" s="443"/>
    </row>
    <row r="8153" spans="2:11" s="440" customFormat="1" x14ac:dyDescent="0.2">
      <c r="B8153" s="442"/>
      <c r="I8153" s="443"/>
      <c r="J8153" s="443"/>
      <c r="K8153" s="443"/>
    </row>
    <row r="8154" spans="2:11" s="440" customFormat="1" x14ac:dyDescent="0.2">
      <c r="B8154" s="442"/>
      <c r="I8154" s="443"/>
      <c r="J8154" s="443"/>
      <c r="K8154" s="443"/>
    </row>
    <row r="8155" spans="2:11" s="440" customFormat="1" x14ac:dyDescent="0.2">
      <c r="B8155" s="442"/>
      <c r="I8155" s="443"/>
      <c r="J8155" s="443"/>
      <c r="K8155" s="443"/>
    </row>
    <row r="8156" spans="2:11" s="440" customFormat="1" x14ac:dyDescent="0.2">
      <c r="B8156" s="442"/>
      <c r="I8156" s="443"/>
      <c r="J8156" s="443"/>
      <c r="K8156" s="443"/>
    </row>
    <row r="8157" spans="2:11" s="440" customFormat="1" x14ac:dyDescent="0.2">
      <c r="B8157" s="442"/>
      <c r="I8157" s="443"/>
      <c r="J8157" s="443"/>
      <c r="K8157" s="443"/>
    </row>
    <row r="8158" spans="2:11" s="440" customFormat="1" x14ac:dyDescent="0.2">
      <c r="B8158" s="442"/>
      <c r="I8158" s="443"/>
      <c r="J8158" s="443"/>
      <c r="K8158" s="443"/>
    </row>
    <row r="8159" spans="2:11" s="440" customFormat="1" x14ac:dyDescent="0.2">
      <c r="B8159" s="442"/>
      <c r="I8159" s="443"/>
      <c r="J8159" s="443"/>
      <c r="K8159" s="443"/>
    </row>
    <row r="8160" spans="2:11" s="440" customFormat="1" x14ac:dyDescent="0.2">
      <c r="B8160" s="442"/>
      <c r="I8160" s="443"/>
      <c r="J8160" s="443"/>
      <c r="K8160" s="443"/>
    </row>
    <row r="8161" spans="2:11" s="440" customFormat="1" x14ac:dyDescent="0.2">
      <c r="B8161" s="442"/>
      <c r="I8161" s="443"/>
      <c r="J8161" s="443"/>
      <c r="K8161" s="443"/>
    </row>
    <row r="8162" spans="2:11" s="440" customFormat="1" x14ac:dyDescent="0.2">
      <c r="B8162" s="442"/>
      <c r="I8162" s="443"/>
      <c r="J8162" s="443"/>
      <c r="K8162" s="443"/>
    </row>
    <row r="8163" spans="2:11" s="440" customFormat="1" x14ac:dyDescent="0.2">
      <c r="B8163" s="442"/>
      <c r="I8163" s="443"/>
      <c r="J8163" s="443"/>
      <c r="K8163" s="443"/>
    </row>
    <row r="8164" spans="2:11" s="440" customFormat="1" x14ac:dyDescent="0.2">
      <c r="B8164" s="442"/>
      <c r="I8164" s="443"/>
      <c r="J8164" s="443"/>
      <c r="K8164" s="443"/>
    </row>
    <row r="8165" spans="2:11" s="440" customFormat="1" x14ac:dyDescent="0.2">
      <c r="B8165" s="442"/>
      <c r="I8165" s="443"/>
      <c r="J8165" s="443"/>
      <c r="K8165" s="443"/>
    </row>
    <row r="8166" spans="2:11" s="440" customFormat="1" x14ac:dyDescent="0.2">
      <c r="B8166" s="442"/>
      <c r="I8166" s="443"/>
      <c r="J8166" s="443"/>
      <c r="K8166" s="443"/>
    </row>
    <row r="8167" spans="2:11" s="440" customFormat="1" x14ac:dyDescent="0.2">
      <c r="B8167" s="442"/>
      <c r="I8167" s="443"/>
      <c r="J8167" s="443"/>
      <c r="K8167" s="443"/>
    </row>
    <row r="8168" spans="2:11" s="440" customFormat="1" x14ac:dyDescent="0.2">
      <c r="B8168" s="442"/>
      <c r="I8168" s="443"/>
      <c r="J8168" s="443"/>
      <c r="K8168" s="443"/>
    </row>
    <row r="8169" spans="2:11" s="440" customFormat="1" x14ac:dyDescent="0.2">
      <c r="B8169" s="442"/>
      <c r="I8169" s="443"/>
      <c r="J8169" s="443"/>
      <c r="K8169" s="443"/>
    </row>
    <row r="8170" spans="2:11" s="440" customFormat="1" x14ac:dyDescent="0.2">
      <c r="B8170" s="442"/>
      <c r="I8170" s="443"/>
      <c r="J8170" s="443"/>
      <c r="K8170" s="443"/>
    </row>
    <row r="8171" spans="2:11" s="440" customFormat="1" x14ac:dyDescent="0.2">
      <c r="B8171" s="442"/>
      <c r="I8171" s="443"/>
      <c r="J8171" s="443"/>
      <c r="K8171" s="443"/>
    </row>
    <row r="8172" spans="2:11" s="440" customFormat="1" x14ac:dyDescent="0.2">
      <c r="B8172" s="442"/>
      <c r="I8172" s="443"/>
      <c r="J8172" s="443"/>
      <c r="K8172" s="443"/>
    </row>
    <row r="8173" spans="2:11" s="440" customFormat="1" x14ac:dyDescent="0.2">
      <c r="B8173" s="442"/>
      <c r="I8173" s="443"/>
      <c r="J8173" s="443"/>
      <c r="K8173" s="443"/>
    </row>
    <row r="8174" spans="2:11" s="440" customFormat="1" x14ac:dyDescent="0.2">
      <c r="B8174" s="442"/>
      <c r="I8174" s="443"/>
      <c r="J8174" s="443"/>
      <c r="K8174" s="443"/>
    </row>
    <row r="8175" spans="2:11" s="440" customFormat="1" x14ac:dyDescent="0.2">
      <c r="B8175" s="442"/>
      <c r="I8175" s="443"/>
      <c r="J8175" s="443"/>
      <c r="K8175" s="443"/>
    </row>
    <row r="8176" spans="2:11" s="440" customFormat="1" x14ac:dyDescent="0.2">
      <c r="B8176" s="442"/>
      <c r="I8176" s="443"/>
      <c r="J8176" s="443"/>
      <c r="K8176" s="443"/>
    </row>
    <row r="8177" spans="2:11" s="440" customFormat="1" x14ac:dyDescent="0.2">
      <c r="B8177" s="442"/>
      <c r="I8177" s="443"/>
      <c r="J8177" s="443"/>
      <c r="K8177" s="443"/>
    </row>
    <row r="8178" spans="2:11" s="440" customFormat="1" x14ac:dyDescent="0.2">
      <c r="B8178" s="442"/>
      <c r="I8178" s="443"/>
      <c r="J8178" s="443"/>
      <c r="K8178" s="443"/>
    </row>
    <row r="8179" spans="2:11" s="440" customFormat="1" x14ac:dyDescent="0.2">
      <c r="B8179" s="442"/>
      <c r="I8179" s="443"/>
      <c r="J8179" s="443"/>
      <c r="K8179" s="443"/>
    </row>
    <row r="8180" spans="2:11" s="440" customFormat="1" x14ac:dyDescent="0.2">
      <c r="B8180" s="442"/>
      <c r="I8180" s="443"/>
      <c r="J8180" s="443"/>
      <c r="K8180" s="443"/>
    </row>
    <row r="8181" spans="2:11" s="440" customFormat="1" x14ac:dyDescent="0.2">
      <c r="B8181" s="442"/>
      <c r="I8181" s="443"/>
      <c r="J8181" s="443"/>
      <c r="K8181" s="443"/>
    </row>
    <row r="8182" spans="2:11" s="440" customFormat="1" x14ac:dyDescent="0.2">
      <c r="B8182" s="442"/>
      <c r="I8182" s="443"/>
      <c r="J8182" s="443"/>
      <c r="K8182" s="443"/>
    </row>
    <row r="8183" spans="2:11" s="440" customFormat="1" x14ac:dyDescent="0.2">
      <c r="B8183" s="442"/>
      <c r="I8183" s="443"/>
      <c r="J8183" s="443"/>
      <c r="K8183" s="443"/>
    </row>
    <row r="8184" spans="2:11" s="440" customFormat="1" x14ac:dyDescent="0.2">
      <c r="B8184" s="442"/>
      <c r="I8184" s="443"/>
      <c r="J8184" s="443"/>
      <c r="K8184" s="443"/>
    </row>
    <row r="8185" spans="2:11" s="440" customFormat="1" x14ac:dyDescent="0.2">
      <c r="B8185" s="442"/>
      <c r="I8185" s="443"/>
      <c r="J8185" s="443"/>
      <c r="K8185" s="443"/>
    </row>
    <row r="8186" spans="2:11" s="440" customFormat="1" x14ac:dyDescent="0.2">
      <c r="B8186" s="442"/>
      <c r="I8186" s="443"/>
      <c r="J8186" s="443"/>
      <c r="K8186" s="443"/>
    </row>
    <row r="8187" spans="2:11" s="440" customFormat="1" x14ac:dyDescent="0.2">
      <c r="B8187" s="442"/>
      <c r="I8187" s="443"/>
      <c r="J8187" s="443"/>
      <c r="K8187" s="443"/>
    </row>
    <row r="8188" spans="2:11" s="440" customFormat="1" x14ac:dyDescent="0.2">
      <c r="B8188" s="442"/>
      <c r="I8188" s="443"/>
      <c r="J8188" s="443"/>
      <c r="K8188" s="443"/>
    </row>
    <row r="8189" spans="2:11" s="440" customFormat="1" x14ac:dyDescent="0.2">
      <c r="B8189" s="442"/>
      <c r="I8189" s="443"/>
      <c r="J8189" s="443"/>
      <c r="K8189" s="443"/>
    </row>
    <row r="8190" spans="2:11" s="440" customFormat="1" x14ac:dyDescent="0.2">
      <c r="B8190" s="442"/>
      <c r="I8190" s="443"/>
      <c r="J8190" s="443"/>
      <c r="K8190" s="443"/>
    </row>
    <row r="8191" spans="2:11" s="440" customFormat="1" x14ac:dyDescent="0.2">
      <c r="B8191" s="442"/>
      <c r="I8191" s="443"/>
      <c r="J8191" s="443"/>
      <c r="K8191" s="443"/>
    </row>
    <row r="8192" spans="2:11" s="440" customFormat="1" x14ac:dyDescent="0.2">
      <c r="B8192" s="442"/>
      <c r="I8192" s="443"/>
      <c r="J8192" s="443"/>
      <c r="K8192" s="443"/>
    </row>
    <row r="8193" spans="2:11" s="440" customFormat="1" x14ac:dyDescent="0.2">
      <c r="B8193" s="442"/>
      <c r="I8193" s="443"/>
      <c r="J8193" s="443"/>
      <c r="K8193" s="443"/>
    </row>
    <row r="8194" spans="2:11" s="440" customFormat="1" x14ac:dyDescent="0.2">
      <c r="B8194" s="442"/>
      <c r="I8194" s="443"/>
      <c r="J8194" s="443"/>
      <c r="K8194" s="443"/>
    </row>
    <row r="8195" spans="2:11" s="440" customFormat="1" x14ac:dyDescent="0.2">
      <c r="B8195" s="442"/>
      <c r="I8195" s="443"/>
      <c r="J8195" s="443"/>
      <c r="K8195" s="443"/>
    </row>
    <row r="8196" spans="2:11" s="440" customFormat="1" x14ac:dyDescent="0.2">
      <c r="B8196" s="442"/>
      <c r="I8196" s="443"/>
      <c r="J8196" s="443"/>
      <c r="K8196" s="443"/>
    </row>
    <row r="8197" spans="2:11" s="440" customFormat="1" x14ac:dyDescent="0.2">
      <c r="B8197" s="442"/>
      <c r="I8197" s="443"/>
      <c r="J8197" s="443"/>
      <c r="K8197" s="443"/>
    </row>
    <row r="8198" spans="2:11" s="440" customFormat="1" x14ac:dyDescent="0.2">
      <c r="B8198" s="442"/>
      <c r="I8198" s="443"/>
      <c r="J8198" s="443"/>
      <c r="K8198" s="443"/>
    </row>
    <row r="8199" spans="2:11" s="440" customFormat="1" x14ac:dyDescent="0.2">
      <c r="B8199" s="442"/>
      <c r="I8199" s="443"/>
      <c r="J8199" s="443"/>
      <c r="K8199" s="443"/>
    </row>
    <row r="8200" spans="2:11" s="440" customFormat="1" x14ac:dyDescent="0.2">
      <c r="B8200" s="442"/>
      <c r="I8200" s="443"/>
      <c r="J8200" s="443"/>
      <c r="K8200" s="443"/>
    </row>
    <row r="8201" spans="2:11" s="440" customFormat="1" x14ac:dyDescent="0.2">
      <c r="B8201" s="442"/>
      <c r="I8201" s="443"/>
      <c r="J8201" s="443"/>
      <c r="K8201" s="443"/>
    </row>
    <row r="8202" spans="2:11" s="440" customFormat="1" x14ac:dyDescent="0.2">
      <c r="B8202" s="442"/>
      <c r="I8202" s="443"/>
      <c r="J8202" s="443"/>
      <c r="K8202" s="443"/>
    </row>
    <row r="8203" spans="2:11" s="440" customFormat="1" x14ac:dyDescent="0.2">
      <c r="B8203" s="442"/>
      <c r="I8203" s="443"/>
      <c r="J8203" s="443"/>
      <c r="K8203" s="443"/>
    </row>
    <row r="8204" spans="2:11" s="440" customFormat="1" x14ac:dyDescent="0.2">
      <c r="B8204" s="442"/>
      <c r="I8204" s="443"/>
      <c r="J8204" s="443"/>
      <c r="K8204" s="443"/>
    </row>
    <row r="8205" spans="2:11" s="440" customFormat="1" x14ac:dyDescent="0.2">
      <c r="B8205" s="442"/>
      <c r="I8205" s="443"/>
      <c r="J8205" s="443"/>
      <c r="K8205" s="443"/>
    </row>
    <row r="8206" spans="2:11" s="440" customFormat="1" x14ac:dyDescent="0.2">
      <c r="B8206" s="442"/>
      <c r="I8206" s="443"/>
      <c r="J8206" s="443"/>
      <c r="K8206" s="443"/>
    </row>
    <row r="8207" spans="2:11" s="440" customFormat="1" x14ac:dyDescent="0.2">
      <c r="B8207" s="442"/>
      <c r="I8207" s="443"/>
      <c r="J8207" s="443"/>
      <c r="K8207" s="443"/>
    </row>
    <row r="8208" spans="2:11" s="440" customFormat="1" x14ac:dyDescent="0.2">
      <c r="B8208" s="442"/>
      <c r="I8208" s="443"/>
      <c r="J8208" s="443"/>
      <c r="K8208" s="443"/>
    </row>
    <row r="8209" spans="2:11" s="440" customFormat="1" x14ac:dyDescent="0.2">
      <c r="B8209" s="442"/>
      <c r="I8209" s="443"/>
      <c r="J8209" s="443"/>
      <c r="K8209" s="443"/>
    </row>
    <row r="8210" spans="2:11" s="440" customFormat="1" x14ac:dyDescent="0.2">
      <c r="B8210" s="442"/>
      <c r="I8210" s="443"/>
      <c r="J8210" s="443"/>
      <c r="K8210" s="443"/>
    </row>
    <row r="8211" spans="2:11" s="440" customFormat="1" x14ac:dyDescent="0.2">
      <c r="B8211" s="442"/>
      <c r="I8211" s="443"/>
      <c r="J8211" s="443"/>
      <c r="K8211" s="443"/>
    </row>
    <row r="8212" spans="2:11" s="440" customFormat="1" x14ac:dyDescent="0.2">
      <c r="B8212" s="442"/>
      <c r="I8212" s="443"/>
      <c r="J8212" s="443"/>
      <c r="K8212" s="443"/>
    </row>
    <row r="8213" spans="2:11" s="440" customFormat="1" x14ac:dyDescent="0.2">
      <c r="B8213" s="442"/>
      <c r="I8213" s="443"/>
      <c r="J8213" s="443"/>
      <c r="K8213" s="443"/>
    </row>
    <row r="8214" spans="2:11" s="440" customFormat="1" x14ac:dyDescent="0.2">
      <c r="B8214" s="442"/>
      <c r="I8214" s="443"/>
      <c r="J8214" s="443"/>
      <c r="K8214" s="443"/>
    </row>
    <row r="8215" spans="2:11" s="440" customFormat="1" x14ac:dyDescent="0.2">
      <c r="B8215" s="442"/>
      <c r="I8215" s="443"/>
      <c r="J8215" s="443"/>
      <c r="K8215" s="443"/>
    </row>
    <row r="8216" spans="2:11" s="440" customFormat="1" x14ac:dyDescent="0.2">
      <c r="B8216" s="442"/>
      <c r="I8216" s="443"/>
      <c r="J8216" s="443"/>
      <c r="K8216" s="443"/>
    </row>
    <row r="8217" spans="2:11" s="440" customFormat="1" x14ac:dyDescent="0.2">
      <c r="B8217" s="442"/>
      <c r="I8217" s="443"/>
      <c r="J8217" s="443"/>
      <c r="K8217" s="443"/>
    </row>
    <row r="8218" spans="2:11" s="440" customFormat="1" x14ac:dyDescent="0.2">
      <c r="B8218" s="442"/>
      <c r="I8218" s="443"/>
      <c r="J8218" s="443"/>
      <c r="K8218" s="443"/>
    </row>
    <row r="8219" spans="2:11" s="440" customFormat="1" x14ac:dyDescent="0.2">
      <c r="B8219" s="442"/>
      <c r="I8219" s="443"/>
      <c r="J8219" s="443"/>
      <c r="K8219" s="443"/>
    </row>
    <row r="8220" spans="2:11" s="440" customFormat="1" x14ac:dyDescent="0.2">
      <c r="B8220" s="442"/>
      <c r="I8220" s="443"/>
      <c r="J8220" s="443"/>
      <c r="K8220" s="443"/>
    </row>
    <row r="8221" spans="2:11" s="440" customFormat="1" x14ac:dyDescent="0.2">
      <c r="B8221" s="442"/>
      <c r="I8221" s="443"/>
      <c r="J8221" s="443"/>
      <c r="K8221" s="443"/>
    </row>
    <row r="8222" spans="2:11" s="440" customFormat="1" x14ac:dyDescent="0.2">
      <c r="B8222" s="442"/>
      <c r="I8222" s="443"/>
      <c r="J8222" s="443"/>
      <c r="K8222" s="443"/>
    </row>
    <row r="8223" spans="2:11" s="440" customFormat="1" x14ac:dyDescent="0.2">
      <c r="B8223" s="442"/>
      <c r="I8223" s="443"/>
      <c r="J8223" s="443"/>
      <c r="K8223" s="443"/>
    </row>
    <row r="8224" spans="2:11" s="440" customFormat="1" x14ac:dyDescent="0.2">
      <c r="B8224" s="442"/>
      <c r="I8224" s="443"/>
      <c r="J8224" s="443"/>
      <c r="K8224" s="443"/>
    </row>
    <row r="8225" spans="2:11" s="440" customFormat="1" x14ac:dyDescent="0.2">
      <c r="B8225" s="442"/>
      <c r="I8225" s="443"/>
      <c r="J8225" s="443"/>
      <c r="K8225" s="443"/>
    </row>
    <row r="8226" spans="2:11" s="440" customFormat="1" x14ac:dyDescent="0.2">
      <c r="B8226" s="442"/>
      <c r="I8226" s="443"/>
      <c r="J8226" s="443"/>
      <c r="K8226" s="443"/>
    </row>
    <row r="8227" spans="2:11" s="440" customFormat="1" x14ac:dyDescent="0.2">
      <c r="B8227" s="442"/>
      <c r="I8227" s="443"/>
      <c r="J8227" s="443"/>
      <c r="K8227" s="443"/>
    </row>
    <row r="8228" spans="2:11" s="440" customFormat="1" x14ac:dyDescent="0.2">
      <c r="B8228" s="442"/>
      <c r="I8228" s="443"/>
      <c r="J8228" s="443"/>
      <c r="K8228" s="443"/>
    </row>
    <row r="8229" spans="2:11" s="440" customFormat="1" x14ac:dyDescent="0.2">
      <c r="B8229" s="442"/>
      <c r="I8229" s="443"/>
      <c r="J8229" s="443"/>
      <c r="K8229" s="443"/>
    </row>
    <row r="8230" spans="2:11" s="440" customFormat="1" x14ac:dyDescent="0.2">
      <c r="B8230" s="442"/>
      <c r="I8230" s="443"/>
      <c r="J8230" s="443"/>
      <c r="K8230" s="443"/>
    </row>
    <row r="8231" spans="2:11" s="440" customFormat="1" x14ac:dyDescent="0.2">
      <c r="B8231" s="442"/>
      <c r="I8231" s="443"/>
      <c r="J8231" s="443"/>
      <c r="K8231" s="443"/>
    </row>
    <row r="8232" spans="2:11" s="440" customFormat="1" x14ac:dyDescent="0.2">
      <c r="B8232" s="442"/>
      <c r="I8232" s="443"/>
      <c r="J8232" s="443"/>
      <c r="K8232" s="443"/>
    </row>
    <row r="8233" spans="2:11" s="440" customFormat="1" x14ac:dyDescent="0.2">
      <c r="B8233" s="442"/>
      <c r="I8233" s="443"/>
      <c r="J8233" s="443"/>
      <c r="K8233" s="443"/>
    </row>
    <row r="8234" spans="2:11" s="440" customFormat="1" x14ac:dyDescent="0.2">
      <c r="B8234" s="442"/>
      <c r="I8234" s="443"/>
      <c r="J8234" s="443"/>
      <c r="K8234" s="443"/>
    </row>
    <row r="8235" spans="2:11" s="440" customFormat="1" x14ac:dyDescent="0.2">
      <c r="B8235" s="442"/>
      <c r="I8235" s="443"/>
      <c r="J8235" s="443"/>
      <c r="K8235" s="443"/>
    </row>
    <row r="8236" spans="2:11" s="440" customFormat="1" x14ac:dyDescent="0.2">
      <c r="B8236" s="442"/>
      <c r="I8236" s="443"/>
      <c r="J8236" s="443"/>
      <c r="K8236" s="443"/>
    </row>
    <row r="8237" spans="2:11" s="440" customFormat="1" x14ac:dyDescent="0.2">
      <c r="B8237" s="442"/>
      <c r="I8237" s="443"/>
      <c r="J8237" s="443"/>
      <c r="K8237" s="443"/>
    </row>
    <row r="8238" spans="2:11" s="440" customFormat="1" x14ac:dyDescent="0.2">
      <c r="B8238" s="442"/>
      <c r="I8238" s="443"/>
      <c r="J8238" s="443"/>
      <c r="K8238" s="443"/>
    </row>
    <row r="8239" spans="2:11" s="440" customFormat="1" x14ac:dyDescent="0.2">
      <c r="B8239" s="442"/>
      <c r="I8239" s="443"/>
      <c r="J8239" s="443"/>
      <c r="K8239" s="443"/>
    </row>
    <row r="8240" spans="2:11" s="440" customFormat="1" x14ac:dyDescent="0.2">
      <c r="B8240" s="442"/>
      <c r="I8240" s="443"/>
      <c r="J8240" s="443"/>
      <c r="K8240" s="443"/>
    </row>
    <row r="8241" spans="2:11" s="440" customFormat="1" x14ac:dyDescent="0.2">
      <c r="B8241" s="442"/>
      <c r="I8241" s="443"/>
      <c r="J8241" s="443"/>
      <c r="K8241" s="443"/>
    </row>
    <row r="8242" spans="2:11" s="440" customFormat="1" x14ac:dyDescent="0.2">
      <c r="B8242" s="442"/>
      <c r="I8242" s="443"/>
      <c r="J8242" s="443"/>
      <c r="K8242" s="443"/>
    </row>
    <row r="8243" spans="2:11" s="440" customFormat="1" x14ac:dyDescent="0.2">
      <c r="B8243" s="442"/>
      <c r="I8243" s="443"/>
      <c r="J8243" s="443"/>
      <c r="K8243" s="443"/>
    </row>
    <row r="8244" spans="2:11" s="440" customFormat="1" x14ac:dyDescent="0.2">
      <c r="B8244" s="442"/>
      <c r="I8244" s="443"/>
      <c r="J8244" s="443"/>
      <c r="K8244" s="443"/>
    </row>
    <row r="8245" spans="2:11" s="440" customFormat="1" x14ac:dyDescent="0.2">
      <c r="B8245" s="442"/>
      <c r="I8245" s="443"/>
      <c r="J8245" s="443"/>
      <c r="K8245" s="443"/>
    </row>
    <row r="8246" spans="2:11" s="440" customFormat="1" x14ac:dyDescent="0.2">
      <c r="B8246" s="442"/>
      <c r="I8246" s="443"/>
      <c r="J8246" s="443"/>
      <c r="K8246" s="443"/>
    </row>
    <row r="8247" spans="2:11" s="440" customFormat="1" x14ac:dyDescent="0.2">
      <c r="B8247" s="442"/>
      <c r="I8247" s="443"/>
      <c r="J8247" s="443"/>
      <c r="K8247" s="443"/>
    </row>
    <row r="8248" spans="2:11" s="440" customFormat="1" x14ac:dyDescent="0.2">
      <c r="B8248" s="442"/>
      <c r="I8248" s="443"/>
      <c r="J8248" s="443"/>
      <c r="K8248" s="443"/>
    </row>
    <row r="8249" spans="2:11" s="440" customFormat="1" x14ac:dyDescent="0.2">
      <c r="B8249" s="442"/>
      <c r="I8249" s="443"/>
      <c r="J8249" s="443"/>
      <c r="K8249" s="443"/>
    </row>
    <row r="8250" spans="2:11" s="440" customFormat="1" x14ac:dyDescent="0.2">
      <c r="B8250" s="442"/>
      <c r="I8250" s="443"/>
      <c r="J8250" s="443"/>
      <c r="K8250" s="443"/>
    </row>
    <row r="8251" spans="2:11" s="440" customFormat="1" x14ac:dyDescent="0.2">
      <c r="B8251" s="442"/>
      <c r="I8251" s="443"/>
      <c r="J8251" s="443"/>
      <c r="K8251" s="443"/>
    </row>
    <row r="8252" spans="2:11" s="440" customFormat="1" x14ac:dyDescent="0.2">
      <c r="B8252" s="442"/>
      <c r="I8252" s="443"/>
      <c r="J8252" s="443"/>
      <c r="K8252" s="443"/>
    </row>
    <row r="8253" spans="2:11" s="440" customFormat="1" x14ac:dyDescent="0.2">
      <c r="B8253" s="442"/>
      <c r="I8253" s="443"/>
      <c r="J8253" s="443"/>
      <c r="K8253" s="443"/>
    </row>
    <row r="8254" spans="2:11" s="440" customFormat="1" x14ac:dyDescent="0.2">
      <c r="B8254" s="442"/>
      <c r="I8254" s="443"/>
      <c r="J8254" s="443"/>
      <c r="K8254" s="443"/>
    </row>
    <row r="8255" spans="2:11" s="440" customFormat="1" x14ac:dyDescent="0.2">
      <c r="B8255" s="442"/>
      <c r="I8255" s="443"/>
      <c r="J8255" s="443"/>
      <c r="K8255" s="443"/>
    </row>
    <row r="8256" spans="2:11" s="440" customFormat="1" x14ac:dyDescent="0.2">
      <c r="B8256" s="442"/>
      <c r="I8256" s="443"/>
      <c r="J8256" s="443"/>
      <c r="K8256" s="443"/>
    </row>
    <row r="8257" spans="2:11" s="440" customFormat="1" x14ac:dyDescent="0.2">
      <c r="B8257" s="442"/>
      <c r="I8257" s="443"/>
      <c r="J8257" s="443"/>
      <c r="K8257" s="443"/>
    </row>
    <row r="8258" spans="2:11" s="440" customFormat="1" x14ac:dyDescent="0.2">
      <c r="B8258" s="442"/>
      <c r="I8258" s="443"/>
      <c r="J8258" s="443"/>
      <c r="K8258" s="443"/>
    </row>
    <row r="8259" spans="2:11" s="440" customFormat="1" x14ac:dyDescent="0.2">
      <c r="B8259" s="442"/>
      <c r="I8259" s="443"/>
      <c r="J8259" s="443"/>
      <c r="K8259" s="443"/>
    </row>
    <row r="8260" spans="2:11" s="440" customFormat="1" x14ac:dyDescent="0.2">
      <c r="B8260" s="442"/>
      <c r="I8260" s="443"/>
      <c r="J8260" s="443"/>
      <c r="K8260" s="443"/>
    </row>
    <row r="8261" spans="2:11" s="440" customFormat="1" x14ac:dyDescent="0.2">
      <c r="B8261" s="442"/>
      <c r="I8261" s="443"/>
      <c r="J8261" s="443"/>
      <c r="K8261" s="443"/>
    </row>
    <row r="8262" spans="2:11" s="440" customFormat="1" x14ac:dyDescent="0.2">
      <c r="B8262" s="442"/>
      <c r="I8262" s="443"/>
      <c r="J8262" s="443"/>
      <c r="K8262" s="443"/>
    </row>
    <row r="8263" spans="2:11" s="440" customFormat="1" x14ac:dyDescent="0.2">
      <c r="B8263" s="442"/>
      <c r="I8263" s="443"/>
      <c r="J8263" s="443"/>
      <c r="K8263" s="443"/>
    </row>
    <row r="8264" spans="2:11" s="440" customFormat="1" x14ac:dyDescent="0.2">
      <c r="B8264" s="442"/>
      <c r="I8264" s="443"/>
      <c r="J8264" s="443"/>
      <c r="K8264" s="443"/>
    </row>
    <row r="8265" spans="2:11" s="440" customFormat="1" x14ac:dyDescent="0.2">
      <c r="B8265" s="442"/>
      <c r="I8265" s="443"/>
      <c r="J8265" s="443"/>
      <c r="K8265" s="443"/>
    </row>
    <row r="8266" spans="2:11" s="440" customFormat="1" x14ac:dyDescent="0.2">
      <c r="B8266" s="442"/>
      <c r="I8266" s="443"/>
      <c r="J8266" s="443"/>
      <c r="K8266" s="443"/>
    </row>
    <row r="8267" spans="2:11" s="440" customFormat="1" x14ac:dyDescent="0.2">
      <c r="B8267" s="442"/>
      <c r="I8267" s="443"/>
      <c r="J8267" s="443"/>
      <c r="K8267" s="443"/>
    </row>
    <row r="8268" spans="2:11" s="440" customFormat="1" x14ac:dyDescent="0.2">
      <c r="B8268" s="442"/>
      <c r="I8268" s="443"/>
      <c r="J8268" s="443"/>
      <c r="K8268" s="443"/>
    </row>
    <row r="8269" spans="2:11" s="440" customFormat="1" x14ac:dyDescent="0.2">
      <c r="B8269" s="442"/>
      <c r="I8269" s="443"/>
      <c r="J8269" s="443"/>
      <c r="K8269" s="443"/>
    </row>
    <row r="8270" spans="2:11" s="440" customFormat="1" x14ac:dyDescent="0.2">
      <c r="B8270" s="442"/>
      <c r="I8270" s="443"/>
      <c r="J8270" s="443"/>
      <c r="K8270" s="443"/>
    </row>
    <row r="8271" spans="2:11" s="440" customFormat="1" x14ac:dyDescent="0.2">
      <c r="B8271" s="442"/>
      <c r="I8271" s="443"/>
      <c r="J8271" s="443"/>
      <c r="K8271" s="443"/>
    </row>
    <row r="8272" spans="2:11" s="440" customFormat="1" x14ac:dyDescent="0.2">
      <c r="B8272" s="442"/>
      <c r="I8272" s="443"/>
      <c r="J8272" s="443"/>
      <c r="K8272" s="443"/>
    </row>
    <row r="8273" spans="2:11" s="440" customFormat="1" x14ac:dyDescent="0.2">
      <c r="B8273" s="442"/>
      <c r="I8273" s="443"/>
      <c r="J8273" s="443"/>
      <c r="K8273" s="443"/>
    </row>
    <row r="8274" spans="2:11" s="440" customFormat="1" x14ac:dyDescent="0.2">
      <c r="B8274" s="442"/>
      <c r="I8274" s="443"/>
      <c r="J8274" s="443"/>
      <c r="K8274" s="443"/>
    </row>
    <row r="8275" spans="2:11" s="440" customFormat="1" x14ac:dyDescent="0.2">
      <c r="B8275" s="442"/>
      <c r="I8275" s="443"/>
      <c r="J8275" s="443"/>
      <c r="K8275" s="443"/>
    </row>
    <row r="8276" spans="2:11" s="440" customFormat="1" x14ac:dyDescent="0.2">
      <c r="B8276" s="442"/>
      <c r="I8276" s="443"/>
      <c r="J8276" s="443"/>
      <c r="K8276" s="443"/>
    </row>
    <row r="8277" spans="2:11" s="440" customFormat="1" x14ac:dyDescent="0.2">
      <c r="B8277" s="442"/>
      <c r="I8277" s="443"/>
      <c r="J8277" s="443"/>
      <c r="K8277" s="443"/>
    </row>
    <row r="8278" spans="2:11" s="440" customFormat="1" x14ac:dyDescent="0.2">
      <c r="B8278" s="442"/>
      <c r="I8278" s="443"/>
      <c r="J8278" s="443"/>
      <c r="K8278" s="443"/>
    </row>
    <row r="8279" spans="2:11" s="440" customFormat="1" x14ac:dyDescent="0.2">
      <c r="B8279" s="442"/>
      <c r="I8279" s="443"/>
      <c r="J8279" s="443"/>
      <c r="K8279" s="443"/>
    </row>
    <row r="8280" spans="2:11" s="440" customFormat="1" x14ac:dyDescent="0.2">
      <c r="B8280" s="442"/>
      <c r="I8280" s="443"/>
      <c r="J8280" s="443"/>
      <c r="K8280" s="443"/>
    </row>
    <row r="8281" spans="2:11" s="440" customFormat="1" x14ac:dyDescent="0.2">
      <c r="B8281" s="442"/>
      <c r="I8281" s="443"/>
      <c r="J8281" s="443"/>
      <c r="K8281" s="443"/>
    </row>
    <row r="8282" spans="2:11" s="440" customFormat="1" x14ac:dyDescent="0.2">
      <c r="B8282" s="442"/>
      <c r="I8282" s="443"/>
      <c r="J8282" s="443"/>
      <c r="K8282" s="443"/>
    </row>
    <row r="8283" spans="2:11" s="440" customFormat="1" x14ac:dyDescent="0.2">
      <c r="B8283" s="442"/>
      <c r="I8283" s="443"/>
      <c r="J8283" s="443"/>
      <c r="K8283" s="443"/>
    </row>
    <row r="8284" spans="2:11" s="440" customFormat="1" x14ac:dyDescent="0.2">
      <c r="B8284" s="442"/>
      <c r="I8284" s="443"/>
      <c r="J8284" s="443"/>
      <c r="K8284" s="443"/>
    </row>
    <row r="8285" spans="2:11" s="440" customFormat="1" x14ac:dyDescent="0.2">
      <c r="B8285" s="442"/>
      <c r="I8285" s="443"/>
      <c r="J8285" s="443"/>
      <c r="K8285" s="443"/>
    </row>
    <row r="8286" spans="2:11" s="440" customFormat="1" x14ac:dyDescent="0.2">
      <c r="B8286" s="442"/>
      <c r="I8286" s="443"/>
      <c r="J8286" s="443"/>
      <c r="K8286" s="443"/>
    </row>
    <row r="8287" spans="2:11" s="440" customFormat="1" x14ac:dyDescent="0.2">
      <c r="B8287" s="442"/>
      <c r="I8287" s="443"/>
      <c r="J8287" s="443"/>
      <c r="K8287" s="443"/>
    </row>
    <row r="8288" spans="2:11" s="440" customFormat="1" x14ac:dyDescent="0.2">
      <c r="B8288" s="442"/>
      <c r="I8288" s="443"/>
      <c r="J8288" s="443"/>
      <c r="K8288" s="443"/>
    </row>
    <row r="8289" spans="2:11" s="440" customFormat="1" x14ac:dyDescent="0.2">
      <c r="B8289" s="442"/>
      <c r="I8289" s="443"/>
      <c r="J8289" s="443"/>
      <c r="K8289" s="443"/>
    </row>
    <row r="8290" spans="2:11" s="440" customFormat="1" x14ac:dyDescent="0.2">
      <c r="B8290" s="442"/>
      <c r="I8290" s="443"/>
      <c r="J8290" s="443"/>
      <c r="K8290" s="443"/>
    </row>
    <row r="8291" spans="2:11" s="440" customFormat="1" x14ac:dyDescent="0.2">
      <c r="B8291" s="442"/>
      <c r="I8291" s="443"/>
      <c r="J8291" s="443"/>
      <c r="K8291" s="443"/>
    </row>
    <row r="8292" spans="2:11" s="440" customFormat="1" x14ac:dyDescent="0.2">
      <c r="B8292" s="442"/>
      <c r="I8292" s="443"/>
      <c r="J8292" s="443"/>
      <c r="K8292" s="443"/>
    </row>
    <row r="8293" spans="2:11" s="440" customFormat="1" x14ac:dyDescent="0.2">
      <c r="B8293" s="442"/>
      <c r="I8293" s="443"/>
      <c r="J8293" s="443"/>
      <c r="K8293" s="443"/>
    </row>
    <row r="8294" spans="2:11" s="440" customFormat="1" x14ac:dyDescent="0.2">
      <c r="B8294" s="442"/>
      <c r="I8294" s="443"/>
      <c r="J8294" s="443"/>
      <c r="K8294" s="443"/>
    </row>
    <row r="8295" spans="2:11" s="440" customFormat="1" x14ac:dyDescent="0.2">
      <c r="B8295" s="442"/>
      <c r="I8295" s="443"/>
      <c r="J8295" s="443"/>
      <c r="K8295" s="443"/>
    </row>
    <row r="8296" spans="2:11" s="440" customFormat="1" x14ac:dyDescent="0.2">
      <c r="B8296" s="442"/>
      <c r="I8296" s="443"/>
      <c r="J8296" s="443"/>
      <c r="K8296" s="443"/>
    </row>
    <row r="8297" spans="2:11" s="440" customFormat="1" x14ac:dyDescent="0.2">
      <c r="B8297" s="442"/>
      <c r="I8297" s="443"/>
      <c r="J8297" s="443"/>
      <c r="K8297" s="443"/>
    </row>
    <row r="8298" spans="2:11" s="440" customFormat="1" x14ac:dyDescent="0.2">
      <c r="B8298" s="442"/>
      <c r="I8298" s="443"/>
      <c r="J8298" s="443"/>
      <c r="K8298" s="443"/>
    </row>
    <row r="8299" spans="2:11" s="440" customFormat="1" x14ac:dyDescent="0.2">
      <c r="B8299" s="442"/>
      <c r="I8299" s="443"/>
      <c r="J8299" s="443"/>
      <c r="K8299" s="443"/>
    </row>
    <row r="8300" spans="2:11" s="440" customFormat="1" x14ac:dyDescent="0.2">
      <c r="B8300" s="442"/>
      <c r="I8300" s="443"/>
      <c r="J8300" s="443"/>
      <c r="K8300" s="443"/>
    </row>
    <row r="8301" spans="2:11" s="440" customFormat="1" x14ac:dyDescent="0.2">
      <c r="B8301" s="442"/>
      <c r="I8301" s="443"/>
      <c r="J8301" s="443"/>
      <c r="K8301" s="443"/>
    </row>
    <row r="8302" spans="2:11" s="440" customFormat="1" x14ac:dyDescent="0.2">
      <c r="B8302" s="442"/>
      <c r="I8302" s="443"/>
      <c r="J8302" s="443"/>
      <c r="K8302" s="443"/>
    </row>
    <row r="8303" spans="2:11" s="440" customFormat="1" x14ac:dyDescent="0.2">
      <c r="B8303" s="442"/>
      <c r="I8303" s="443"/>
      <c r="J8303" s="443"/>
      <c r="K8303" s="443"/>
    </row>
    <row r="8304" spans="2:11" s="440" customFormat="1" x14ac:dyDescent="0.2">
      <c r="B8304" s="442"/>
      <c r="I8304" s="443"/>
      <c r="J8304" s="443"/>
      <c r="K8304" s="443"/>
    </row>
    <row r="8305" spans="2:11" s="440" customFormat="1" x14ac:dyDescent="0.2">
      <c r="B8305" s="442"/>
      <c r="I8305" s="443"/>
      <c r="J8305" s="443"/>
      <c r="K8305" s="443"/>
    </row>
    <row r="8306" spans="2:11" s="440" customFormat="1" x14ac:dyDescent="0.2">
      <c r="B8306" s="442"/>
      <c r="I8306" s="443"/>
      <c r="J8306" s="443"/>
      <c r="K8306" s="443"/>
    </row>
    <row r="8307" spans="2:11" s="440" customFormat="1" x14ac:dyDescent="0.2">
      <c r="B8307" s="442"/>
      <c r="I8307" s="443"/>
      <c r="J8307" s="443"/>
      <c r="K8307" s="443"/>
    </row>
    <row r="8308" spans="2:11" s="440" customFormat="1" x14ac:dyDescent="0.2">
      <c r="B8308" s="442"/>
      <c r="I8308" s="443"/>
      <c r="J8308" s="443"/>
      <c r="K8308" s="443"/>
    </row>
    <row r="8309" spans="2:11" s="440" customFormat="1" x14ac:dyDescent="0.2">
      <c r="B8309" s="442"/>
      <c r="I8309" s="443"/>
      <c r="J8309" s="443"/>
      <c r="K8309" s="443"/>
    </row>
    <row r="8310" spans="2:11" s="440" customFormat="1" x14ac:dyDescent="0.2">
      <c r="B8310" s="442"/>
      <c r="I8310" s="443"/>
      <c r="J8310" s="443"/>
      <c r="K8310" s="443"/>
    </row>
    <row r="8311" spans="2:11" s="440" customFormat="1" x14ac:dyDescent="0.2">
      <c r="B8311" s="442"/>
      <c r="I8311" s="443"/>
      <c r="J8311" s="443"/>
      <c r="K8311" s="443"/>
    </row>
    <row r="8312" spans="2:11" s="440" customFormat="1" x14ac:dyDescent="0.2">
      <c r="B8312" s="442"/>
      <c r="I8312" s="443"/>
      <c r="J8312" s="443"/>
      <c r="K8312" s="443"/>
    </row>
    <row r="8313" spans="2:11" s="440" customFormat="1" x14ac:dyDescent="0.2">
      <c r="B8313" s="442"/>
      <c r="I8313" s="443"/>
      <c r="J8313" s="443"/>
      <c r="K8313" s="443"/>
    </row>
    <row r="8314" spans="2:11" s="440" customFormat="1" x14ac:dyDescent="0.2">
      <c r="B8314" s="442"/>
      <c r="I8314" s="443"/>
      <c r="J8314" s="443"/>
      <c r="K8314" s="443"/>
    </row>
    <row r="8315" spans="2:11" s="440" customFormat="1" x14ac:dyDescent="0.2">
      <c r="B8315" s="442"/>
      <c r="I8315" s="443"/>
      <c r="J8315" s="443"/>
      <c r="K8315" s="443"/>
    </row>
    <row r="8316" spans="2:11" s="440" customFormat="1" x14ac:dyDescent="0.2">
      <c r="B8316" s="442"/>
      <c r="I8316" s="443"/>
      <c r="J8316" s="443"/>
      <c r="K8316" s="443"/>
    </row>
    <row r="8317" spans="2:11" s="440" customFormat="1" x14ac:dyDescent="0.2">
      <c r="B8317" s="442"/>
      <c r="I8317" s="443"/>
      <c r="J8317" s="443"/>
      <c r="K8317" s="443"/>
    </row>
    <row r="8318" spans="2:11" s="440" customFormat="1" x14ac:dyDescent="0.2">
      <c r="B8318" s="442"/>
      <c r="I8318" s="443"/>
      <c r="J8318" s="443"/>
      <c r="K8318" s="443"/>
    </row>
    <row r="8319" spans="2:11" s="440" customFormat="1" x14ac:dyDescent="0.2">
      <c r="B8319" s="442"/>
      <c r="I8319" s="443"/>
      <c r="J8319" s="443"/>
      <c r="K8319" s="443"/>
    </row>
    <row r="8320" spans="2:11" s="440" customFormat="1" x14ac:dyDescent="0.2">
      <c r="B8320" s="442"/>
      <c r="I8320" s="443"/>
      <c r="J8320" s="443"/>
      <c r="K8320" s="443"/>
    </row>
    <row r="8321" spans="2:11" s="440" customFormat="1" x14ac:dyDescent="0.2">
      <c r="B8321" s="442"/>
      <c r="I8321" s="443"/>
      <c r="J8321" s="443"/>
      <c r="K8321" s="443"/>
    </row>
    <row r="8322" spans="2:11" s="440" customFormat="1" x14ac:dyDescent="0.2">
      <c r="B8322" s="442"/>
      <c r="I8322" s="443"/>
      <c r="J8322" s="443"/>
      <c r="K8322" s="443"/>
    </row>
    <row r="8323" spans="2:11" s="440" customFormat="1" x14ac:dyDescent="0.2">
      <c r="B8323" s="442"/>
      <c r="I8323" s="443"/>
      <c r="J8323" s="443"/>
      <c r="K8323" s="443"/>
    </row>
    <row r="8324" spans="2:11" s="440" customFormat="1" x14ac:dyDescent="0.2">
      <c r="B8324" s="442"/>
      <c r="I8324" s="443"/>
      <c r="J8324" s="443"/>
      <c r="K8324" s="443"/>
    </row>
    <row r="8325" spans="2:11" s="440" customFormat="1" x14ac:dyDescent="0.2">
      <c r="B8325" s="442"/>
      <c r="I8325" s="443"/>
      <c r="J8325" s="443"/>
      <c r="K8325" s="443"/>
    </row>
    <row r="8326" spans="2:11" s="440" customFormat="1" x14ac:dyDescent="0.2">
      <c r="B8326" s="442"/>
      <c r="I8326" s="443"/>
      <c r="J8326" s="443"/>
      <c r="K8326" s="443"/>
    </row>
    <row r="8327" spans="2:11" s="440" customFormat="1" x14ac:dyDescent="0.2">
      <c r="B8327" s="442"/>
      <c r="I8327" s="443"/>
      <c r="J8327" s="443"/>
      <c r="K8327" s="443"/>
    </row>
    <row r="8328" spans="2:11" s="440" customFormat="1" x14ac:dyDescent="0.2">
      <c r="B8328" s="442"/>
      <c r="I8328" s="443"/>
      <c r="J8328" s="443"/>
      <c r="K8328" s="443"/>
    </row>
    <row r="8329" spans="2:11" s="440" customFormat="1" x14ac:dyDescent="0.2">
      <c r="B8329" s="442"/>
      <c r="I8329" s="443"/>
      <c r="J8329" s="443"/>
      <c r="K8329" s="443"/>
    </row>
    <row r="8330" spans="2:11" s="440" customFormat="1" x14ac:dyDescent="0.2">
      <c r="B8330" s="442"/>
      <c r="I8330" s="443"/>
      <c r="J8330" s="443"/>
      <c r="K8330" s="443"/>
    </row>
    <row r="8331" spans="2:11" s="440" customFormat="1" x14ac:dyDescent="0.2">
      <c r="B8331" s="442"/>
      <c r="I8331" s="443"/>
      <c r="J8331" s="443"/>
      <c r="K8331" s="443"/>
    </row>
    <row r="8332" spans="2:11" s="440" customFormat="1" x14ac:dyDescent="0.2">
      <c r="B8332" s="442"/>
      <c r="I8332" s="443"/>
      <c r="J8332" s="443"/>
      <c r="K8332" s="443"/>
    </row>
    <row r="8333" spans="2:11" s="440" customFormat="1" x14ac:dyDescent="0.2">
      <c r="B8333" s="442"/>
      <c r="I8333" s="443"/>
      <c r="J8333" s="443"/>
      <c r="K8333" s="443"/>
    </row>
    <row r="8334" spans="2:11" s="440" customFormat="1" x14ac:dyDescent="0.2">
      <c r="B8334" s="442"/>
      <c r="I8334" s="443"/>
      <c r="J8334" s="443"/>
      <c r="K8334" s="443"/>
    </row>
    <row r="8335" spans="2:11" s="440" customFormat="1" x14ac:dyDescent="0.2">
      <c r="B8335" s="442"/>
      <c r="I8335" s="443"/>
      <c r="J8335" s="443"/>
      <c r="K8335" s="443"/>
    </row>
    <row r="8336" spans="2:11" s="440" customFormat="1" x14ac:dyDescent="0.2">
      <c r="B8336" s="442"/>
      <c r="I8336" s="443"/>
      <c r="J8336" s="443"/>
      <c r="K8336" s="443"/>
    </row>
    <row r="8337" spans="2:11" s="440" customFormat="1" x14ac:dyDescent="0.2">
      <c r="B8337" s="442"/>
      <c r="I8337" s="443"/>
      <c r="J8337" s="443"/>
      <c r="K8337" s="443"/>
    </row>
    <row r="8338" spans="2:11" s="440" customFormat="1" x14ac:dyDescent="0.2">
      <c r="B8338" s="442"/>
      <c r="I8338" s="443"/>
      <c r="J8338" s="443"/>
      <c r="K8338" s="443"/>
    </row>
    <row r="8339" spans="2:11" s="440" customFormat="1" x14ac:dyDescent="0.2">
      <c r="B8339" s="442"/>
      <c r="I8339" s="443"/>
      <c r="J8339" s="443"/>
      <c r="K8339" s="443"/>
    </row>
    <row r="8340" spans="2:11" s="440" customFormat="1" x14ac:dyDescent="0.2">
      <c r="B8340" s="442"/>
      <c r="I8340" s="443"/>
      <c r="J8340" s="443"/>
      <c r="K8340" s="443"/>
    </row>
    <row r="8341" spans="2:11" s="440" customFormat="1" x14ac:dyDescent="0.2">
      <c r="B8341" s="442"/>
      <c r="I8341" s="443"/>
      <c r="J8341" s="443"/>
      <c r="K8341" s="443"/>
    </row>
    <row r="8342" spans="2:11" s="440" customFormat="1" x14ac:dyDescent="0.2">
      <c r="B8342" s="442"/>
      <c r="I8342" s="443"/>
      <c r="J8342" s="443"/>
      <c r="K8342" s="443"/>
    </row>
    <row r="8343" spans="2:11" s="440" customFormat="1" x14ac:dyDescent="0.2">
      <c r="B8343" s="442"/>
      <c r="I8343" s="443"/>
      <c r="J8343" s="443"/>
      <c r="K8343" s="443"/>
    </row>
    <row r="8344" spans="2:11" s="440" customFormat="1" x14ac:dyDescent="0.2">
      <c r="B8344" s="442"/>
      <c r="I8344" s="443"/>
      <c r="J8344" s="443"/>
      <c r="K8344" s="443"/>
    </row>
    <row r="8345" spans="2:11" s="440" customFormat="1" x14ac:dyDescent="0.2">
      <c r="B8345" s="442"/>
      <c r="I8345" s="443"/>
      <c r="J8345" s="443"/>
      <c r="K8345" s="443"/>
    </row>
    <row r="8346" spans="2:11" s="440" customFormat="1" x14ac:dyDescent="0.2">
      <c r="B8346" s="442"/>
      <c r="I8346" s="443"/>
      <c r="J8346" s="443"/>
      <c r="K8346" s="443"/>
    </row>
    <row r="8347" spans="2:11" s="440" customFormat="1" x14ac:dyDescent="0.2">
      <c r="B8347" s="442"/>
      <c r="I8347" s="443"/>
      <c r="J8347" s="443"/>
      <c r="K8347" s="443"/>
    </row>
    <row r="8348" spans="2:11" s="440" customFormat="1" x14ac:dyDescent="0.2">
      <c r="B8348" s="442"/>
      <c r="I8348" s="443"/>
      <c r="J8348" s="443"/>
      <c r="K8348" s="443"/>
    </row>
    <row r="8349" spans="2:11" s="440" customFormat="1" x14ac:dyDescent="0.2">
      <c r="B8349" s="442"/>
      <c r="I8349" s="443"/>
      <c r="J8349" s="443"/>
      <c r="K8349" s="443"/>
    </row>
    <row r="8350" spans="2:11" s="440" customFormat="1" x14ac:dyDescent="0.2">
      <c r="B8350" s="442"/>
      <c r="I8350" s="443"/>
      <c r="J8350" s="443"/>
      <c r="K8350" s="443"/>
    </row>
    <row r="8351" spans="2:11" s="440" customFormat="1" x14ac:dyDescent="0.2">
      <c r="B8351" s="442"/>
      <c r="I8351" s="443"/>
      <c r="J8351" s="443"/>
      <c r="K8351" s="443"/>
    </row>
    <row r="8352" spans="2:11" s="440" customFormat="1" x14ac:dyDescent="0.2">
      <c r="B8352" s="442"/>
      <c r="I8352" s="443"/>
      <c r="J8352" s="443"/>
      <c r="K8352" s="443"/>
    </row>
    <row r="8353" spans="2:11" s="440" customFormat="1" x14ac:dyDescent="0.2">
      <c r="B8353" s="442"/>
      <c r="I8353" s="443"/>
      <c r="J8353" s="443"/>
      <c r="K8353" s="443"/>
    </row>
    <row r="8354" spans="2:11" s="440" customFormat="1" x14ac:dyDescent="0.2">
      <c r="B8354" s="442"/>
      <c r="I8354" s="443"/>
      <c r="J8354" s="443"/>
      <c r="K8354" s="443"/>
    </row>
    <row r="8355" spans="2:11" s="440" customFormat="1" x14ac:dyDescent="0.2">
      <c r="B8355" s="442"/>
      <c r="I8355" s="443"/>
      <c r="J8355" s="443"/>
      <c r="K8355" s="443"/>
    </row>
    <row r="8356" spans="2:11" s="440" customFormat="1" x14ac:dyDescent="0.2">
      <c r="B8356" s="442"/>
      <c r="I8356" s="443"/>
      <c r="J8356" s="443"/>
      <c r="K8356" s="443"/>
    </row>
    <row r="8357" spans="2:11" s="440" customFormat="1" x14ac:dyDescent="0.2">
      <c r="B8357" s="442"/>
      <c r="I8357" s="443"/>
      <c r="J8357" s="443"/>
      <c r="K8357" s="443"/>
    </row>
    <row r="8358" spans="2:11" s="440" customFormat="1" x14ac:dyDescent="0.2">
      <c r="B8358" s="442"/>
      <c r="I8358" s="443"/>
      <c r="J8358" s="443"/>
      <c r="K8358" s="443"/>
    </row>
    <row r="8359" spans="2:11" s="440" customFormat="1" x14ac:dyDescent="0.2">
      <c r="B8359" s="442"/>
      <c r="I8359" s="443"/>
      <c r="J8359" s="443"/>
      <c r="K8359" s="443"/>
    </row>
    <row r="8360" spans="2:11" s="440" customFormat="1" x14ac:dyDescent="0.2">
      <c r="B8360" s="442"/>
      <c r="I8360" s="443"/>
      <c r="J8360" s="443"/>
      <c r="K8360" s="443"/>
    </row>
    <row r="8361" spans="2:11" s="440" customFormat="1" x14ac:dyDescent="0.2">
      <c r="B8361" s="442"/>
      <c r="I8361" s="443"/>
      <c r="J8361" s="443"/>
      <c r="K8361" s="443"/>
    </row>
    <row r="8362" spans="2:11" s="440" customFormat="1" x14ac:dyDescent="0.2">
      <c r="B8362" s="442"/>
      <c r="I8362" s="443"/>
      <c r="J8362" s="443"/>
      <c r="K8362" s="443"/>
    </row>
    <row r="8363" spans="2:11" s="440" customFormat="1" x14ac:dyDescent="0.2">
      <c r="B8363" s="442"/>
      <c r="I8363" s="443"/>
      <c r="J8363" s="443"/>
      <c r="K8363" s="443"/>
    </row>
    <row r="8364" spans="2:11" s="440" customFormat="1" x14ac:dyDescent="0.2">
      <c r="B8364" s="442"/>
      <c r="I8364" s="443"/>
      <c r="J8364" s="443"/>
      <c r="K8364" s="443"/>
    </row>
    <row r="8365" spans="2:11" s="440" customFormat="1" x14ac:dyDescent="0.2">
      <c r="B8365" s="442"/>
      <c r="I8365" s="443"/>
      <c r="J8365" s="443"/>
      <c r="K8365" s="443"/>
    </row>
    <row r="8366" spans="2:11" s="440" customFormat="1" x14ac:dyDescent="0.2">
      <c r="B8366" s="442"/>
      <c r="I8366" s="443"/>
      <c r="J8366" s="443"/>
      <c r="K8366" s="443"/>
    </row>
    <row r="8367" spans="2:11" s="440" customFormat="1" x14ac:dyDescent="0.2">
      <c r="B8367" s="442"/>
      <c r="I8367" s="443"/>
      <c r="J8367" s="443"/>
      <c r="K8367" s="443"/>
    </row>
    <row r="8368" spans="2:11" s="440" customFormat="1" x14ac:dyDescent="0.2">
      <c r="B8368" s="442"/>
      <c r="I8368" s="443"/>
      <c r="J8368" s="443"/>
      <c r="K8368" s="443"/>
    </row>
    <row r="8369" spans="2:11" s="440" customFormat="1" x14ac:dyDescent="0.2">
      <c r="B8369" s="442"/>
      <c r="I8369" s="443"/>
      <c r="J8369" s="443"/>
      <c r="K8369" s="443"/>
    </row>
    <row r="8370" spans="2:11" s="440" customFormat="1" x14ac:dyDescent="0.2">
      <c r="B8370" s="442"/>
      <c r="I8370" s="443"/>
      <c r="J8370" s="443"/>
      <c r="K8370" s="443"/>
    </row>
    <row r="8371" spans="2:11" s="440" customFormat="1" x14ac:dyDescent="0.2">
      <c r="B8371" s="442"/>
      <c r="I8371" s="443"/>
      <c r="J8371" s="443"/>
      <c r="K8371" s="443"/>
    </row>
    <row r="8372" spans="2:11" s="440" customFormat="1" x14ac:dyDescent="0.2">
      <c r="B8372" s="442"/>
      <c r="I8372" s="443"/>
      <c r="J8372" s="443"/>
      <c r="K8372" s="443"/>
    </row>
    <row r="8373" spans="2:11" s="440" customFormat="1" x14ac:dyDescent="0.2">
      <c r="B8373" s="442"/>
      <c r="I8373" s="443"/>
      <c r="J8373" s="443"/>
      <c r="K8373" s="443"/>
    </row>
    <row r="8374" spans="2:11" s="440" customFormat="1" x14ac:dyDescent="0.2">
      <c r="B8374" s="442"/>
      <c r="I8374" s="443"/>
      <c r="J8374" s="443"/>
      <c r="K8374" s="443"/>
    </row>
    <row r="8375" spans="2:11" s="440" customFormat="1" x14ac:dyDescent="0.2">
      <c r="B8375" s="442"/>
      <c r="I8375" s="443"/>
      <c r="J8375" s="443"/>
      <c r="K8375" s="443"/>
    </row>
    <row r="8376" spans="2:11" s="440" customFormat="1" x14ac:dyDescent="0.2">
      <c r="B8376" s="442"/>
      <c r="I8376" s="443"/>
      <c r="J8376" s="443"/>
      <c r="K8376" s="443"/>
    </row>
    <row r="8377" spans="2:11" s="440" customFormat="1" x14ac:dyDescent="0.2">
      <c r="B8377" s="442"/>
      <c r="I8377" s="443"/>
      <c r="J8377" s="443"/>
      <c r="K8377" s="443"/>
    </row>
    <row r="8378" spans="2:11" s="440" customFormat="1" x14ac:dyDescent="0.2">
      <c r="B8378" s="442"/>
      <c r="I8378" s="443"/>
      <c r="J8378" s="443"/>
      <c r="K8378" s="443"/>
    </row>
    <row r="8379" spans="2:11" s="440" customFormat="1" x14ac:dyDescent="0.2">
      <c r="B8379" s="442"/>
      <c r="I8379" s="443"/>
      <c r="J8379" s="443"/>
      <c r="K8379" s="443"/>
    </row>
    <row r="8380" spans="2:11" s="440" customFormat="1" x14ac:dyDescent="0.2">
      <c r="B8380" s="442"/>
      <c r="I8380" s="443"/>
      <c r="J8380" s="443"/>
      <c r="K8380" s="443"/>
    </row>
    <row r="8381" spans="2:11" s="440" customFormat="1" x14ac:dyDescent="0.2">
      <c r="B8381" s="442"/>
      <c r="I8381" s="443"/>
      <c r="J8381" s="443"/>
      <c r="K8381" s="443"/>
    </row>
    <row r="8382" spans="2:11" s="440" customFormat="1" x14ac:dyDescent="0.2">
      <c r="B8382" s="442"/>
      <c r="I8382" s="443"/>
      <c r="J8382" s="443"/>
      <c r="K8382" s="443"/>
    </row>
    <row r="8383" spans="2:11" s="440" customFormat="1" x14ac:dyDescent="0.2">
      <c r="B8383" s="442"/>
      <c r="I8383" s="443"/>
      <c r="J8383" s="443"/>
      <c r="K8383" s="443"/>
    </row>
    <row r="8384" spans="2:11" s="440" customFormat="1" x14ac:dyDescent="0.2">
      <c r="B8384" s="442"/>
      <c r="I8384" s="443"/>
      <c r="J8384" s="443"/>
      <c r="K8384" s="443"/>
    </row>
    <row r="8385" spans="2:11" s="440" customFormat="1" x14ac:dyDescent="0.2">
      <c r="B8385" s="442"/>
      <c r="I8385" s="443"/>
      <c r="J8385" s="443"/>
      <c r="K8385" s="443"/>
    </row>
    <row r="8386" spans="2:11" s="440" customFormat="1" x14ac:dyDescent="0.2">
      <c r="B8386" s="442"/>
      <c r="I8386" s="443"/>
      <c r="J8386" s="443"/>
      <c r="K8386" s="443"/>
    </row>
    <row r="8387" spans="2:11" s="440" customFormat="1" x14ac:dyDescent="0.2">
      <c r="B8387" s="442"/>
      <c r="I8387" s="443"/>
      <c r="J8387" s="443"/>
      <c r="K8387" s="443"/>
    </row>
    <row r="8388" spans="2:11" s="440" customFormat="1" x14ac:dyDescent="0.2">
      <c r="B8388" s="442"/>
      <c r="I8388" s="443"/>
      <c r="J8388" s="443"/>
      <c r="K8388" s="443"/>
    </row>
    <row r="8389" spans="2:11" s="440" customFormat="1" x14ac:dyDescent="0.2">
      <c r="B8389" s="442"/>
      <c r="I8389" s="443"/>
      <c r="J8389" s="443"/>
      <c r="K8389" s="443"/>
    </row>
    <row r="8390" spans="2:11" s="440" customFormat="1" x14ac:dyDescent="0.2">
      <c r="B8390" s="442"/>
      <c r="I8390" s="443"/>
      <c r="J8390" s="443"/>
      <c r="K8390" s="443"/>
    </row>
    <row r="8391" spans="2:11" s="440" customFormat="1" x14ac:dyDescent="0.2">
      <c r="B8391" s="442"/>
      <c r="I8391" s="443"/>
      <c r="J8391" s="443"/>
      <c r="K8391" s="443"/>
    </row>
    <row r="8392" spans="2:11" s="440" customFormat="1" x14ac:dyDescent="0.2">
      <c r="B8392" s="442"/>
      <c r="I8392" s="443"/>
      <c r="J8392" s="443"/>
      <c r="K8392" s="443"/>
    </row>
    <row r="8393" spans="2:11" s="440" customFormat="1" x14ac:dyDescent="0.2">
      <c r="B8393" s="442"/>
      <c r="I8393" s="443"/>
      <c r="J8393" s="443"/>
      <c r="K8393" s="443"/>
    </row>
    <row r="8394" spans="2:11" s="440" customFormat="1" x14ac:dyDescent="0.2">
      <c r="B8394" s="442"/>
      <c r="I8394" s="443"/>
      <c r="J8394" s="443"/>
      <c r="K8394" s="443"/>
    </row>
    <row r="8395" spans="2:11" s="440" customFormat="1" x14ac:dyDescent="0.2">
      <c r="B8395" s="442"/>
      <c r="I8395" s="443"/>
      <c r="J8395" s="443"/>
      <c r="K8395" s="443"/>
    </row>
    <row r="8396" spans="2:11" s="440" customFormat="1" x14ac:dyDescent="0.2">
      <c r="B8396" s="442"/>
      <c r="I8396" s="443"/>
      <c r="J8396" s="443"/>
      <c r="K8396" s="443"/>
    </row>
    <row r="8397" spans="2:11" s="440" customFormat="1" x14ac:dyDescent="0.2">
      <c r="B8397" s="442"/>
      <c r="I8397" s="443"/>
      <c r="J8397" s="443"/>
      <c r="K8397" s="443"/>
    </row>
    <row r="8398" spans="2:11" s="440" customFormat="1" x14ac:dyDescent="0.2">
      <c r="B8398" s="442"/>
      <c r="I8398" s="443"/>
      <c r="J8398" s="443"/>
      <c r="K8398" s="443"/>
    </row>
    <row r="8399" spans="2:11" s="440" customFormat="1" x14ac:dyDescent="0.2">
      <c r="B8399" s="442"/>
      <c r="I8399" s="443"/>
      <c r="J8399" s="443"/>
      <c r="K8399" s="443"/>
    </row>
    <row r="8400" spans="2:11" s="440" customFormat="1" x14ac:dyDescent="0.2">
      <c r="B8400" s="442"/>
      <c r="I8400" s="443"/>
      <c r="J8400" s="443"/>
      <c r="K8400" s="443"/>
    </row>
    <row r="8401" spans="2:11" s="440" customFormat="1" x14ac:dyDescent="0.2">
      <c r="B8401" s="442"/>
      <c r="I8401" s="443"/>
      <c r="J8401" s="443"/>
      <c r="K8401" s="443"/>
    </row>
    <row r="8402" spans="2:11" s="440" customFormat="1" x14ac:dyDescent="0.2">
      <c r="B8402" s="442"/>
      <c r="I8402" s="443"/>
      <c r="J8402" s="443"/>
      <c r="K8402" s="443"/>
    </row>
    <row r="8403" spans="2:11" s="440" customFormat="1" x14ac:dyDescent="0.2">
      <c r="B8403" s="442"/>
      <c r="I8403" s="443"/>
      <c r="J8403" s="443"/>
      <c r="K8403" s="443"/>
    </row>
    <row r="8404" spans="2:11" s="440" customFormat="1" x14ac:dyDescent="0.2">
      <c r="B8404" s="442"/>
      <c r="I8404" s="443"/>
      <c r="J8404" s="443"/>
      <c r="K8404" s="443"/>
    </row>
    <row r="8405" spans="2:11" s="440" customFormat="1" x14ac:dyDescent="0.2">
      <c r="B8405" s="442"/>
      <c r="I8405" s="443"/>
      <c r="J8405" s="443"/>
      <c r="K8405" s="443"/>
    </row>
    <row r="8406" spans="2:11" s="440" customFormat="1" x14ac:dyDescent="0.2">
      <c r="B8406" s="442"/>
      <c r="I8406" s="443"/>
      <c r="J8406" s="443"/>
      <c r="K8406" s="443"/>
    </row>
    <row r="8407" spans="2:11" s="440" customFormat="1" x14ac:dyDescent="0.2">
      <c r="B8407" s="442"/>
      <c r="I8407" s="443"/>
      <c r="J8407" s="443"/>
      <c r="K8407" s="443"/>
    </row>
    <row r="8408" spans="2:11" s="440" customFormat="1" x14ac:dyDescent="0.2">
      <c r="B8408" s="442"/>
      <c r="I8408" s="443"/>
      <c r="J8408" s="443"/>
      <c r="K8408" s="443"/>
    </row>
    <row r="8409" spans="2:11" s="440" customFormat="1" x14ac:dyDescent="0.2">
      <c r="B8409" s="442"/>
      <c r="I8409" s="443"/>
      <c r="J8409" s="443"/>
      <c r="K8409" s="443"/>
    </row>
    <row r="8410" spans="2:11" s="440" customFormat="1" x14ac:dyDescent="0.2">
      <c r="B8410" s="442"/>
      <c r="I8410" s="443"/>
      <c r="J8410" s="443"/>
      <c r="K8410" s="443"/>
    </row>
    <row r="8411" spans="2:11" s="440" customFormat="1" x14ac:dyDescent="0.2">
      <c r="B8411" s="442"/>
      <c r="I8411" s="443"/>
      <c r="J8411" s="443"/>
      <c r="K8411" s="443"/>
    </row>
    <row r="8412" spans="2:11" s="440" customFormat="1" x14ac:dyDescent="0.2">
      <c r="B8412" s="442"/>
      <c r="I8412" s="443"/>
      <c r="J8412" s="443"/>
      <c r="K8412" s="443"/>
    </row>
    <row r="8413" spans="2:11" s="440" customFormat="1" x14ac:dyDescent="0.2">
      <c r="B8413" s="442"/>
      <c r="I8413" s="443"/>
      <c r="J8413" s="443"/>
      <c r="K8413" s="443"/>
    </row>
    <row r="8414" spans="2:11" s="440" customFormat="1" x14ac:dyDescent="0.2">
      <c r="B8414" s="442"/>
      <c r="I8414" s="443"/>
      <c r="J8414" s="443"/>
      <c r="K8414" s="443"/>
    </row>
    <row r="8415" spans="2:11" s="440" customFormat="1" x14ac:dyDescent="0.2">
      <c r="B8415" s="442"/>
      <c r="I8415" s="443"/>
      <c r="J8415" s="443"/>
      <c r="K8415" s="443"/>
    </row>
    <row r="8416" spans="2:11" s="440" customFormat="1" x14ac:dyDescent="0.2">
      <c r="B8416" s="442"/>
      <c r="I8416" s="443"/>
      <c r="J8416" s="443"/>
      <c r="K8416" s="443"/>
    </row>
    <row r="8417" spans="2:11" s="440" customFormat="1" x14ac:dyDescent="0.2">
      <c r="B8417" s="442"/>
      <c r="I8417" s="443"/>
      <c r="J8417" s="443"/>
      <c r="K8417" s="443"/>
    </row>
    <row r="8418" spans="2:11" s="440" customFormat="1" x14ac:dyDescent="0.2">
      <c r="B8418" s="442"/>
      <c r="I8418" s="443"/>
      <c r="J8418" s="443"/>
      <c r="K8418" s="443"/>
    </row>
    <row r="8419" spans="2:11" s="440" customFormat="1" x14ac:dyDescent="0.2">
      <c r="B8419" s="442"/>
      <c r="I8419" s="443"/>
      <c r="J8419" s="443"/>
      <c r="K8419" s="443"/>
    </row>
    <row r="8420" spans="2:11" s="440" customFormat="1" x14ac:dyDescent="0.2">
      <c r="B8420" s="442"/>
      <c r="I8420" s="443"/>
      <c r="J8420" s="443"/>
      <c r="K8420" s="443"/>
    </row>
    <row r="8421" spans="2:11" s="440" customFormat="1" x14ac:dyDescent="0.2">
      <c r="B8421" s="442"/>
      <c r="I8421" s="443"/>
      <c r="J8421" s="443"/>
      <c r="K8421" s="443"/>
    </row>
    <row r="8422" spans="2:11" s="440" customFormat="1" x14ac:dyDescent="0.2">
      <c r="B8422" s="442"/>
      <c r="I8422" s="443"/>
      <c r="J8422" s="443"/>
      <c r="K8422" s="443"/>
    </row>
    <row r="8423" spans="2:11" s="440" customFormat="1" x14ac:dyDescent="0.2">
      <c r="B8423" s="442"/>
      <c r="I8423" s="443"/>
      <c r="J8423" s="443"/>
      <c r="K8423" s="443"/>
    </row>
    <row r="8424" spans="2:11" s="440" customFormat="1" x14ac:dyDescent="0.2">
      <c r="B8424" s="442"/>
      <c r="I8424" s="443"/>
      <c r="J8424" s="443"/>
      <c r="K8424" s="443"/>
    </row>
    <row r="8425" spans="2:11" s="440" customFormat="1" x14ac:dyDescent="0.2">
      <c r="B8425" s="442"/>
      <c r="I8425" s="443"/>
      <c r="J8425" s="443"/>
      <c r="K8425" s="443"/>
    </row>
    <row r="8426" spans="2:11" s="440" customFormat="1" x14ac:dyDescent="0.2">
      <c r="B8426" s="442"/>
      <c r="I8426" s="443"/>
      <c r="J8426" s="443"/>
      <c r="K8426" s="443"/>
    </row>
    <row r="8427" spans="2:11" s="440" customFormat="1" x14ac:dyDescent="0.2">
      <c r="B8427" s="442"/>
      <c r="I8427" s="443"/>
      <c r="J8427" s="443"/>
      <c r="K8427" s="443"/>
    </row>
    <row r="8428" spans="2:11" s="440" customFormat="1" x14ac:dyDescent="0.2">
      <c r="B8428" s="442"/>
      <c r="I8428" s="443"/>
      <c r="J8428" s="443"/>
      <c r="K8428" s="443"/>
    </row>
    <row r="8429" spans="2:11" s="440" customFormat="1" x14ac:dyDescent="0.2">
      <c r="B8429" s="442"/>
      <c r="I8429" s="443"/>
      <c r="J8429" s="443"/>
      <c r="K8429" s="443"/>
    </row>
    <row r="8430" spans="2:11" s="440" customFormat="1" x14ac:dyDescent="0.2">
      <c r="B8430" s="442"/>
      <c r="I8430" s="443"/>
      <c r="J8430" s="443"/>
      <c r="K8430" s="443"/>
    </row>
    <row r="8431" spans="2:11" s="440" customFormat="1" x14ac:dyDescent="0.2">
      <c r="B8431" s="442"/>
      <c r="I8431" s="443"/>
      <c r="J8431" s="443"/>
      <c r="K8431" s="443"/>
    </row>
    <row r="8432" spans="2:11" s="440" customFormat="1" x14ac:dyDescent="0.2">
      <c r="B8432" s="442"/>
      <c r="I8432" s="443"/>
      <c r="J8432" s="443"/>
      <c r="K8432" s="443"/>
    </row>
    <row r="8433" spans="2:11" s="440" customFormat="1" x14ac:dyDescent="0.2">
      <c r="B8433" s="442"/>
      <c r="I8433" s="443"/>
      <c r="J8433" s="443"/>
      <c r="K8433" s="443"/>
    </row>
    <row r="8434" spans="2:11" s="440" customFormat="1" x14ac:dyDescent="0.2">
      <c r="B8434" s="442"/>
      <c r="I8434" s="443"/>
      <c r="J8434" s="443"/>
      <c r="K8434" s="443"/>
    </row>
    <row r="8435" spans="2:11" s="440" customFormat="1" x14ac:dyDescent="0.2">
      <c r="B8435" s="442"/>
      <c r="I8435" s="443"/>
      <c r="J8435" s="443"/>
      <c r="K8435" s="443"/>
    </row>
    <row r="8436" spans="2:11" s="440" customFormat="1" x14ac:dyDescent="0.2">
      <c r="B8436" s="442"/>
      <c r="I8436" s="443"/>
      <c r="J8436" s="443"/>
      <c r="K8436" s="443"/>
    </row>
    <row r="8437" spans="2:11" s="440" customFormat="1" x14ac:dyDescent="0.2">
      <c r="B8437" s="442"/>
      <c r="I8437" s="443"/>
      <c r="J8437" s="443"/>
      <c r="K8437" s="443"/>
    </row>
    <row r="8438" spans="2:11" s="440" customFormat="1" x14ac:dyDescent="0.2">
      <c r="B8438" s="442"/>
      <c r="I8438" s="443"/>
      <c r="J8438" s="443"/>
      <c r="K8438" s="443"/>
    </row>
    <row r="8439" spans="2:11" s="440" customFormat="1" x14ac:dyDescent="0.2">
      <c r="B8439" s="442"/>
      <c r="I8439" s="443"/>
      <c r="J8439" s="443"/>
      <c r="K8439" s="443"/>
    </row>
    <row r="8440" spans="2:11" s="440" customFormat="1" x14ac:dyDescent="0.2">
      <c r="B8440" s="442"/>
      <c r="I8440" s="443"/>
      <c r="J8440" s="443"/>
      <c r="K8440" s="443"/>
    </row>
    <row r="8441" spans="2:11" s="440" customFormat="1" x14ac:dyDescent="0.2">
      <c r="B8441" s="442"/>
      <c r="I8441" s="443"/>
      <c r="J8441" s="443"/>
      <c r="K8441" s="443"/>
    </row>
    <row r="8442" spans="2:11" s="440" customFormat="1" x14ac:dyDescent="0.2">
      <c r="B8442" s="442"/>
      <c r="I8442" s="443"/>
      <c r="J8442" s="443"/>
      <c r="K8442" s="443"/>
    </row>
    <row r="8443" spans="2:11" s="440" customFormat="1" x14ac:dyDescent="0.2">
      <c r="B8443" s="442"/>
      <c r="I8443" s="443"/>
      <c r="J8443" s="443"/>
      <c r="K8443" s="443"/>
    </row>
    <row r="8444" spans="2:11" s="440" customFormat="1" x14ac:dyDescent="0.2">
      <c r="B8444" s="442"/>
      <c r="I8444" s="443"/>
      <c r="J8444" s="443"/>
      <c r="K8444" s="443"/>
    </row>
    <row r="8445" spans="2:11" s="440" customFormat="1" x14ac:dyDescent="0.2">
      <c r="B8445" s="442"/>
      <c r="I8445" s="443"/>
      <c r="J8445" s="443"/>
      <c r="K8445" s="443"/>
    </row>
    <row r="8446" spans="2:11" s="440" customFormat="1" x14ac:dyDescent="0.2">
      <c r="B8446" s="442"/>
      <c r="I8446" s="443"/>
      <c r="J8446" s="443"/>
      <c r="K8446" s="443"/>
    </row>
    <row r="8447" spans="2:11" s="440" customFormat="1" x14ac:dyDescent="0.2">
      <c r="B8447" s="442"/>
      <c r="I8447" s="443"/>
      <c r="J8447" s="443"/>
      <c r="K8447" s="443"/>
    </row>
    <row r="8448" spans="2:11" s="440" customFormat="1" x14ac:dyDescent="0.2">
      <c r="B8448" s="442"/>
      <c r="I8448" s="443"/>
      <c r="J8448" s="443"/>
      <c r="K8448" s="443"/>
    </row>
    <row r="8449" spans="2:11" s="440" customFormat="1" x14ac:dyDescent="0.2">
      <c r="B8449" s="442"/>
      <c r="I8449" s="443"/>
      <c r="J8449" s="443"/>
      <c r="K8449" s="443"/>
    </row>
    <row r="8450" spans="2:11" s="440" customFormat="1" x14ac:dyDescent="0.2">
      <c r="B8450" s="442"/>
      <c r="I8450" s="443"/>
      <c r="J8450" s="443"/>
      <c r="K8450" s="443"/>
    </row>
    <row r="8451" spans="2:11" s="440" customFormat="1" x14ac:dyDescent="0.2">
      <c r="B8451" s="442"/>
      <c r="I8451" s="443"/>
      <c r="J8451" s="443"/>
      <c r="K8451" s="443"/>
    </row>
    <row r="8452" spans="2:11" s="440" customFormat="1" x14ac:dyDescent="0.2">
      <c r="B8452" s="442"/>
      <c r="I8452" s="443"/>
      <c r="J8452" s="443"/>
      <c r="K8452" s="443"/>
    </row>
    <row r="8453" spans="2:11" s="440" customFormat="1" x14ac:dyDescent="0.2">
      <c r="B8453" s="442"/>
      <c r="I8453" s="443"/>
      <c r="J8453" s="443"/>
      <c r="K8453" s="443"/>
    </row>
    <row r="8454" spans="2:11" s="440" customFormat="1" x14ac:dyDescent="0.2">
      <c r="B8454" s="442"/>
      <c r="I8454" s="443"/>
      <c r="J8454" s="443"/>
      <c r="K8454" s="443"/>
    </row>
    <row r="8455" spans="2:11" s="440" customFormat="1" x14ac:dyDescent="0.2">
      <c r="B8455" s="442"/>
      <c r="I8455" s="443"/>
      <c r="J8455" s="443"/>
      <c r="K8455" s="443"/>
    </row>
    <row r="8456" spans="2:11" s="440" customFormat="1" x14ac:dyDescent="0.2">
      <c r="B8456" s="442"/>
      <c r="I8456" s="443"/>
      <c r="J8456" s="443"/>
      <c r="K8456" s="443"/>
    </row>
    <row r="8457" spans="2:11" s="440" customFormat="1" x14ac:dyDescent="0.2">
      <c r="B8457" s="442"/>
      <c r="I8457" s="443"/>
      <c r="J8457" s="443"/>
      <c r="K8457" s="443"/>
    </row>
    <row r="8458" spans="2:11" s="440" customFormat="1" x14ac:dyDescent="0.2">
      <c r="B8458" s="442"/>
      <c r="I8458" s="443"/>
      <c r="J8458" s="443"/>
      <c r="K8458" s="443"/>
    </row>
    <row r="8459" spans="2:11" s="440" customFormat="1" x14ac:dyDescent="0.2">
      <c r="B8459" s="442"/>
      <c r="I8459" s="443"/>
      <c r="J8459" s="443"/>
      <c r="K8459" s="443"/>
    </row>
    <row r="8460" spans="2:11" s="440" customFormat="1" x14ac:dyDescent="0.2">
      <c r="B8460" s="442"/>
      <c r="I8460" s="443"/>
      <c r="J8460" s="443"/>
      <c r="K8460" s="443"/>
    </row>
    <row r="8461" spans="2:11" s="440" customFormat="1" x14ac:dyDescent="0.2">
      <c r="B8461" s="442"/>
      <c r="I8461" s="443"/>
      <c r="J8461" s="443"/>
      <c r="K8461" s="443"/>
    </row>
    <row r="8462" spans="2:11" s="440" customFormat="1" x14ac:dyDescent="0.2">
      <c r="B8462" s="442"/>
      <c r="I8462" s="443"/>
      <c r="J8462" s="443"/>
      <c r="K8462" s="443"/>
    </row>
    <row r="8463" spans="2:11" s="440" customFormat="1" x14ac:dyDescent="0.2">
      <c r="B8463" s="442"/>
      <c r="I8463" s="443"/>
      <c r="J8463" s="443"/>
      <c r="K8463" s="443"/>
    </row>
    <row r="8464" spans="2:11" s="440" customFormat="1" x14ac:dyDescent="0.2">
      <c r="B8464" s="442"/>
      <c r="I8464" s="443"/>
      <c r="J8464" s="443"/>
      <c r="K8464" s="443"/>
    </row>
    <row r="8465" spans="2:11" s="440" customFormat="1" x14ac:dyDescent="0.2">
      <c r="B8465" s="442"/>
      <c r="I8465" s="443"/>
      <c r="J8465" s="443"/>
      <c r="K8465" s="443"/>
    </row>
    <row r="8466" spans="2:11" s="440" customFormat="1" x14ac:dyDescent="0.2">
      <c r="B8466" s="442"/>
      <c r="I8466" s="443"/>
      <c r="J8466" s="443"/>
      <c r="K8466" s="443"/>
    </row>
    <row r="8467" spans="2:11" s="440" customFormat="1" x14ac:dyDescent="0.2">
      <c r="B8467" s="442"/>
      <c r="I8467" s="443"/>
      <c r="J8467" s="443"/>
      <c r="K8467" s="443"/>
    </row>
    <row r="8468" spans="2:11" s="440" customFormat="1" x14ac:dyDescent="0.2">
      <c r="B8468" s="442"/>
      <c r="I8468" s="443"/>
      <c r="J8468" s="443"/>
      <c r="K8468" s="443"/>
    </row>
    <row r="8469" spans="2:11" s="440" customFormat="1" x14ac:dyDescent="0.2">
      <c r="B8469" s="442"/>
      <c r="I8469" s="443"/>
      <c r="J8469" s="443"/>
      <c r="K8469" s="443"/>
    </row>
    <row r="8470" spans="2:11" s="440" customFormat="1" x14ac:dyDescent="0.2">
      <c r="B8470" s="442"/>
      <c r="I8470" s="443"/>
      <c r="J8470" s="443"/>
      <c r="K8470" s="443"/>
    </row>
    <row r="8471" spans="2:11" s="440" customFormat="1" x14ac:dyDescent="0.2">
      <c r="B8471" s="442"/>
      <c r="I8471" s="443"/>
      <c r="J8471" s="443"/>
      <c r="K8471" s="443"/>
    </row>
    <row r="8472" spans="2:11" s="440" customFormat="1" x14ac:dyDescent="0.2">
      <c r="B8472" s="442"/>
      <c r="I8472" s="443"/>
      <c r="J8472" s="443"/>
      <c r="K8472" s="443"/>
    </row>
    <row r="8473" spans="2:11" s="440" customFormat="1" x14ac:dyDescent="0.2">
      <c r="B8473" s="442"/>
      <c r="I8473" s="443"/>
      <c r="J8473" s="443"/>
      <c r="K8473" s="443"/>
    </row>
    <row r="8474" spans="2:11" s="440" customFormat="1" x14ac:dyDescent="0.2">
      <c r="B8474" s="442"/>
      <c r="I8474" s="443"/>
      <c r="J8474" s="443"/>
      <c r="K8474" s="443"/>
    </row>
    <row r="8475" spans="2:11" s="440" customFormat="1" x14ac:dyDescent="0.2">
      <c r="B8475" s="442"/>
      <c r="I8475" s="443"/>
      <c r="J8475" s="443"/>
      <c r="K8475" s="443"/>
    </row>
    <row r="8476" spans="2:11" s="440" customFormat="1" x14ac:dyDescent="0.2">
      <c r="B8476" s="442"/>
      <c r="I8476" s="443"/>
      <c r="J8476" s="443"/>
      <c r="K8476" s="443"/>
    </row>
    <row r="8477" spans="2:11" s="440" customFormat="1" x14ac:dyDescent="0.2">
      <c r="B8477" s="442"/>
      <c r="I8477" s="443"/>
      <c r="J8477" s="443"/>
      <c r="K8477" s="443"/>
    </row>
    <row r="8478" spans="2:11" s="440" customFormat="1" x14ac:dyDescent="0.2">
      <c r="B8478" s="442"/>
      <c r="I8478" s="443"/>
      <c r="J8478" s="443"/>
      <c r="K8478" s="443"/>
    </row>
    <row r="8479" spans="2:11" s="440" customFormat="1" x14ac:dyDescent="0.2">
      <c r="B8479" s="442"/>
      <c r="I8479" s="443"/>
      <c r="J8479" s="443"/>
      <c r="K8479" s="443"/>
    </row>
    <row r="8480" spans="2:11" s="440" customFormat="1" x14ac:dyDescent="0.2">
      <c r="B8480" s="442"/>
      <c r="I8480" s="443"/>
      <c r="J8480" s="443"/>
      <c r="K8480" s="443"/>
    </row>
    <row r="8481" spans="2:11" s="440" customFormat="1" x14ac:dyDescent="0.2">
      <c r="B8481" s="442"/>
      <c r="I8481" s="443"/>
      <c r="J8481" s="443"/>
      <c r="K8481" s="443"/>
    </row>
    <row r="8482" spans="2:11" s="440" customFormat="1" x14ac:dyDescent="0.2">
      <c r="B8482" s="442"/>
      <c r="I8482" s="443"/>
      <c r="J8482" s="443"/>
      <c r="K8482" s="443"/>
    </row>
    <row r="8483" spans="2:11" s="440" customFormat="1" x14ac:dyDescent="0.2">
      <c r="B8483" s="442"/>
      <c r="I8483" s="443"/>
      <c r="J8483" s="443"/>
      <c r="K8483" s="443"/>
    </row>
    <row r="8484" spans="2:11" s="440" customFormat="1" x14ac:dyDescent="0.2">
      <c r="B8484" s="442"/>
      <c r="I8484" s="443"/>
      <c r="J8484" s="443"/>
      <c r="K8484" s="443"/>
    </row>
    <row r="8485" spans="2:11" s="440" customFormat="1" x14ac:dyDescent="0.2">
      <c r="B8485" s="442"/>
      <c r="I8485" s="443"/>
      <c r="J8485" s="443"/>
      <c r="K8485" s="443"/>
    </row>
    <row r="8486" spans="2:11" s="440" customFormat="1" x14ac:dyDescent="0.2">
      <c r="B8486" s="442"/>
      <c r="I8486" s="443"/>
      <c r="J8486" s="443"/>
      <c r="K8486" s="443"/>
    </row>
    <row r="8487" spans="2:11" s="440" customFormat="1" x14ac:dyDescent="0.2">
      <c r="B8487" s="442"/>
      <c r="I8487" s="443"/>
      <c r="J8487" s="443"/>
      <c r="K8487" s="443"/>
    </row>
    <row r="8488" spans="2:11" s="440" customFormat="1" x14ac:dyDescent="0.2">
      <c r="B8488" s="442"/>
      <c r="I8488" s="443"/>
      <c r="J8488" s="443"/>
      <c r="K8488" s="443"/>
    </row>
    <row r="8489" spans="2:11" s="440" customFormat="1" x14ac:dyDescent="0.2">
      <c r="B8489" s="442"/>
      <c r="I8489" s="443"/>
      <c r="J8489" s="443"/>
      <c r="K8489" s="443"/>
    </row>
    <row r="8490" spans="2:11" s="440" customFormat="1" x14ac:dyDescent="0.2">
      <c r="B8490" s="442"/>
      <c r="I8490" s="443"/>
      <c r="J8490" s="443"/>
      <c r="K8490" s="443"/>
    </row>
    <row r="8491" spans="2:11" s="440" customFormat="1" x14ac:dyDescent="0.2">
      <c r="B8491" s="442"/>
      <c r="I8491" s="443"/>
      <c r="J8491" s="443"/>
      <c r="K8491" s="443"/>
    </row>
    <row r="8492" spans="2:11" s="440" customFormat="1" x14ac:dyDescent="0.2">
      <c r="B8492" s="442"/>
      <c r="I8492" s="443"/>
      <c r="J8492" s="443"/>
      <c r="K8492" s="443"/>
    </row>
    <row r="8493" spans="2:11" s="440" customFormat="1" x14ac:dyDescent="0.2">
      <c r="B8493" s="442"/>
      <c r="I8493" s="443"/>
      <c r="J8493" s="443"/>
      <c r="K8493" s="443"/>
    </row>
    <row r="8494" spans="2:11" s="440" customFormat="1" x14ac:dyDescent="0.2">
      <c r="B8494" s="442"/>
      <c r="I8494" s="443"/>
      <c r="J8494" s="443"/>
      <c r="K8494" s="443"/>
    </row>
    <row r="8495" spans="2:11" s="440" customFormat="1" x14ac:dyDescent="0.2">
      <c r="B8495" s="442"/>
      <c r="I8495" s="443"/>
      <c r="J8495" s="443"/>
      <c r="K8495" s="443"/>
    </row>
    <row r="8496" spans="2:11" s="440" customFormat="1" x14ac:dyDescent="0.2">
      <c r="B8496" s="442"/>
      <c r="I8496" s="443"/>
      <c r="J8496" s="443"/>
      <c r="K8496" s="443"/>
    </row>
    <row r="8497" spans="2:11" s="440" customFormat="1" x14ac:dyDescent="0.2">
      <c r="B8497" s="442"/>
      <c r="I8497" s="443"/>
      <c r="J8497" s="443"/>
      <c r="K8497" s="443"/>
    </row>
    <row r="8498" spans="2:11" s="440" customFormat="1" x14ac:dyDescent="0.2">
      <c r="B8498" s="442"/>
      <c r="I8498" s="443"/>
      <c r="J8498" s="443"/>
      <c r="K8498" s="443"/>
    </row>
    <row r="8499" spans="2:11" s="440" customFormat="1" x14ac:dyDescent="0.2">
      <c r="B8499" s="442"/>
      <c r="I8499" s="443"/>
      <c r="J8499" s="443"/>
      <c r="K8499" s="443"/>
    </row>
    <row r="8500" spans="2:11" s="440" customFormat="1" x14ac:dyDescent="0.2">
      <c r="B8500" s="442"/>
      <c r="I8500" s="443"/>
      <c r="J8500" s="443"/>
      <c r="K8500" s="443"/>
    </row>
    <row r="8501" spans="2:11" s="440" customFormat="1" x14ac:dyDescent="0.2">
      <c r="B8501" s="442"/>
      <c r="I8501" s="443"/>
      <c r="J8501" s="443"/>
      <c r="K8501" s="443"/>
    </row>
    <row r="8502" spans="2:11" s="440" customFormat="1" x14ac:dyDescent="0.2">
      <c r="B8502" s="442"/>
      <c r="I8502" s="443"/>
      <c r="J8502" s="443"/>
      <c r="K8502" s="443"/>
    </row>
    <row r="8503" spans="2:11" s="440" customFormat="1" x14ac:dyDescent="0.2">
      <c r="B8503" s="442"/>
      <c r="I8503" s="443"/>
      <c r="J8503" s="443"/>
      <c r="K8503" s="443"/>
    </row>
    <row r="8504" spans="2:11" s="440" customFormat="1" x14ac:dyDescent="0.2">
      <c r="B8504" s="442"/>
      <c r="I8504" s="443"/>
      <c r="J8504" s="443"/>
      <c r="K8504" s="443"/>
    </row>
    <row r="8505" spans="2:11" s="440" customFormat="1" x14ac:dyDescent="0.2">
      <c r="B8505" s="442"/>
      <c r="I8505" s="443"/>
      <c r="J8505" s="443"/>
      <c r="K8505" s="443"/>
    </row>
    <row r="8506" spans="2:11" s="440" customFormat="1" x14ac:dyDescent="0.2">
      <c r="B8506" s="442"/>
      <c r="I8506" s="443"/>
      <c r="J8506" s="443"/>
      <c r="K8506" s="443"/>
    </row>
    <row r="8507" spans="2:11" s="440" customFormat="1" x14ac:dyDescent="0.2">
      <c r="B8507" s="442"/>
      <c r="I8507" s="443"/>
      <c r="J8507" s="443"/>
      <c r="K8507" s="443"/>
    </row>
    <row r="8508" spans="2:11" s="440" customFormat="1" x14ac:dyDescent="0.2">
      <c r="B8508" s="442"/>
      <c r="I8508" s="443"/>
      <c r="J8508" s="443"/>
      <c r="K8508" s="443"/>
    </row>
    <row r="8509" spans="2:11" s="440" customFormat="1" x14ac:dyDescent="0.2">
      <c r="B8509" s="442"/>
      <c r="I8509" s="443"/>
      <c r="J8509" s="443"/>
      <c r="K8509" s="443"/>
    </row>
    <row r="8510" spans="2:11" s="440" customFormat="1" x14ac:dyDescent="0.2">
      <c r="B8510" s="442"/>
      <c r="I8510" s="443"/>
      <c r="J8510" s="443"/>
      <c r="K8510" s="443"/>
    </row>
    <row r="8511" spans="2:11" s="440" customFormat="1" x14ac:dyDescent="0.2">
      <c r="B8511" s="442"/>
      <c r="I8511" s="443"/>
      <c r="J8511" s="443"/>
      <c r="K8511" s="443"/>
    </row>
    <row r="8512" spans="2:11" s="440" customFormat="1" x14ac:dyDescent="0.2">
      <c r="B8512" s="442"/>
      <c r="I8512" s="443"/>
      <c r="J8512" s="443"/>
      <c r="K8512" s="443"/>
    </row>
    <row r="8513" spans="2:11" s="440" customFormat="1" x14ac:dyDescent="0.2">
      <c r="B8513" s="442"/>
      <c r="I8513" s="443"/>
      <c r="J8513" s="443"/>
      <c r="K8513" s="443"/>
    </row>
    <row r="8514" spans="2:11" s="440" customFormat="1" x14ac:dyDescent="0.2">
      <c r="B8514" s="442"/>
      <c r="I8514" s="443"/>
      <c r="J8514" s="443"/>
      <c r="K8514" s="443"/>
    </row>
    <row r="8515" spans="2:11" s="440" customFormat="1" x14ac:dyDescent="0.2">
      <c r="B8515" s="442"/>
      <c r="I8515" s="443"/>
      <c r="J8515" s="443"/>
      <c r="K8515" s="443"/>
    </row>
    <row r="8516" spans="2:11" s="440" customFormat="1" x14ac:dyDescent="0.2">
      <c r="B8516" s="442"/>
      <c r="I8516" s="443"/>
      <c r="J8516" s="443"/>
      <c r="K8516" s="443"/>
    </row>
    <row r="8517" spans="2:11" s="440" customFormat="1" x14ac:dyDescent="0.2">
      <c r="B8517" s="442"/>
      <c r="I8517" s="443"/>
      <c r="J8517" s="443"/>
      <c r="K8517" s="443"/>
    </row>
    <row r="8518" spans="2:11" s="440" customFormat="1" x14ac:dyDescent="0.2">
      <c r="B8518" s="442"/>
      <c r="I8518" s="443"/>
      <c r="J8518" s="443"/>
      <c r="K8518" s="443"/>
    </row>
    <row r="8519" spans="2:11" s="440" customFormat="1" x14ac:dyDescent="0.2">
      <c r="B8519" s="442"/>
      <c r="I8519" s="443"/>
      <c r="J8519" s="443"/>
      <c r="K8519" s="443"/>
    </row>
    <row r="8520" spans="2:11" s="440" customFormat="1" x14ac:dyDescent="0.2">
      <c r="B8520" s="442"/>
      <c r="I8520" s="443"/>
      <c r="J8520" s="443"/>
      <c r="K8520" s="443"/>
    </row>
    <row r="8521" spans="2:11" s="440" customFormat="1" x14ac:dyDescent="0.2">
      <c r="B8521" s="442"/>
      <c r="I8521" s="443"/>
      <c r="J8521" s="443"/>
      <c r="K8521" s="443"/>
    </row>
    <row r="8522" spans="2:11" s="440" customFormat="1" x14ac:dyDescent="0.2">
      <c r="B8522" s="442"/>
      <c r="I8522" s="443"/>
      <c r="J8522" s="443"/>
      <c r="K8522" s="443"/>
    </row>
    <row r="8523" spans="2:11" s="440" customFormat="1" x14ac:dyDescent="0.2">
      <c r="B8523" s="442"/>
      <c r="I8523" s="443"/>
      <c r="J8523" s="443"/>
      <c r="K8523" s="443"/>
    </row>
    <row r="8524" spans="2:11" s="440" customFormat="1" x14ac:dyDescent="0.2">
      <c r="B8524" s="442"/>
      <c r="I8524" s="443"/>
      <c r="J8524" s="443"/>
      <c r="K8524" s="443"/>
    </row>
    <row r="8525" spans="2:11" s="440" customFormat="1" x14ac:dyDescent="0.2">
      <c r="B8525" s="442"/>
      <c r="I8525" s="443"/>
      <c r="J8525" s="443"/>
      <c r="K8525" s="443"/>
    </row>
    <row r="8526" spans="2:11" s="440" customFormat="1" x14ac:dyDescent="0.2">
      <c r="B8526" s="442"/>
      <c r="I8526" s="443"/>
      <c r="J8526" s="443"/>
      <c r="K8526" s="443"/>
    </row>
    <row r="8527" spans="2:11" s="440" customFormat="1" x14ac:dyDescent="0.2">
      <c r="B8527" s="442"/>
      <c r="I8527" s="443"/>
      <c r="J8527" s="443"/>
      <c r="K8527" s="443"/>
    </row>
    <row r="8528" spans="2:11" s="440" customFormat="1" x14ac:dyDescent="0.2">
      <c r="B8528" s="442"/>
      <c r="I8528" s="443"/>
      <c r="J8528" s="443"/>
      <c r="K8528" s="443"/>
    </row>
    <row r="8529" spans="2:11" s="440" customFormat="1" x14ac:dyDescent="0.2">
      <c r="B8529" s="442"/>
      <c r="I8529" s="443"/>
      <c r="J8529" s="443"/>
      <c r="K8529" s="443"/>
    </row>
    <row r="8530" spans="2:11" s="440" customFormat="1" x14ac:dyDescent="0.2">
      <c r="B8530" s="442"/>
      <c r="I8530" s="443"/>
      <c r="J8530" s="443"/>
      <c r="K8530" s="443"/>
    </row>
    <row r="8531" spans="2:11" s="440" customFormat="1" x14ac:dyDescent="0.2">
      <c r="B8531" s="442"/>
      <c r="I8531" s="443"/>
      <c r="J8531" s="443"/>
      <c r="K8531" s="443"/>
    </row>
    <row r="8532" spans="2:11" s="440" customFormat="1" x14ac:dyDescent="0.2">
      <c r="B8532" s="442"/>
      <c r="I8532" s="443"/>
      <c r="J8532" s="443"/>
      <c r="K8532" s="443"/>
    </row>
    <row r="8533" spans="2:11" s="440" customFormat="1" x14ac:dyDescent="0.2">
      <c r="B8533" s="442"/>
      <c r="I8533" s="443"/>
      <c r="J8533" s="443"/>
      <c r="K8533" s="443"/>
    </row>
    <row r="8534" spans="2:11" s="440" customFormat="1" x14ac:dyDescent="0.2">
      <c r="B8534" s="442"/>
      <c r="I8534" s="443"/>
      <c r="J8534" s="443"/>
      <c r="K8534" s="443"/>
    </row>
    <row r="8535" spans="2:11" s="440" customFormat="1" x14ac:dyDescent="0.2">
      <c r="B8535" s="442"/>
      <c r="I8535" s="443"/>
      <c r="J8535" s="443"/>
      <c r="K8535" s="443"/>
    </row>
    <row r="8536" spans="2:11" s="440" customFormat="1" x14ac:dyDescent="0.2">
      <c r="B8536" s="442"/>
      <c r="I8536" s="443"/>
      <c r="J8536" s="443"/>
      <c r="K8536" s="443"/>
    </row>
    <row r="8537" spans="2:11" s="440" customFormat="1" x14ac:dyDescent="0.2">
      <c r="B8537" s="442"/>
      <c r="I8537" s="443"/>
      <c r="J8537" s="443"/>
      <c r="K8537" s="443"/>
    </row>
    <row r="8538" spans="2:11" s="440" customFormat="1" x14ac:dyDescent="0.2">
      <c r="B8538" s="442"/>
      <c r="I8538" s="443"/>
      <c r="J8538" s="443"/>
      <c r="K8538" s="443"/>
    </row>
    <row r="8539" spans="2:11" s="440" customFormat="1" x14ac:dyDescent="0.2">
      <c r="B8539" s="442"/>
      <c r="I8539" s="443"/>
      <c r="J8539" s="443"/>
      <c r="K8539" s="443"/>
    </row>
    <row r="8540" spans="2:11" s="440" customFormat="1" x14ac:dyDescent="0.2">
      <c r="B8540" s="442"/>
      <c r="I8540" s="443"/>
      <c r="J8540" s="443"/>
      <c r="K8540" s="443"/>
    </row>
    <row r="8541" spans="2:11" s="440" customFormat="1" x14ac:dyDescent="0.2">
      <c r="B8541" s="442"/>
      <c r="I8541" s="443"/>
      <c r="J8541" s="443"/>
      <c r="K8541" s="443"/>
    </row>
    <row r="8542" spans="2:11" s="440" customFormat="1" x14ac:dyDescent="0.2">
      <c r="B8542" s="442"/>
      <c r="I8542" s="443"/>
      <c r="J8542" s="443"/>
      <c r="K8542" s="443"/>
    </row>
    <row r="8543" spans="2:11" s="440" customFormat="1" x14ac:dyDescent="0.2">
      <c r="B8543" s="442"/>
      <c r="I8543" s="443"/>
      <c r="J8543" s="443"/>
      <c r="K8543" s="443"/>
    </row>
    <row r="8544" spans="2:11" s="440" customFormat="1" x14ac:dyDescent="0.2">
      <c r="B8544" s="442"/>
      <c r="I8544" s="443"/>
      <c r="J8544" s="443"/>
      <c r="K8544" s="443"/>
    </row>
    <row r="8545" spans="2:11" s="440" customFormat="1" x14ac:dyDescent="0.2">
      <c r="B8545" s="442"/>
      <c r="I8545" s="443"/>
      <c r="J8545" s="443"/>
      <c r="K8545" s="443"/>
    </row>
    <row r="8546" spans="2:11" s="440" customFormat="1" x14ac:dyDescent="0.2">
      <c r="B8546" s="442"/>
      <c r="I8546" s="443"/>
      <c r="J8546" s="443"/>
      <c r="K8546" s="443"/>
    </row>
    <row r="8547" spans="2:11" s="440" customFormat="1" x14ac:dyDescent="0.2">
      <c r="B8547" s="442"/>
      <c r="I8547" s="443"/>
      <c r="J8547" s="443"/>
      <c r="K8547" s="443"/>
    </row>
    <row r="8548" spans="2:11" s="440" customFormat="1" x14ac:dyDescent="0.2">
      <c r="B8548" s="442"/>
      <c r="I8548" s="443"/>
      <c r="J8548" s="443"/>
      <c r="K8548" s="443"/>
    </row>
    <row r="8549" spans="2:11" s="440" customFormat="1" x14ac:dyDescent="0.2">
      <c r="B8549" s="442"/>
      <c r="I8549" s="443"/>
      <c r="J8549" s="443"/>
      <c r="K8549" s="443"/>
    </row>
    <row r="8550" spans="2:11" s="440" customFormat="1" x14ac:dyDescent="0.2">
      <c r="B8550" s="442"/>
      <c r="I8550" s="443"/>
      <c r="J8550" s="443"/>
      <c r="K8550" s="443"/>
    </row>
    <row r="8551" spans="2:11" s="440" customFormat="1" x14ac:dyDescent="0.2">
      <c r="B8551" s="442"/>
      <c r="I8551" s="443"/>
      <c r="J8551" s="443"/>
      <c r="K8551" s="443"/>
    </row>
    <row r="8552" spans="2:11" s="440" customFormat="1" x14ac:dyDescent="0.2">
      <c r="B8552" s="442"/>
      <c r="I8552" s="443"/>
      <c r="J8552" s="443"/>
      <c r="K8552" s="443"/>
    </row>
    <row r="8553" spans="2:11" s="440" customFormat="1" x14ac:dyDescent="0.2">
      <c r="B8553" s="442"/>
      <c r="I8553" s="443"/>
      <c r="J8553" s="443"/>
      <c r="K8553" s="443"/>
    </row>
    <row r="8554" spans="2:11" s="440" customFormat="1" x14ac:dyDescent="0.2">
      <c r="B8554" s="442"/>
      <c r="I8554" s="443"/>
      <c r="J8554" s="443"/>
      <c r="K8554" s="443"/>
    </row>
    <row r="8555" spans="2:11" s="440" customFormat="1" x14ac:dyDescent="0.2">
      <c r="B8555" s="442"/>
      <c r="I8555" s="443"/>
      <c r="J8555" s="443"/>
      <c r="K8555" s="443"/>
    </row>
    <row r="8556" spans="2:11" s="440" customFormat="1" x14ac:dyDescent="0.2">
      <c r="B8556" s="442"/>
      <c r="I8556" s="443"/>
      <c r="J8556" s="443"/>
      <c r="K8556" s="443"/>
    </row>
    <row r="8557" spans="2:11" s="440" customFormat="1" x14ac:dyDescent="0.2">
      <c r="B8557" s="442"/>
      <c r="I8557" s="443"/>
      <c r="J8557" s="443"/>
      <c r="K8557" s="443"/>
    </row>
    <row r="8558" spans="2:11" s="440" customFormat="1" x14ac:dyDescent="0.2">
      <c r="B8558" s="442"/>
      <c r="I8558" s="443"/>
      <c r="J8558" s="443"/>
      <c r="K8558" s="443"/>
    </row>
    <row r="8559" spans="2:11" s="440" customFormat="1" x14ac:dyDescent="0.2">
      <c r="B8559" s="442"/>
      <c r="I8559" s="443"/>
      <c r="J8559" s="443"/>
      <c r="K8559" s="443"/>
    </row>
    <row r="8560" spans="2:11" s="440" customFormat="1" x14ac:dyDescent="0.2">
      <c r="B8560" s="442"/>
      <c r="I8560" s="443"/>
      <c r="J8560" s="443"/>
      <c r="K8560" s="443"/>
    </row>
    <row r="8561" spans="2:11" s="440" customFormat="1" x14ac:dyDescent="0.2">
      <c r="B8561" s="442"/>
      <c r="I8561" s="443"/>
      <c r="J8561" s="443"/>
      <c r="K8561" s="443"/>
    </row>
    <row r="8562" spans="2:11" s="440" customFormat="1" x14ac:dyDescent="0.2">
      <c r="B8562" s="442"/>
      <c r="I8562" s="443"/>
      <c r="J8562" s="443"/>
      <c r="K8562" s="443"/>
    </row>
    <row r="8563" spans="2:11" s="440" customFormat="1" x14ac:dyDescent="0.2">
      <c r="B8563" s="442"/>
      <c r="I8563" s="443"/>
      <c r="J8563" s="443"/>
      <c r="K8563" s="443"/>
    </row>
    <row r="8564" spans="2:11" s="440" customFormat="1" x14ac:dyDescent="0.2">
      <c r="B8564" s="442"/>
      <c r="I8564" s="443"/>
      <c r="J8564" s="443"/>
      <c r="K8564" s="443"/>
    </row>
    <row r="8565" spans="2:11" s="440" customFormat="1" x14ac:dyDescent="0.2">
      <c r="B8565" s="442"/>
      <c r="I8565" s="443"/>
      <c r="J8565" s="443"/>
      <c r="K8565" s="443"/>
    </row>
    <row r="8566" spans="2:11" s="440" customFormat="1" x14ac:dyDescent="0.2">
      <c r="B8566" s="442"/>
      <c r="I8566" s="443"/>
      <c r="J8566" s="443"/>
      <c r="K8566" s="443"/>
    </row>
    <row r="8567" spans="2:11" s="440" customFormat="1" x14ac:dyDescent="0.2">
      <c r="B8567" s="442"/>
      <c r="I8567" s="443"/>
      <c r="J8567" s="443"/>
      <c r="K8567" s="443"/>
    </row>
    <row r="8568" spans="2:11" s="440" customFormat="1" x14ac:dyDescent="0.2">
      <c r="B8568" s="442"/>
      <c r="I8568" s="443"/>
      <c r="J8568" s="443"/>
      <c r="K8568" s="443"/>
    </row>
    <row r="8569" spans="2:11" s="440" customFormat="1" x14ac:dyDescent="0.2">
      <c r="B8569" s="442"/>
      <c r="I8569" s="443"/>
      <c r="J8569" s="443"/>
      <c r="K8569" s="443"/>
    </row>
    <row r="8570" spans="2:11" s="440" customFormat="1" x14ac:dyDescent="0.2">
      <c r="B8570" s="442"/>
      <c r="I8570" s="443"/>
      <c r="J8570" s="443"/>
      <c r="K8570" s="443"/>
    </row>
    <row r="8571" spans="2:11" s="440" customFormat="1" x14ac:dyDescent="0.2">
      <c r="B8571" s="442"/>
      <c r="I8571" s="443"/>
      <c r="J8571" s="443"/>
      <c r="K8571" s="443"/>
    </row>
    <row r="8572" spans="2:11" s="440" customFormat="1" x14ac:dyDescent="0.2">
      <c r="B8572" s="442"/>
      <c r="I8572" s="443"/>
      <c r="J8572" s="443"/>
      <c r="K8572" s="443"/>
    </row>
    <row r="8573" spans="2:11" s="440" customFormat="1" x14ac:dyDescent="0.2">
      <c r="B8573" s="442"/>
      <c r="I8573" s="443"/>
      <c r="J8573" s="443"/>
      <c r="K8573" s="443"/>
    </row>
    <row r="8574" spans="2:11" s="440" customFormat="1" x14ac:dyDescent="0.2">
      <c r="B8574" s="442"/>
      <c r="I8574" s="443"/>
      <c r="J8574" s="443"/>
      <c r="K8574" s="443"/>
    </row>
    <row r="8575" spans="2:11" s="440" customFormat="1" x14ac:dyDescent="0.2">
      <c r="B8575" s="442"/>
      <c r="I8575" s="443"/>
      <c r="J8575" s="443"/>
      <c r="K8575" s="443"/>
    </row>
    <row r="8576" spans="2:11" s="440" customFormat="1" x14ac:dyDescent="0.2">
      <c r="B8576" s="442"/>
      <c r="I8576" s="443"/>
      <c r="J8576" s="443"/>
      <c r="K8576" s="443"/>
    </row>
    <row r="8577" spans="2:11" s="440" customFormat="1" x14ac:dyDescent="0.2">
      <c r="B8577" s="442"/>
      <c r="I8577" s="443"/>
      <c r="J8577" s="443"/>
      <c r="K8577" s="443"/>
    </row>
    <row r="8578" spans="2:11" s="440" customFormat="1" x14ac:dyDescent="0.2">
      <c r="B8578" s="442"/>
      <c r="I8578" s="443"/>
      <c r="J8578" s="443"/>
      <c r="K8578" s="443"/>
    </row>
    <row r="8579" spans="2:11" s="440" customFormat="1" x14ac:dyDescent="0.2">
      <c r="B8579" s="442"/>
      <c r="I8579" s="443"/>
      <c r="J8579" s="443"/>
      <c r="K8579" s="443"/>
    </row>
    <row r="8580" spans="2:11" s="440" customFormat="1" x14ac:dyDescent="0.2">
      <c r="B8580" s="442"/>
      <c r="I8580" s="443"/>
      <c r="J8580" s="443"/>
      <c r="K8580" s="443"/>
    </row>
    <row r="8581" spans="2:11" s="440" customFormat="1" x14ac:dyDescent="0.2">
      <c r="B8581" s="442"/>
      <c r="I8581" s="443"/>
      <c r="J8581" s="443"/>
      <c r="K8581" s="443"/>
    </row>
    <row r="8582" spans="2:11" s="440" customFormat="1" x14ac:dyDescent="0.2">
      <c r="B8582" s="442"/>
      <c r="I8582" s="443"/>
      <c r="J8582" s="443"/>
      <c r="K8582" s="443"/>
    </row>
    <row r="8583" spans="2:11" s="440" customFormat="1" x14ac:dyDescent="0.2">
      <c r="B8583" s="442"/>
      <c r="I8583" s="443"/>
      <c r="J8583" s="443"/>
      <c r="K8583" s="443"/>
    </row>
    <row r="8584" spans="2:11" s="440" customFormat="1" x14ac:dyDescent="0.2">
      <c r="B8584" s="442"/>
      <c r="I8584" s="443"/>
      <c r="J8584" s="443"/>
      <c r="K8584" s="443"/>
    </row>
    <row r="8585" spans="2:11" s="440" customFormat="1" x14ac:dyDescent="0.2">
      <c r="B8585" s="442"/>
      <c r="I8585" s="443"/>
      <c r="J8585" s="443"/>
      <c r="K8585" s="443"/>
    </row>
    <row r="8586" spans="2:11" s="440" customFormat="1" x14ac:dyDescent="0.2">
      <c r="B8586" s="442"/>
      <c r="I8586" s="443"/>
      <c r="J8586" s="443"/>
      <c r="K8586" s="443"/>
    </row>
    <row r="8587" spans="2:11" s="440" customFormat="1" x14ac:dyDescent="0.2">
      <c r="B8587" s="442"/>
      <c r="I8587" s="443"/>
      <c r="J8587" s="443"/>
      <c r="K8587" s="443"/>
    </row>
    <row r="8588" spans="2:11" s="440" customFormat="1" x14ac:dyDescent="0.2">
      <c r="B8588" s="442"/>
      <c r="I8588" s="443"/>
      <c r="J8588" s="443"/>
      <c r="K8588" s="443"/>
    </row>
    <row r="8589" spans="2:11" s="440" customFormat="1" x14ac:dyDescent="0.2">
      <c r="B8589" s="442"/>
      <c r="I8589" s="443"/>
      <c r="J8589" s="443"/>
      <c r="K8589" s="443"/>
    </row>
    <row r="8590" spans="2:11" s="440" customFormat="1" x14ac:dyDescent="0.2">
      <c r="B8590" s="442"/>
      <c r="I8590" s="443"/>
      <c r="J8590" s="443"/>
      <c r="K8590" s="443"/>
    </row>
    <row r="8591" spans="2:11" s="440" customFormat="1" x14ac:dyDescent="0.2">
      <c r="B8591" s="442"/>
      <c r="I8591" s="443"/>
      <c r="J8591" s="443"/>
      <c r="K8591" s="443"/>
    </row>
    <row r="8592" spans="2:11" s="440" customFormat="1" x14ac:dyDescent="0.2">
      <c r="B8592" s="442"/>
      <c r="I8592" s="443"/>
      <c r="J8592" s="443"/>
      <c r="K8592" s="443"/>
    </row>
    <row r="8593" spans="2:11" s="440" customFormat="1" x14ac:dyDescent="0.2">
      <c r="B8593" s="442"/>
      <c r="I8593" s="443"/>
      <c r="J8593" s="443"/>
      <c r="K8593" s="443"/>
    </row>
    <row r="8594" spans="2:11" s="440" customFormat="1" x14ac:dyDescent="0.2">
      <c r="B8594" s="442"/>
      <c r="I8594" s="443"/>
      <c r="J8594" s="443"/>
      <c r="K8594" s="443"/>
    </row>
    <row r="8595" spans="2:11" s="440" customFormat="1" x14ac:dyDescent="0.2">
      <c r="B8595" s="442"/>
      <c r="I8595" s="443"/>
      <c r="J8595" s="443"/>
      <c r="K8595" s="443"/>
    </row>
    <row r="8596" spans="2:11" s="440" customFormat="1" x14ac:dyDescent="0.2">
      <c r="B8596" s="442"/>
      <c r="I8596" s="443"/>
      <c r="J8596" s="443"/>
      <c r="K8596" s="443"/>
    </row>
    <row r="8597" spans="2:11" s="440" customFormat="1" x14ac:dyDescent="0.2">
      <c r="B8597" s="442"/>
      <c r="I8597" s="443"/>
      <c r="J8597" s="443"/>
      <c r="K8597" s="443"/>
    </row>
    <row r="8598" spans="2:11" s="440" customFormat="1" x14ac:dyDescent="0.2">
      <c r="B8598" s="442"/>
      <c r="I8598" s="443"/>
      <c r="J8598" s="443"/>
      <c r="K8598" s="443"/>
    </row>
    <row r="8599" spans="2:11" s="440" customFormat="1" x14ac:dyDescent="0.2">
      <c r="B8599" s="442"/>
      <c r="I8599" s="443"/>
      <c r="J8599" s="443"/>
      <c r="K8599" s="443"/>
    </row>
    <row r="8600" spans="2:11" s="440" customFormat="1" x14ac:dyDescent="0.2">
      <c r="B8600" s="442"/>
      <c r="I8600" s="443"/>
      <c r="J8600" s="443"/>
      <c r="K8600" s="443"/>
    </row>
    <row r="8601" spans="2:11" s="440" customFormat="1" x14ac:dyDescent="0.2">
      <c r="B8601" s="442"/>
      <c r="I8601" s="443"/>
      <c r="J8601" s="443"/>
      <c r="K8601" s="443"/>
    </row>
    <row r="8602" spans="2:11" s="440" customFormat="1" x14ac:dyDescent="0.2">
      <c r="B8602" s="442"/>
      <c r="I8602" s="443"/>
      <c r="J8602" s="443"/>
      <c r="K8602" s="443"/>
    </row>
    <row r="8603" spans="2:11" s="440" customFormat="1" x14ac:dyDescent="0.2">
      <c r="B8603" s="442"/>
      <c r="I8603" s="443"/>
      <c r="J8603" s="443"/>
      <c r="K8603" s="443"/>
    </row>
    <row r="8604" spans="2:11" s="440" customFormat="1" x14ac:dyDescent="0.2">
      <c r="B8604" s="442"/>
      <c r="I8604" s="443"/>
      <c r="J8604" s="443"/>
      <c r="K8604" s="443"/>
    </row>
    <row r="8605" spans="2:11" s="440" customFormat="1" x14ac:dyDescent="0.2">
      <c r="B8605" s="442"/>
      <c r="I8605" s="443"/>
      <c r="J8605" s="443"/>
      <c r="K8605" s="443"/>
    </row>
    <row r="8606" spans="2:11" s="440" customFormat="1" x14ac:dyDescent="0.2">
      <c r="B8606" s="442"/>
      <c r="I8606" s="443"/>
      <c r="J8606" s="443"/>
      <c r="K8606" s="443"/>
    </row>
    <row r="8607" spans="2:11" s="440" customFormat="1" x14ac:dyDescent="0.2">
      <c r="B8607" s="442"/>
      <c r="I8607" s="443"/>
      <c r="J8607" s="443"/>
      <c r="K8607" s="443"/>
    </row>
    <row r="8608" spans="2:11" s="440" customFormat="1" x14ac:dyDescent="0.2">
      <c r="B8608" s="442"/>
      <c r="I8608" s="443"/>
      <c r="J8608" s="443"/>
      <c r="K8608" s="443"/>
    </row>
    <row r="8609" spans="2:11" s="440" customFormat="1" x14ac:dyDescent="0.2">
      <c r="B8609" s="442"/>
      <c r="I8609" s="443"/>
      <c r="J8609" s="443"/>
      <c r="K8609" s="443"/>
    </row>
    <row r="8610" spans="2:11" s="440" customFormat="1" x14ac:dyDescent="0.2">
      <c r="B8610" s="442"/>
      <c r="I8610" s="443"/>
      <c r="J8610" s="443"/>
      <c r="K8610" s="443"/>
    </row>
    <row r="8611" spans="2:11" s="440" customFormat="1" x14ac:dyDescent="0.2">
      <c r="B8611" s="442"/>
      <c r="I8611" s="443"/>
      <c r="J8611" s="443"/>
      <c r="K8611" s="443"/>
    </row>
    <row r="8612" spans="2:11" s="440" customFormat="1" x14ac:dyDescent="0.2">
      <c r="B8612" s="442"/>
      <c r="I8612" s="443"/>
      <c r="J8612" s="443"/>
      <c r="K8612" s="443"/>
    </row>
    <row r="8613" spans="2:11" s="440" customFormat="1" x14ac:dyDescent="0.2">
      <c r="B8613" s="442"/>
      <c r="I8613" s="443"/>
      <c r="J8613" s="443"/>
      <c r="K8613" s="443"/>
    </row>
    <row r="8614" spans="2:11" s="440" customFormat="1" x14ac:dyDescent="0.2">
      <c r="B8614" s="442"/>
      <c r="I8614" s="443"/>
      <c r="J8614" s="443"/>
      <c r="K8614" s="443"/>
    </row>
    <row r="8615" spans="2:11" s="440" customFormat="1" x14ac:dyDescent="0.2">
      <c r="B8615" s="442"/>
      <c r="I8615" s="443"/>
      <c r="J8615" s="443"/>
      <c r="K8615" s="443"/>
    </row>
    <row r="8616" spans="2:11" s="440" customFormat="1" x14ac:dyDescent="0.2">
      <c r="B8616" s="442"/>
      <c r="I8616" s="443"/>
      <c r="J8616" s="443"/>
      <c r="K8616" s="443"/>
    </row>
    <row r="8617" spans="2:11" s="440" customFormat="1" x14ac:dyDescent="0.2">
      <c r="B8617" s="442"/>
      <c r="I8617" s="443"/>
      <c r="J8617" s="443"/>
      <c r="K8617" s="443"/>
    </row>
    <row r="8618" spans="2:11" s="440" customFormat="1" x14ac:dyDescent="0.2">
      <c r="B8618" s="442"/>
      <c r="I8618" s="443"/>
      <c r="J8618" s="443"/>
      <c r="K8618" s="443"/>
    </row>
    <row r="8619" spans="2:11" s="440" customFormat="1" x14ac:dyDescent="0.2">
      <c r="B8619" s="442"/>
      <c r="I8619" s="443"/>
      <c r="J8619" s="443"/>
      <c r="K8619" s="443"/>
    </row>
    <row r="8620" spans="2:11" s="440" customFormat="1" x14ac:dyDescent="0.2">
      <c r="B8620" s="442"/>
      <c r="I8620" s="443"/>
      <c r="J8620" s="443"/>
      <c r="K8620" s="443"/>
    </row>
    <row r="8621" spans="2:11" s="440" customFormat="1" x14ac:dyDescent="0.2">
      <c r="B8621" s="442"/>
      <c r="I8621" s="443"/>
      <c r="J8621" s="443"/>
      <c r="K8621" s="443"/>
    </row>
    <row r="8622" spans="2:11" s="440" customFormat="1" x14ac:dyDescent="0.2">
      <c r="B8622" s="442"/>
      <c r="I8622" s="443"/>
      <c r="J8622" s="443"/>
      <c r="K8622" s="443"/>
    </row>
    <row r="8623" spans="2:11" s="440" customFormat="1" x14ac:dyDescent="0.2">
      <c r="B8623" s="442"/>
      <c r="I8623" s="443"/>
      <c r="J8623" s="443"/>
      <c r="K8623" s="443"/>
    </row>
    <row r="8624" spans="2:11" s="440" customFormat="1" x14ac:dyDescent="0.2">
      <c r="B8624" s="442"/>
      <c r="I8624" s="443"/>
      <c r="J8624" s="443"/>
      <c r="K8624" s="443"/>
    </row>
    <row r="8625" spans="2:11" s="440" customFormat="1" x14ac:dyDescent="0.2">
      <c r="B8625" s="442"/>
      <c r="I8625" s="443"/>
      <c r="J8625" s="443"/>
      <c r="K8625" s="443"/>
    </row>
    <row r="8626" spans="2:11" s="440" customFormat="1" x14ac:dyDescent="0.2">
      <c r="B8626" s="442"/>
      <c r="I8626" s="443"/>
      <c r="J8626" s="443"/>
      <c r="K8626" s="443"/>
    </row>
    <row r="8627" spans="2:11" s="440" customFormat="1" x14ac:dyDescent="0.2">
      <c r="B8627" s="442"/>
      <c r="I8627" s="443"/>
      <c r="J8627" s="443"/>
      <c r="K8627" s="443"/>
    </row>
    <row r="8628" spans="2:11" s="440" customFormat="1" x14ac:dyDescent="0.2">
      <c r="B8628" s="442"/>
      <c r="I8628" s="443"/>
      <c r="J8628" s="443"/>
      <c r="K8628" s="443"/>
    </row>
    <row r="8629" spans="2:11" s="440" customFormat="1" x14ac:dyDescent="0.2">
      <c r="B8629" s="442"/>
      <c r="I8629" s="443"/>
      <c r="J8629" s="443"/>
      <c r="K8629" s="443"/>
    </row>
    <row r="8630" spans="2:11" s="440" customFormat="1" x14ac:dyDescent="0.2">
      <c r="B8630" s="442"/>
      <c r="I8630" s="443"/>
      <c r="J8630" s="443"/>
      <c r="K8630" s="443"/>
    </row>
    <row r="8631" spans="2:11" s="440" customFormat="1" x14ac:dyDescent="0.2">
      <c r="B8631" s="442"/>
      <c r="I8631" s="443"/>
      <c r="J8631" s="443"/>
      <c r="K8631" s="443"/>
    </row>
    <row r="8632" spans="2:11" s="440" customFormat="1" x14ac:dyDescent="0.2">
      <c r="B8632" s="442"/>
      <c r="I8632" s="443"/>
      <c r="J8632" s="443"/>
      <c r="K8632" s="443"/>
    </row>
    <row r="8633" spans="2:11" s="440" customFormat="1" x14ac:dyDescent="0.2">
      <c r="B8633" s="442"/>
      <c r="I8633" s="443"/>
      <c r="J8633" s="443"/>
      <c r="K8633" s="443"/>
    </row>
    <row r="8634" spans="2:11" s="440" customFormat="1" x14ac:dyDescent="0.2">
      <c r="B8634" s="442"/>
      <c r="I8634" s="443"/>
      <c r="J8634" s="443"/>
      <c r="K8634" s="443"/>
    </row>
    <row r="8635" spans="2:11" s="440" customFormat="1" x14ac:dyDescent="0.2">
      <c r="B8635" s="442"/>
      <c r="I8635" s="443"/>
      <c r="J8635" s="443"/>
      <c r="K8635" s="443"/>
    </row>
    <row r="8636" spans="2:11" s="440" customFormat="1" x14ac:dyDescent="0.2">
      <c r="B8636" s="442"/>
      <c r="I8636" s="443"/>
      <c r="J8636" s="443"/>
      <c r="K8636" s="443"/>
    </row>
    <row r="8637" spans="2:11" s="440" customFormat="1" x14ac:dyDescent="0.2">
      <c r="B8637" s="442"/>
      <c r="I8637" s="443"/>
      <c r="J8637" s="443"/>
      <c r="K8637" s="443"/>
    </row>
    <row r="8638" spans="2:11" s="440" customFormat="1" x14ac:dyDescent="0.2">
      <c r="B8638" s="442"/>
      <c r="I8638" s="443"/>
      <c r="J8638" s="443"/>
      <c r="K8638" s="443"/>
    </row>
    <row r="8639" spans="2:11" s="440" customFormat="1" x14ac:dyDescent="0.2">
      <c r="B8639" s="442"/>
      <c r="I8639" s="443"/>
      <c r="J8639" s="443"/>
      <c r="K8639" s="443"/>
    </row>
    <row r="8640" spans="2:11" s="440" customFormat="1" x14ac:dyDescent="0.2">
      <c r="B8640" s="442"/>
      <c r="I8640" s="443"/>
      <c r="J8640" s="443"/>
      <c r="K8640" s="443"/>
    </row>
    <row r="8641" spans="2:11" s="440" customFormat="1" x14ac:dyDescent="0.2">
      <c r="B8641" s="442"/>
      <c r="I8641" s="443"/>
      <c r="J8641" s="443"/>
      <c r="K8641" s="443"/>
    </row>
    <row r="8642" spans="2:11" s="440" customFormat="1" x14ac:dyDescent="0.2">
      <c r="B8642" s="442"/>
      <c r="I8642" s="443"/>
      <c r="J8642" s="443"/>
      <c r="K8642" s="443"/>
    </row>
    <row r="8643" spans="2:11" s="440" customFormat="1" x14ac:dyDescent="0.2">
      <c r="B8643" s="442"/>
      <c r="I8643" s="443"/>
      <c r="J8643" s="443"/>
      <c r="K8643" s="443"/>
    </row>
    <row r="8644" spans="2:11" s="440" customFormat="1" x14ac:dyDescent="0.2">
      <c r="B8644" s="442"/>
      <c r="I8644" s="443"/>
      <c r="J8644" s="443"/>
      <c r="K8644" s="443"/>
    </row>
    <row r="8645" spans="2:11" s="440" customFormat="1" x14ac:dyDescent="0.2">
      <c r="B8645" s="442"/>
      <c r="I8645" s="443"/>
      <c r="J8645" s="443"/>
      <c r="K8645" s="443"/>
    </row>
    <row r="8646" spans="2:11" s="440" customFormat="1" x14ac:dyDescent="0.2">
      <c r="B8646" s="442"/>
      <c r="I8646" s="443"/>
      <c r="J8646" s="443"/>
      <c r="K8646" s="443"/>
    </row>
    <row r="8647" spans="2:11" s="440" customFormat="1" x14ac:dyDescent="0.2">
      <c r="B8647" s="442"/>
      <c r="I8647" s="443"/>
      <c r="J8647" s="443"/>
      <c r="K8647" s="443"/>
    </row>
    <row r="8648" spans="2:11" s="440" customFormat="1" x14ac:dyDescent="0.2">
      <c r="B8648" s="442"/>
      <c r="I8648" s="443"/>
      <c r="J8648" s="443"/>
      <c r="K8648" s="443"/>
    </row>
    <row r="8649" spans="2:11" s="440" customFormat="1" x14ac:dyDescent="0.2">
      <c r="B8649" s="442"/>
      <c r="I8649" s="443"/>
      <c r="J8649" s="443"/>
      <c r="K8649" s="443"/>
    </row>
    <row r="8650" spans="2:11" s="440" customFormat="1" x14ac:dyDescent="0.2">
      <c r="B8650" s="442"/>
      <c r="I8650" s="443"/>
      <c r="J8650" s="443"/>
      <c r="K8650" s="443"/>
    </row>
    <row r="8651" spans="2:11" s="440" customFormat="1" x14ac:dyDescent="0.2">
      <c r="B8651" s="442"/>
      <c r="I8651" s="443"/>
      <c r="J8651" s="443"/>
      <c r="K8651" s="443"/>
    </row>
    <row r="8652" spans="2:11" s="440" customFormat="1" x14ac:dyDescent="0.2">
      <c r="B8652" s="442"/>
      <c r="I8652" s="443"/>
      <c r="J8652" s="443"/>
      <c r="K8652" s="443"/>
    </row>
    <row r="8653" spans="2:11" s="440" customFormat="1" x14ac:dyDescent="0.2">
      <c r="B8653" s="442"/>
      <c r="I8653" s="443"/>
      <c r="J8653" s="443"/>
      <c r="K8653" s="443"/>
    </row>
    <row r="8654" spans="2:11" s="440" customFormat="1" x14ac:dyDescent="0.2">
      <c r="B8654" s="442"/>
      <c r="I8654" s="443"/>
      <c r="J8654" s="443"/>
      <c r="K8654" s="443"/>
    </row>
    <row r="8655" spans="2:11" s="440" customFormat="1" x14ac:dyDescent="0.2">
      <c r="B8655" s="442"/>
      <c r="I8655" s="443"/>
      <c r="J8655" s="443"/>
      <c r="K8655" s="443"/>
    </row>
    <row r="8656" spans="2:11" s="440" customFormat="1" x14ac:dyDescent="0.2">
      <c r="B8656" s="442"/>
      <c r="I8656" s="443"/>
      <c r="J8656" s="443"/>
      <c r="K8656" s="443"/>
    </row>
    <row r="8657" spans="2:11" s="440" customFormat="1" x14ac:dyDescent="0.2">
      <c r="B8657" s="442"/>
      <c r="I8657" s="443"/>
      <c r="J8657" s="443"/>
      <c r="K8657" s="443"/>
    </row>
    <row r="8658" spans="2:11" s="440" customFormat="1" x14ac:dyDescent="0.2">
      <c r="B8658" s="442"/>
      <c r="I8658" s="443"/>
      <c r="J8658" s="443"/>
      <c r="K8658" s="443"/>
    </row>
    <row r="8659" spans="2:11" s="440" customFormat="1" x14ac:dyDescent="0.2">
      <c r="B8659" s="442"/>
      <c r="I8659" s="443"/>
      <c r="J8659" s="443"/>
      <c r="K8659" s="443"/>
    </row>
    <row r="8660" spans="2:11" s="440" customFormat="1" x14ac:dyDescent="0.2">
      <c r="B8660" s="442"/>
      <c r="I8660" s="443"/>
      <c r="J8660" s="443"/>
      <c r="K8660" s="443"/>
    </row>
    <row r="8661" spans="2:11" s="440" customFormat="1" x14ac:dyDescent="0.2">
      <c r="B8661" s="442"/>
      <c r="I8661" s="443"/>
      <c r="J8661" s="443"/>
      <c r="K8661" s="443"/>
    </row>
    <row r="8662" spans="2:11" s="440" customFormat="1" x14ac:dyDescent="0.2">
      <c r="B8662" s="442"/>
      <c r="I8662" s="443"/>
      <c r="J8662" s="443"/>
      <c r="K8662" s="443"/>
    </row>
    <row r="8663" spans="2:11" s="440" customFormat="1" x14ac:dyDescent="0.2">
      <c r="B8663" s="442"/>
      <c r="I8663" s="443"/>
      <c r="J8663" s="443"/>
      <c r="K8663" s="443"/>
    </row>
    <row r="8664" spans="2:11" s="440" customFormat="1" x14ac:dyDescent="0.2">
      <c r="B8664" s="442"/>
      <c r="I8664" s="443"/>
      <c r="J8664" s="443"/>
      <c r="K8664" s="443"/>
    </row>
    <row r="8665" spans="2:11" s="440" customFormat="1" x14ac:dyDescent="0.2">
      <c r="B8665" s="442"/>
      <c r="I8665" s="443"/>
      <c r="J8665" s="443"/>
      <c r="K8665" s="443"/>
    </row>
    <row r="8666" spans="2:11" s="440" customFormat="1" x14ac:dyDescent="0.2">
      <c r="B8666" s="442"/>
      <c r="I8666" s="443"/>
      <c r="J8666" s="443"/>
      <c r="K8666" s="443"/>
    </row>
    <row r="8667" spans="2:11" s="440" customFormat="1" x14ac:dyDescent="0.2">
      <c r="B8667" s="442"/>
      <c r="I8667" s="443"/>
      <c r="J8667" s="443"/>
      <c r="K8667" s="443"/>
    </row>
    <row r="8668" spans="2:11" s="440" customFormat="1" x14ac:dyDescent="0.2">
      <c r="B8668" s="442"/>
      <c r="I8668" s="443"/>
      <c r="J8668" s="443"/>
      <c r="K8668" s="443"/>
    </row>
    <row r="8669" spans="2:11" s="440" customFormat="1" x14ac:dyDescent="0.2">
      <c r="B8669" s="442"/>
      <c r="I8669" s="443"/>
      <c r="J8669" s="443"/>
      <c r="K8669" s="443"/>
    </row>
    <row r="8670" spans="2:11" s="440" customFormat="1" x14ac:dyDescent="0.2">
      <c r="B8670" s="442"/>
      <c r="I8670" s="443"/>
      <c r="J8670" s="443"/>
      <c r="K8670" s="443"/>
    </row>
    <row r="8671" spans="2:11" s="440" customFormat="1" x14ac:dyDescent="0.2">
      <c r="B8671" s="442"/>
      <c r="I8671" s="443"/>
      <c r="J8671" s="443"/>
      <c r="K8671" s="443"/>
    </row>
    <row r="8672" spans="2:11" s="440" customFormat="1" x14ac:dyDescent="0.2">
      <c r="B8672" s="442"/>
      <c r="I8672" s="443"/>
      <c r="J8672" s="443"/>
      <c r="K8672" s="443"/>
    </row>
    <row r="8673" spans="2:11" s="440" customFormat="1" x14ac:dyDescent="0.2">
      <c r="B8673" s="442"/>
      <c r="I8673" s="443"/>
      <c r="J8673" s="443"/>
      <c r="K8673" s="443"/>
    </row>
    <row r="8674" spans="2:11" s="440" customFormat="1" x14ac:dyDescent="0.2">
      <c r="B8674" s="442"/>
      <c r="I8674" s="443"/>
      <c r="J8674" s="443"/>
      <c r="K8674" s="443"/>
    </row>
    <row r="8675" spans="2:11" s="440" customFormat="1" x14ac:dyDescent="0.2">
      <c r="B8675" s="442"/>
      <c r="I8675" s="443"/>
      <c r="J8675" s="443"/>
      <c r="K8675" s="443"/>
    </row>
    <row r="8676" spans="2:11" s="440" customFormat="1" x14ac:dyDescent="0.2">
      <c r="B8676" s="442"/>
      <c r="I8676" s="443"/>
      <c r="J8676" s="443"/>
      <c r="K8676" s="443"/>
    </row>
    <row r="8677" spans="2:11" s="440" customFormat="1" x14ac:dyDescent="0.2">
      <c r="B8677" s="442"/>
      <c r="I8677" s="443"/>
      <c r="J8677" s="443"/>
      <c r="K8677" s="443"/>
    </row>
    <row r="8678" spans="2:11" s="440" customFormat="1" x14ac:dyDescent="0.2">
      <c r="B8678" s="442"/>
      <c r="I8678" s="443"/>
      <c r="J8678" s="443"/>
      <c r="K8678" s="443"/>
    </row>
    <row r="8679" spans="2:11" s="440" customFormat="1" x14ac:dyDescent="0.2">
      <c r="B8679" s="442"/>
      <c r="I8679" s="443"/>
      <c r="J8679" s="443"/>
      <c r="K8679" s="443"/>
    </row>
    <row r="8680" spans="2:11" s="440" customFormat="1" x14ac:dyDescent="0.2">
      <c r="B8680" s="442"/>
      <c r="I8680" s="443"/>
      <c r="J8680" s="443"/>
      <c r="K8680" s="443"/>
    </row>
    <row r="8681" spans="2:11" s="440" customFormat="1" x14ac:dyDescent="0.2">
      <c r="B8681" s="442"/>
      <c r="I8681" s="443"/>
      <c r="J8681" s="443"/>
      <c r="K8681" s="443"/>
    </row>
    <row r="8682" spans="2:11" s="440" customFormat="1" x14ac:dyDescent="0.2">
      <c r="B8682" s="442"/>
      <c r="I8682" s="443"/>
      <c r="J8682" s="443"/>
      <c r="K8682" s="443"/>
    </row>
    <row r="8683" spans="2:11" s="440" customFormat="1" x14ac:dyDescent="0.2">
      <c r="B8683" s="442"/>
      <c r="I8683" s="443"/>
      <c r="J8683" s="443"/>
      <c r="K8683" s="443"/>
    </row>
    <row r="8684" spans="2:11" s="440" customFormat="1" x14ac:dyDescent="0.2">
      <c r="B8684" s="442"/>
      <c r="I8684" s="443"/>
      <c r="J8684" s="443"/>
      <c r="K8684" s="443"/>
    </row>
    <row r="8685" spans="2:11" s="440" customFormat="1" x14ac:dyDescent="0.2">
      <c r="B8685" s="442"/>
      <c r="I8685" s="443"/>
      <c r="J8685" s="443"/>
      <c r="K8685" s="443"/>
    </row>
    <row r="8686" spans="2:11" s="440" customFormat="1" x14ac:dyDescent="0.2">
      <c r="B8686" s="442"/>
      <c r="I8686" s="443"/>
      <c r="J8686" s="443"/>
      <c r="K8686" s="443"/>
    </row>
    <row r="8687" spans="2:11" s="440" customFormat="1" x14ac:dyDescent="0.2">
      <c r="B8687" s="442"/>
      <c r="I8687" s="443"/>
      <c r="J8687" s="443"/>
      <c r="K8687" s="443"/>
    </row>
    <row r="8688" spans="2:11" s="440" customFormat="1" x14ac:dyDescent="0.2">
      <c r="B8688" s="442"/>
      <c r="I8688" s="443"/>
      <c r="J8688" s="443"/>
      <c r="K8688" s="443"/>
    </row>
    <row r="8689" spans="2:11" s="440" customFormat="1" x14ac:dyDescent="0.2">
      <c r="B8689" s="442"/>
      <c r="I8689" s="443"/>
      <c r="J8689" s="443"/>
      <c r="K8689" s="443"/>
    </row>
    <row r="8690" spans="2:11" s="440" customFormat="1" x14ac:dyDescent="0.2">
      <c r="B8690" s="442"/>
      <c r="I8690" s="443"/>
      <c r="J8690" s="443"/>
      <c r="K8690" s="443"/>
    </row>
    <row r="8691" spans="2:11" s="440" customFormat="1" x14ac:dyDescent="0.2">
      <c r="B8691" s="442"/>
      <c r="I8691" s="443"/>
      <c r="J8691" s="443"/>
      <c r="K8691" s="443"/>
    </row>
    <row r="8692" spans="2:11" s="440" customFormat="1" x14ac:dyDescent="0.2">
      <c r="B8692" s="442"/>
      <c r="I8692" s="443"/>
      <c r="J8692" s="443"/>
      <c r="K8692" s="443"/>
    </row>
    <row r="8693" spans="2:11" s="440" customFormat="1" x14ac:dyDescent="0.2">
      <c r="B8693" s="442"/>
      <c r="I8693" s="443"/>
      <c r="J8693" s="443"/>
      <c r="K8693" s="443"/>
    </row>
    <row r="8694" spans="2:11" s="440" customFormat="1" x14ac:dyDescent="0.2">
      <c r="B8694" s="442"/>
      <c r="I8694" s="443"/>
      <c r="J8694" s="443"/>
      <c r="K8694" s="443"/>
    </row>
    <row r="8695" spans="2:11" s="440" customFormat="1" x14ac:dyDescent="0.2">
      <c r="B8695" s="442"/>
      <c r="I8695" s="443"/>
      <c r="J8695" s="443"/>
      <c r="K8695" s="443"/>
    </row>
    <row r="8696" spans="2:11" s="440" customFormat="1" x14ac:dyDescent="0.2">
      <c r="B8696" s="442"/>
      <c r="I8696" s="443"/>
      <c r="J8696" s="443"/>
      <c r="K8696" s="443"/>
    </row>
    <row r="8697" spans="2:11" s="440" customFormat="1" x14ac:dyDescent="0.2">
      <c r="B8697" s="442"/>
      <c r="I8697" s="443"/>
      <c r="J8697" s="443"/>
      <c r="K8697" s="443"/>
    </row>
    <row r="8698" spans="2:11" s="440" customFormat="1" x14ac:dyDescent="0.2">
      <c r="B8698" s="442"/>
      <c r="I8698" s="443"/>
      <c r="J8698" s="443"/>
      <c r="K8698" s="443"/>
    </row>
    <row r="8699" spans="2:11" s="440" customFormat="1" x14ac:dyDescent="0.2">
      <c r="B8699" s="442"/>
      <c r="I8699" s="443"/>
      <c r="J8699" s="443"/>
      <c r="K8699" s="443"/>
    </row>
    <row r="8700" spans="2:11" s="440" customFormat="1" x14ac:dyDescent="0.2">
      <c r="B8700" s="442"/>
      <c r="I8700" s="443"/>
      <c r="J8700" s="443"/>
      <c r="K8700" s="443"/>
    </row>
    <row r="8701" spans="2:11" s="440" customFormat="1" x14ac:dyDescent="0.2">
      <c r="B8701" s="442"/>
      <c r="I8701" s="443"/>
      <c r="J8701" s="443"/>
      <c r="K8701" s="443"/>
    </row>
    <row r="8702" spans="2:11" s="440" customFormat="1" x14ac:dyDescent="0.2">
      <c r="B8702" s="442"/>
      <c r="I8702" s="443"/>
      <c r="J8702" s="443"/>
      <c r="K8702" s="443"/>
    </row>
    <row r="8703" spans="2:11" s="440" customFormat="1" x14ac:dyDescent="0.2">
      <c r="B8703" s="442"/>
      <c r="I8703" s="443"/>
      <c r="J8703" s="443"/>
      <c r="K8703" s="443"/>
    </row>
    <row r="8704" spans="2:11" s="440" customFormat="1" x14ac:dyDescent="0.2">
      <c r="B8704" s="442"/>
      <c r="I8704" s="443"/>
      <c r="J8704" s="443"/>
      <c r="K8704" s="443"/>
    </row>
    <row r="8705" spans="2:11" s="440" customFormat="1" x14ac:dyDescent="0.2">
      <c r="B8705" s="442"/>
      <c r="I8705" s="443"/>
      <c r="J8705" s="443"/>
      <c r="K8705" s="443"/>
    </row>
    <row r="8706" spans="2:11" s="440" customFormat="1" x14ac:dyDescent="0.2">
      <c r="B8706" s="442"/>
      <c r="I8706" s="443"/>
      <c r="J8706" s="443"/>
      <c r="K8706" s="443"/>
    </row>
    <row r="8707" spans="2:11" s="440" customFormat="1" x14ac:dyDescent="0.2">
      <c r="B8707" s="442"/>
      <c r="I8707" s="443"/>
      <c r="J8707" s="443"/>
      <c r="K8707" s="443"/>
    </row>
    <row r="8708" spans="2:11" s="440" customFormat="1" x14ac:dyDescent="0.2">
      <c r="B8708" s="442"/>
      <c r="I8708" s="443"/>
      <c r="J8708" s="443"/>
      <c r="K8708" s="443"/>
    </row>
    <row r="8709" spans="2:11" s="440" customFormat="1" x14ac:dyDescent="0.2">
      <c r="B8709" s="442"/>
      <c r="I8709" s="443"/>
      <c r="J8709" s="443"/>
      <c r="K8709" s="443"/>
    </row>
    <row r="8710" spans="2:11" s="440" customFormat="1" x14ac:dyDescent="0.2">
      <c r="B8710" s="442"/>
      <c r="I8710" s="443"/>
      <c r="J8710" s="443"/>
      <c r="K8710" s="443"/>
    </row>
    <row r="8711" spans="2:11" s="440" customFormat="1" x14ac:dyDescent="0.2">
      <c r="B8711" s="442"/>
      <c r="I8711" s="443"/>
      <c r="J8711" s="443"/>
      <c r="K8711" s="443"/>
    </row>
    <row r="8712" spans="2:11" s="440" customFormat="1" x14ac:dyDescent="0.2">
      <c r="B8712" s="442"/>
      <c r="I8712" s="443"/>
      <c r="J8712" s="443"/>
      <c r="K8712" s="443"/>
    </row>
    <row r="8713" spans="2:11" s="440" customFormat="1" x14ac:dyDescent="0.2">
      <c r="B8713" s="442"/>
      <c r="I8713" s="443"/>
      <c r="J8713" s="443"/>
      <c r="K8713" s="443"/>
    </row>
    <row r="8714" spans="2:11" s="440" customFormat="1" x14ac:dyDescent="0.2">
      <c r="B8714" s="442"/>
      <c r="I8714" s="443"/>
      <c r="J8714" s="443"/>
      <c r="K8714" s="443"/>
    </row>
    <row r="8715" spans="2:11" s="440" customFormat="1" x14ac:dyDescent="0.2">
      <c r="B8715" s="442"/>
      <c r="I8715" s="443"/>
      <c r="J8715" s="443"/>
      <c r="K8715" s="443"/>
    </row>
    <row r="8716" spans="2:11" s="440" customFormat="1" x14ac:dyDescent="0.2">
      <c r="B8716" s="442"/>
      <c r="I8716" s="443"/>
      <c r="J8716" s="443"/>
      <c r="K8716" s="443"/>
    </row>
    <row r="8717" spans="2:11" s="440" customFormat="1" x14ac:dyDescent="0.2">
      <c r="B8717" s="442"/>
      <c r="I8717" s="443"/>
      <c r="J8717" s="443"/>
      <c r="K8717" s="443"/>
    </row>
    <row r="8718" spans="2:11" s="440" customFormat="1" x14ac:dyDescent="0.2">
      <c r="B8718" s="442"/>
      <c r="I8718" s="443"/>
      <c r="J8718" s="443"/>
      <c r="K8718" s="443"/>
    </row>
    <row r="8719" spans="2:11" s="440" customFormat="1" x14ac:dyDescent="0.2">
      <c r="B8719" s="442"/>
      <c r="I8719" s="443"/>
      <c r="J8719" s="443"/>
      <c r="K8719" s="443"/>
    </row>
    <row r="8720" spans="2:11" s="440" customFormat="1" x14ac:dyDescent="0.2">
      <c r="B8720" s="442"/>
      <c r="I8720" s="443"/>
      <c r="J8720" s="443"/>
      <c r="K8720" s="443"/>
    </row>
    <row r="8721" spans="2:11" s="440" customFormat="1" x14ac:dyDescent="0.2">
      <c r="B8721" s="442"/>
      <c r="I8721" s="443"/>
      <c r="J8721" s="443"/>
      <c r="K8721" s="443"/>
    </row>
    <row r="8722" spans="2:11" s="440" customFormat="1" x14ac:dyDescent="0.2">
      <c r="B8722" s="442"/>
      <c r="I8722" s="443"/>
      <c r="J8722" s="443"/>
      <c r="K8722" s="443"/>
    </row>
    <row r="8723" spans="2:11" s="440" customFormat="1" x14ac:dyDescent="0.2">
      <c r="B8723" s="442"/>
      <c r="I8723" s="443"/>
      <c r="J8723" s="443"/>
      <c r="K8723" s="443"/>
    </row>
    <row r="8724" spans="2:11" s="440" customFormat="1" x14ac:dyDescent="0.2">
      <c r="B8724" s="442"/>
      <c r="I8724" s="443"/>
      <c r="J8724" s="443"/>
      <c r="K8724" s="443"/>
    </row>
    <row r="8725" spans="2:11" s="440" customFormat="1" x14ac:dyDescent="0.2">
      <c r="B8725" s="442"/>
      <c r="I8725" s="443"/>
      <c r="J8725" s="443"/>
      <c r="K8725" s="443"/>
    </row>
    <row r="8726" spans="2:11" s="440" customFormat="1" x14ac:dyDescent="0.2">
      <c r="B8726" s="442"/>
      <c r="I8726" s="443"/>
      <c r="J8726" s="443"/>
      <c r="K8726" s="443"/>
    </row>
    <row r="8727" spans="2:11" s="440" customFormat="1" x14ac:dyDescent="0.2">
      <c r="B8727" s="442"/>
      <c r="I8727" s="443"/>
      <c r="J8727" s="443"/>
      <c r="K8727" s="443"/>
    </row>
    <row r="8728" spans="2:11" s="440" customFormat="1" x14ac:dyDescent="0.2">
      <c r="B8728" s="442"/>
      <c r="I8728" s="443"/>
      <c r="J8728" s="443"/>
      <c r="K8728" s="443"/>
    </row>
    <row r="8729" spans="2:11" s="440" customFormat="1" x14ac:dyDescent="0.2">
      <c r="B8729" s="442"/>
      <c r="I8729" s="443"/>
      <c r="J8729" s="443"/>
      <c r="K8729" s="443"/>
    </row>
    <row r="8730" spans="2:11" s="440" customFormat="1" x14ac:dyDescent="0.2">
      <c r="B8730" s="442"/>
      <c r="I8730" s="443"/>
      <c r="J8730" s="443"/>
      <c r="K8730" s="443"/>
    </row>
    <row r="8731" spans="2:11" s="440" customFormat="1" x14ac:dyDescent="0.2">
      <c r="B8731" s="442"/>
      <c r="I8731" s="443"/>
      <c r="J8731" s="443"/>
      <c r="K8731" s="443"/>
    </row>
    <row r="8732" spans="2:11" s="440" customFormat="1" x14ac:dyDescent="0.2">
      <c r="B8732" s="442"/>
      <c r="I8732" s="443"/>
      <c r="J8732" s="443"/>
      <c r="K8732" s="443"/>
    </row>
    <row r="8733" spans="2:11" s="440" customFormat="1" x14ac:dyDescent="0.2">
      <c r="B8733" s="442"/>
      <c r="I8733" s="443"/>
      <c r="J8733" s="443"/>
      <c r="K8733" s="443"/>
    </row>
    <row r="8734" spans="2:11" s="440" customFormat="1" x14ac:dyDescent="0.2">
      <c r="B8734" s="442"/>
      <c r="I8734" s="443"/>
      <c r="J8734" s="443"/>
      <c r="K8734" s="443"/>
    </row>
    <row r="8735" spans="2:11" s="440" customFormat="1" x14ac:dyDescent="0.2">
      <c r="B8735" s="442"/>
      <c r="I8735" s="443"/>
      <c r="J8735" s="443"/>
      <c r="K8735" s="443"/>
    </row>
    <row r="8736" spans="2:11" s="440" customFormat="1" x14ac:dyDescent="0.2">
      <c r="B8736" s="442"/>
      <c r="I8736" s="443"/>
      <c r="J8736" s="443"/>
      <c r="K8736" s="443"/>
    </row>
    <row r="8737" spans="2:11" s="440" customFormat="1" x14ac:dyDescent="0.2">
      <c r="B8737" s="442"/>
      <c r="I8737" s="443"/>
      <c r="J8737" s="443"/>
      <c r="K8737" s="443"/>
    </row>
    <row r="8738" spans="2:11" s="440" customFormat="1" x14ac:dyDescent="0.2">
      <c r="B8738" s="442"/>
      <c r="I8738" s="443"/>
      <c r="J8738" s="443"/>
      <c r="K8738" s="443"/>
    </row>
    <row r="8739" spans="2:11" s="440" customFormat="1" x14ac:dyDescent="0.2">
      <c r="B8739" s="442"/>
      <c r="I8739" s="443"/>
      <c r="J8739" s="443"/>
      <c r="K8739" s="443"/>
    </row>
    <row r="8740" spans="2:11" s="440" customFormat="1" x14ac:dyDescent="0.2">
      <c r="B8740" s="442"/>
      <c r="I8740" s="443"/>
      <c r="J8740" s="443"/>
      <c r="K8740" s="443"/>
    </row>
    <row r="8741" spans="2:11" s="440" customFormat="1" x14ac:dyDescent="0.2">
      <c r="B8741" s="442"/>
      <c r="I8741" s="443"/>
      <c r="J8741" s="443"/>
      <c r="K8741" s="443"/>
    </row>
    <row r="8742" spans="2:11" s="440" customFormat="1" x14ac:dyDescent="0.2">
      <c r="B8742" s="442"/>
      <c r="I8742" s="443"/>
      <c r="J8742" s="443"/>
      <c r="K8742" s="443"/>
    </row>
    <row r="8743" spans="2:11" s="440" customFormat="1" x14ac:dyDescent="0.2">
      <c r="B8743" s="442"/>
      <c r="I8743" s="443"/>
      <c r="J8743" s="443"/>
      <c r="K8743" s="443"/>
    </row>
    <row r="8744" spans="2:11" s="440" customFormat="1" x14ac:dyDescent="0.2">
      <c r="B8744" s="442"/>
      <c r="I8744" s="443"/>
      <c r="J8744" s="443"/>
      <c r="K8744" s="443"/>
    </row>
    <row r="8745" spans="2:11" s="440" customFormat="1" x14ac:dyDescent="0.2">
      <c r="B8745" s="442"/>
      <c r="I8745" s="443"/>
      <c r="J8745" s="443"/>
      <c r="K8745" s="443"/>
    </row>
    <row r="8746" spans="2:11" s="440" customFormat="1" x14ac:dyDescent="0.2">
      <c r="B8746" s="442"/>
      <c r="I8746" s="443"/>
      <c r="J8746" s="443"/>
      <c r="K8746" s="443"/>
    </row>
    <row r="8747" spans="2:11" s="440" customFormat="1" x14ac:dyDescent="0.2">
      <c r="B8747" s="442"/>
      <c r="I8747" s="443"/>
      <c r="J8747" s="443"/>
      <c r="K8747" s="443"/>
    </row>
    <row r="8748" spans="2:11" s="440" customFormat="1" x14ac:dyDescent="0.2">
      <c r="B8748" s="442"/>
      <c r="I8748" s="443"/>
      <c r="J8748" s="443"/>
      <c r="K8748" s="443"/>
    </row>
    <row r="8749" spans="2:11" s="440" customFormat="1" x14ac:dyDescent="0.2">
      <c r="B8749" s="442"/>
      <c r="I8749" s="443"/>
      <c r="J8749" s="443"/>
      <c r="K8749" s="443"/>
    </row>
    <row r="8750" spans="2:11" s="440" customFormat="1" x14ac:dyDescent="0.2">
      <c r="B8750" s="442"/>
      <c r="I8750" s="443"/>
      <c r="J8750" s="443"/>
      <c r="K8750" s="443"/>
    </row>
    <row r="8751" spans="2:11" s="440" customFormat="1" x14ac:dyDescent="0.2">
      <c r="B8751" s="442"/>
      <c r="I8751" s="443"/>
      <c r="J8751" s="443"/>
      <c r="K8751" s="443"/>
    </row>
    <row r="8752" spans="2:11" s="440" customFormat="1" x14ac:dyDescent="0.2">
      <c r="B8752" s="442"/>
      <c r="I8752" s="443"/>
      <c r="J8752" s="443"/>
      <c r="K8752" s="443"/>
    </row>
    <row r="8753" spans="2:11" s="440" customFormat="1" x14ac:dyDescent="0.2">
      <c r="B8753" s="442"/>
      <c r="I8753" s="443"/>
      <c r="J8753" s="443"/>
      <c r="K8753" s="443"/>
    </row>
    <row r="8754" spans="2:11" s="440" customFormat="1" x14ac:dyDescent="0.2">
      <c r="B8754" s="442"/>
      <c r="I8754" s="443"/>
      <c r="J8754" s="443"/>
      <c r="K8754" s="443"/>
    </row>
    <row r="8755" spans="2:11" s="440" customFormat="1" x14ac:dyDescent="0.2">
      <c r="B8755" s="442"/>
      <c r="I8755" s="443"/>
      <c r="J8755" s="443"/>
      <c r="K8755" s="443"/>
    </row>
    <row r="8756" spans="2:11" s="440" customFormat="1" x14ac:dyDescent="0.2">
      <c r="B8756" s="442"/>
      <c r="I8756" s="443"/>
      <c r="J8756" s="443"/>
      <c r="K8756" s="443"/>
    </row>
    <row r="8757" spans="2:11" s="440" customFormat="1" x14ac:dyDescent="0.2">
      <c r="B8757" s="442"/>
      <c r="I8757" s="443"/>
      <c r="J8757" s="443"/>
      <c r="K8757" s="443"/>
    </row>
    <row r="8758" spans="2:11" s="440" customFormat="1" x14ac:dyDescent="0.2">
      <c r="B8758" s="442"/>
      <c r="I8758" s="443"/>
      <c r="J8758" s="443"/>
      <c r="K8758" s="443"/>
    </row>
    <row r="8759" spans="2:11" s="440" customFormat="1" x14ac:dyDescent="0.2">
      <c r="B8759" s="442"/>
      <c r="I8759" s="443"/>
      <c r="J8759" s="443"/>
      <c r="K8759" s="443"/>
    </row>
    <row r="8760" spans="2:11" s="440" customFormat="1" x14ac:dyDescent="0.2">
      <c r="B8760" s="442"/>
      <c r="I8760" s="443"/>
      <c r="J8760" s="443"/>
      <c r="K8760" s="443"/>
    </row>
    <row r="8761" spans="2:11" s="440" customFormat="1" x14ac:dyDescent="0.2">
      <c r="B8761" s="442"/>
      <c r="I8761" s="443"/>
      <c r="J8761" s="443"/>
      <c r="K8761" s="443"/>
    </row>
    <row r="8762" spans="2:11" s="440" customFormat="1" x14ac:dyDescent="0.2">
      <c r="B8762" s="442"/>
      <c r="I8762" s="443"/>
      <c r="J8762" s="443"/>
      <c r="K8762" s="443"/>
    </row>
    <row r="8763" spans="2:11" s="440" customFormat="1" x14ac:dyDescent="0.2">
      <c r="B8763" s="442"/>
      <c r="I8763" s="443"/>
      <c r="J8763" s="443"/>
      <c r="K8763" s="443"/>
    </row>
    <row r="8764" spans="2:11" s="440" customFormat="1" x14ac:dyDescent="0.2">
      <c r="B8764" s="442"/>
      <c r="I8764" s="443"/>
      <c r="J8764" s="443"/>
      <c r="K8764" s="443"/>
    </row>
    <row r="8765" spans="2:11" s="440" customFormat="1" x14ac:dyDescent="0.2">
      <c r="B8765" s="442"/>
      <c r="I8765" s="443"/>
      <c r="J8765" s="443"/>
      <c r="K8765" s="443"/>
    </row>
    <row r="8766" spans="2:11" s="440" customFormat="1" x14ac:dyDescent="0.2">
      <c r="B8766" s="442"/>
      <c r="I8766" s="443"/>
      <c r="J8766" s="443"/>
      <c r="K8766" s="443"/>
    </row>
    <row r="8767" spans="2:11" s="440" customFormat="1" x14ac:dyDescent="0.2">
      <c r="B8767" s="442"/>
      <c r="I8767" s="443"/>
      <c r="J8767" s="443"/>
      <c r="K8767" s="443"/>
    </row>
    <row r="8768" spans="2:11" s="440" customFormat="1" x14ac:dyDescent="0.2">
      <c r="B8768" s="442"/>
      <c r="I8768" s="443"/>
      <c r="J8768" s="443"/>
      <c r="K8768" s="443"/>
    </row>
    <row r="8769" spans="2:11" s="440" customFormat="1" x14ac:dyDescent="0.2">
      <c r="B8769" s="442"/>
      <c r="I8769" s="443"/>
      <c r="J8769" s="443"/>
      <c r="K8769" s="443"/>
    </row>
    <row r="8770" spans="2:11" s="440" customFormat="1" x14ac:dyDescent="0.2">
      <c r="B8770" s="442"/>
      <c r="I8770" s="443"/>
      <c r="J8770" s="443"/>
      <c r="K8770" s="443"/>
    </row>
    <row r="8771" spans="2:11" s="440" customFormat="1" x14ac:dyDescent="0.2">
      <c r="B8771" s="442"/>
      <c r="I8771" s="443"/>
      <c r="J8771" s="443"/>
      <c r="K8771" s="443"/>
    </row>
    <row r="8772" spans="2:11" s="440" customFormat="1" x14ac:dyDescent="0.2">
      <c r="B8772" s="442"/>
      <c r="I8772" s="443"/>
      <c r="J8772" s="443"/>
      <c r="K8772" s="443"/>
    </row>
    <row r="8773" spans="2:11" s="440" customFormat="1" x14ac:dyDescent="0.2">
      <c r="B8773" s="442"/>
      <c r="I8773" s="443"/>
      <c r="J8773" s="443"/>
      <c r="K8773" s="443"/>
    </row>
    <row r="8774" spans="2:11" s="440" customFormat="1" x14ac:dyDescent="0.2">
      <c r="B8774" s="442"/>
      <c r="I8774" s="443"/>
      <c r="J8774" s="443"/>
      <c r="K8774" s="443"/>
    </row>
    <row r="8775" spans="2:11" s="440" customFormat="1" x14ac:dyDescent="0.2">
      <c r="B8775" s="442"/>
      <c r="I8775" s="443"/>
      <c r="J8775" s="443"/>
      <c r="K8775" s="443"/>
    </row>
    <row r="8776" spans="2:11" s="440" customFormat="1" x14ac:dyDescent="0.2">
      <c r="B8776" s="442"/>
      <c r="I8776" s="443"/>
      <c r="J8776" s="443"/>
      <c r="K8776" s="443"/>
    </row>
    <row r="8777" spans="2:11" s="440" customFormat="1" x14ac:dyDescent="0.2">
      <c r="B8777" s="442"/>
      <c r="I8777" s="443"/>
      <c r="J8777" s="443"/>
      <c r="K8777" s="443"/>
    </row>
    <row r="8778" spans="2:11" s="440" customFormat="1" x14ac:dyDescent="0.2">
      <c r="B8778" s="442"/>
      <c r="I8778" s="443"/>
      <c r="J8778" s="443"/>
      <c r="K8778" s="443"/>
    </row>
    <row r="8779" spans="2:11" s="440" customFormat="1" x14ac:dyDescent="0.2">
      <c r="B8779" s="442"/>
      <c r="I8779" s="443"/>
      <c r="J8779" s="443"/>
      <c r="K8779" s="443"/>
    </row>
    <row r="8780" spans="2:11" s="440" customFormat="1" x14ac:dyDescent="0.2">
      <c r="B8780" s="442"/>
      <c r="I8780" s="443"/>
      <c r="J8780" s="443"/>
      <c r="K8780" s="443"/>
    </row>
    <row r="8781" spans="2:11" s="440" customFormat="1" x14ac:dyDescent="0.2">
      <c r="B8781" s="442"/>
      <c r="I8781" s="443"/>
      <c r="J8781" s="443"/>
      <c r="K8781" s="443"/>
    </row>
    <row r="8782" spans="2:11" s="440" customFormat="1" x14ac:dyDescent="0.2">
      <c r="B8782" s="442"/>
      <c r="I8782" s="443"/>
      <c r="J8782" s="443"/>
      <c r="K8782" s="443"/>
    </row>
    <row r="8783" spans="2:11" s="440" customFormat="1" x14ac:dyDescent="0.2">
      <c r="B8783" s="442"/>
      <c r="I8783" s="443"/>
      <c r="J8783" s="443"/>
      <c r="K8783" s="443"/>
    </row>
    <row r="8784" spans="2:11" s="440" customFormat="1" x14ac:dyDescent="0.2">
      <c r="B8784" s="442"/>
      <c r="I8784" s="443"/>
      <c r="J8784" s="443"/>
      <c r="K8784" s="443"/>
    </row>
    <row r="8785" spans="2:11" s="440" customFormat="1" x14ac:dyDescent="0.2">
      <c r="B8785" s="442"/>
      <c r="I8785" s="443"/>
      <c r="J8785" s="443"/>
      <c r="K8785" s="443"/>
    </row>
    <row r="8786" spans="2:11" s="440" customFormat="1" x14ac:dyDescent="0.2">
      <c r="B8786" s="442"/>
      <c r="I8786" s="443"/>
      <c r="J8786" s="443"/>
      <c r="K8786" s="443"/>
    </row>
    <row r="8787" spans="2:11" s="440" customFormat="1" x14ac:dyDescent="0.2">
      <c r="B8787" s="442"/>
      <c r="I8787" s="443"/>
      <c r="J8787" s="443"/>
      <c r="K8787" s="443"/>
    </row>
    <row r="8788" spans="2:11" s="440" customFormat="1" x14ac:dyDescent="0.2">
      <c r="B8788" s="442"/>
      <c r="I8788" s="443"/>
      <c r="J8788" s="443"/>
      <c r="K8788" s="443"/>
    </row>
    <row r="8789" spans="2:11" s="440" customFormat="1" x14ac:dyDescent="0.2">
      <c r="B8789" s="442"/>
      <c r="I8789" s="443"/>
      <c r="J8789" s="443"/>
      <c r="K8789" s="443"/>
    </row>
    <row r="8790" spans="2:11" s="440" customFormat="1" x14ac:dyDescent="0.2">
      <c r="B8790" s="442"/>
      <c r="I8790" s="443"/>
      <c r="J8790" s="443"/>
      <c r="K8790" s="443"/>
    </row>
    <row r="8791" spans="2:11" s="440" customFormat="1" x14ac:dyDescent="0.2">
      <c r="B8791" s="442"/>
      <c r="I8791" s="443"/>
      <c r="J8791" s="443"/>
      <c r="K8791" s="443"/>
    </row>
    <row r="8792" spans="2:11" s="440" customFormat="1" x14ac:dyDescent="0.2">
      <c r="B8792" s="442"/>
      <c r="I8792" s="443"/>
      <c r="J8792" s="443"/>
      <c r="K8792" s="443"/>
    </row>
    <row r="8793" spans="2:11" s="440" customFormat="1" x14ac:dyDescent="0.2">
      <c r="B8793" s="442"/>
      <c r="I8793" s="443"/>
      <c r="J8793" s="443"/>
      <c r="K8793" s="443"/>
    </row>
    <row r="8794" spans="2:11" s="440" customFormat="1" x14ac:dyDescent="0.2">
      <c r="B8794" s="442"/>
      <c r="I8794" s="443"/>
      <c r="J8794" s="443"/>
      <c r="K8794" s="443"/>
    </row>
    <row r="8795" spans="2:11" s="440" customFormat="1" x14ac:dyDescent="0.2">
      <c r="B8795" s="442"/>
      <c r="I8795" s="443"/>
      <c r="J8795" s="443"/>
      <c r="K8795" s="443"/>
    </row>
    <row r="8796" spans="2:11" s="440" customFormat="1" x14ac:dyDescent="0.2">
      <c r="B8796" s="442"/>
      <c r="I8796" s="443"/>
      <c r="J8796" s="443"/>
      <c r="K8796" s="443"/>
    </row>
    <row r="8797" spans="2:11" s="440" customFormat="1" x14ac:dyDescent="0.2">
      <c r="B8797" s="442"/>
      <c r="I8797" s="443"/>
      <c r="J8797" s="443"/>
      <c r="K8797" s="443"/>
    </row>
    <row r="8798" spans="2:11" s="440" customFormat="1" x14ac:dyDescent="0.2">
      <c r="B8798" s="442"/>
      <c r="I8798" s="443"/>
      <c r="J8798" s="443"/>
      <c r="K8798" s="443"/>
    </row>
    <row r="8799" spans="2:11" s="440" customFormat="1" x14ac:dyDescent="0.2">
      <c r="B8799" s="442"/>
      <c r="I8799" s="443"/>
      <c r="J8799" s="443"/>
      <c r="K8799" s="443"/>
    </row>
    <row r="8800" spans="2:11" s="440" customFormat="1" x14ac:dyDescent="0.2">
      <c r="B8800" s="442"/>
      <c r="I8800" s="443"/>
      <c r="J8800" s="443"/>
      <c r="K8800" s="443"/>
    </row>
    <row r="8801" spans="2:11" s="440" customFormat="1" x14ac:dyDescent="0.2">
      <c r="B8801" s="442"/>
      <c r="I8801" s="443"/>
      <c r="J8801" s="443"/>
      <c r="K8801" s="443"/>
    </row>
    <row r="8802" spans="2:11" s="440" customFormat="1" x14ac:dyDescent="0.2">
      <c r="B8802" s="442"/>
      <c r="I8802" s="443"/>
      <c r="J8802" s="443"/>
      <c r="K8802" s="443"/>
    </row>
    <row r="8803" spans="2:11" s="440" customFormat="1" x14ac:dyDescent="0.2">
      <c r="B8803" s="442"/>
      <c r="I8803" s="443"/>
      <c r="J8803" s="443"/>
      <c r="K8803" s="443"/>
    </row>
    <row r="8804" spans="2:11" s="440" customFormat="1" x14ac:dyDescent="0.2">
      <c r="B8804" s="442"/>
      <c r="I8804" s="443"/>
      <c r="J8804" s="443"/>
      <c r="K8804" s="443"/>
    </row>
    <row r="8805" spans="2:11" s="440" customFormat="1" x14ac:dyDescent="0.2">
      <c r="B8805" s="442"/>
      <c r="I8805" s="443"/>
      <c r="J8805" s="443"/>
      <c r="K8805" s="443"/>
    </row>
    <row r="8806" spans="2:11" s="440" customFormat="1" x14ac:dyDescent="0.2">
      <c r="B8806" s="442"/>
      <c r="I8806" s="443"/>
      <c r="J8806" s="443"/>
      <c r="K8806" s="443"/>
    </row>
    <row r="8807" spans="2:11" s="440" customFormat="1" x14ac:dyDescent="0.2">
      <c r="B8807" s="442"/>
      <c r="I8807" s="443"/>
      <c r="J8807" s="443"/>
      <c r="K8807" s="443"/>
    </row>
    <row r="8808" spans="2:11" s="440" customFormat="1" x14ac:dyDescent="0.2">
      <c r="B8808" s="442"/>
      <c r="I8808" s="443"/>
      <c r="J8808" s="443"/>
      <c r="K8808" s="443"/>
    </row>
    <row r="8809" spans="2:11" s="440" customFormat="1" x14ac:dyDescent="0.2">
      <c r="B8809" s="442"/>
      <c r="I8809" s="443"/>
      <c r="J8809" s="443"/>
      <c r="K8809" s="443"/>
    </row>
    <row r="8810" spans="2:11" s="440" customFormat="1" x14ac:dyDescent="0.2">
      <c r="B8810" s="442"/>
      <c r="I8810" s="443"/>
      <c r="J8810" s="443"/>
      <c r="K8810" s="443"/>
    </row>
    <row r="8811" spans="2:11" s="440" customFormat="1" x14ac:dyDescent="0.2">
      <c r="B8811" s="442"/>
      <c r="I8811" s="443"/>
      <c r="J8811" s="443"/>
      <c r="K8811" s="443"/>
    </row>
    <row r="8812" spans="2:11" s="440" customFormat="1" x14ac:dyDescent="0.2">
      <c r="B8812" s="442"/>
      <c r="I8812" s="443"/>
      <c r="J8812" s="443"/>
      <c r="K8812" s="443"/>
    </row>
    <row r="8813" spans="2:11" s="440" customFormat="1" x14ac:dyDescent="0.2">
      <c r="B8813" s="442"/>
      <c r="I8813" s="443"/>
      <c r="J8813" s="443"/>
      <c r="K8813" s="443"/>
    </row>
    <row r="8814" spans="2:11" s="440" customFormat="1" x14ac:dyDescent="0.2">
      <c r="B8814" s="442"/>
      <c r="I8814" s="443"/>
      <c r="J8814" s="443"/>
      <c r="K8814" s="443"/>
    </row>
    <row r="8815" spans="2:11" s="440" customFormat="1" x14ac:dyDescent="0.2">
      <c r="B8815" s="442"/>
      <c r="I8815" s="443"/>
      <c r="J8815" s="443"/>
      <c r="K8815" s="443"/>
    </row>
    <row r="8816" spans="2:11" s="440" customFormat="1" x14ac:dyDescent="0.2">
      <c r="B8816" s="442"/>
      <c r="I8816" s="443"/>
      <c r="J8816" s="443"/>
      <c r="K8816" s="443"/>
    </row>
    <row r="8817" spans="2:11" s="440" customFormat="1" x14ac:dyDescent="0.2">
      <c r="B8817" s="442"/>
      <c r="I8817" s="443"/>
      <c r="J8817" s="443"/>
      <c r="K8817" s="443"/>
    </row>
    <row r="8818" spans="2:11" s="440" customFormat="1" x14ac:dyDescent="0.2">
      <c r="B8818" s="442"/>
      <c r="I8818" s="443"/>
      <c r="J8818" s="443"/>
      <c r="K8818" s="443"/>
    </row>
    <row r="8819" spans="2:11" s="440" customFormat="1" x14ac:dyDescent="0.2">
      <c r="B8819" s="442"/>
      <c r="I8819" s="443"/>
      <c r="J8819" s="443"/>
      <c r="K8819" s="443"/>
    </row>
    <row r="8820" spans="2:11" s="440" customFormat="1" x14ac:dyDescent="0.2">
      <c r="B8820" s="442"/>
      <c r="I8820" s="443"/>
      <c r="J8820" s="443"/>
      <c r="K8820" s="443"/>
    </row>
    <row r="8821" spans="2:11" s="440" customFormat="1" x14ac:dyDescent="0.2">
      <c r="B8821" s="442"/>
      <c r="I8821" s="443"/>
      <c r="J8821" s="443"/>
      <c r="K8821" s="443"/>
    </row>
    <row r="8822" spans="2:11" s="440" customFormat="1" x14ac:dyDescent="0.2">
      <c r="B8822" s="442"/>
      <c r="I8822" s="443"/>
      <c r="J8822" s="443"/>
      <c r="K8822" s="443"/>
    </row>
    <row r="8823" spans="2:11" s="440" customFormat="1" x14ac:dyDescent="0.2">
      <c r="B8823" s="442"/>
      <c r="I8823" s="443"/>
      <c r="J8823" s="443"/>
      <c r="K8823" s="443"/>
    </row>
    <row r="8824" spans="2:11" s="440" customFormat="1" x14ac:dyDescent="0.2">
      <c r="B8824" s="442"/>
      <c r="I8824" s="443"/>
      <c r="J8824" s="443"/>
      <c r="K8824" s="443"/>
    </row>
    <row r="8825" spans="2:11" s="440" customFormat="1" x14ac:dyDescent="0.2">
      <c r="B8825" s="442"/>
      <c r="I8825" s="443"/>
      <c r="J8825" s="443"/>
      <c r="K8825" s="443"/>
    </row>
    <row r="8826" spans="2:11" s="440" customFormat="1" x14ac:dyDescent="0.2">
      <c r="B8826" s="442"/>
      <c r="I8826" s="443"/>
      <c r="J8826" s="443"/>
      <c r="K8826" s="443"/>
    </row>
    <row r="8827" spans="2:11" s="440" customFormat="1" x14ac:dyDescent="0.2">
      <c r="B8827" s="442"/>
      <c r="I8827" s="443"/>
      <c r="J8827" s="443"/>
      <c r="K8827" s="443"/>
    </row>
    <row r="8828" spans="2:11" s="440" customFormat="1" x14ac:dyDescent="0.2">
      <c r="B8828" s="442"/>
      <c r="I8828" s="443"/>
      <c r="J8828" s="443"/>
      <c r="K8828" s="443"/>
    </row>
    <row r="8829" spans="2:11" s="440" customFormat="1" x14ac:dyDescent="0.2">
      <c r="B8829" s="442"/>
      <c r="I8829" s="443"/>
      <c r="J8829" s="443"/>
      <c r="K8829" s="443"/>
    </row>
    <row r="8830" spans="2:11" s="440" customFormat="1" x14ac:dyDescent="0.2">
      <c r="B8830" s="442"/>
      <c r="I8830" s="443"/>
      <c r="J8830" s="443"/>
      <c r="K8830" s="443"/>
    </row>
    <row r="8831" spans="2:11" s="440" customFormat="1" x14ac:dyDescent="0.2">
      <c r="B8831" s="442"/>
      <c r="I8831" s="443"/>
      <c r="J8831" s="443"/>
      <c r="K8831" s="443"/>
    </row>
    <row r="8832" spans="2:11" s="440" customFormat="1" x14ac:dyDescent="0.2">
      <c r="B8832" s="442"/>
      <c r="I8832" s="443"/>
      <c r="J8832" s="443"/>
      <c r="K8832" s="443"/>
    </row>
    <row r="8833" spans="2:11" s="440" customFormat="1" x14ac:dyDescent="0.2">
      <c r="B8833" s="442"/>
      <c r="I8833" s="443"/>
      <c r="J8833" s="443"/>
      <c r="K8833" s="443"/>
    </row>
    <row r="8834" spans="2:11" s="440" customFormat="1" x14ac:dyDescent="0.2">
      <c r="B8834" s="442"/>
      <c r="I8834" s="443"/>
      <c r="J8834" s="443"/>
      <c r="K8834" s="443"/>
    </row>
    <row r="8835" spans="2:11" s="440" customFormat="1" x14ac:dyDescent="0.2">
      <c r="B8835" s="442"/>
      <c r="I8835" s="443"/>
      <c r="J8835" s="443"/>
      <c r="K8835" s="443"/>
    </row>
    <row r="8836" spans="2:11" s="440" customFormat="1" x14ac:dyDescent="0.2">
      <c r="B8836" s="442"/>
      <c r="I8836" s="443"/>
      <c r="J8836" s="443"/>
      <c r="K8836" s="443"/>
    </row>
    <row r="8837" spans="2:11" s="440" customFormat="1" x14ac:dyDescent="0.2">
      <c r="B8837" s="442"/>
      <c r="I8837" s="443"/>
      <c r="J8837" s="443"/>
      <c r="K8837" s="443"/>
    </row>
    <row r="8838" spans="2:11" s="440" customFormat="1" x14ac:dyDescent="0.2">
      <c r="B8838" s="442"/>
      <c r="I8838" s="443"/>
      <c r="J8838" s="443"/>
      <c r="K8838" s="443"/>
    </row>
    <row r="8839" spans="2:11" s="440" customFormat="1" x14ac:dyDescent="0.2">
      <c r="B8839" s="442"/>
      <c r="I8839" s="443"/>
      <c r="J8839" s="443"/>
      <c r="K8839" s="443"/>
    </row>
    <row r="8840" spans="2:11" s="440" customFormat="1" x14ac:dyDescent="0.2">
      <c r="B8840" s="442"/>
      <c r="I8840" s="443"/>
      <c r="J8840" s="443"/>
      <c r="K8840" s="443"/>
    </row>
    <row r="8841" spans="2:11" s="440" customFormat="1" x14ac:dyDescent="0.2">
      <c r="B8841" s="442"/>
      <c r="I8841" s="443"/>
      <c r="J8841" s="443"/>
      <c r="K8841" s="443"/>
    </row>
    <row r="8842" spans="2:11" s="440" customFormat="1" x14ac:dyDescent="0.2">
      <c r="B8842" s="442"/>
      <c r="I8842" s="443"/>
      <c r="J8842" s="443"/>
      <c r="K8842" s="443"/>
    </row>
    <row r="8843" spans="2:11" s="440" customFormat="1" x14ac:dyDescent="0.2">
      <c r="B8843" s="442"/>
      <c r="I8843" s="443"/>
      <c r="J8843" s="443"/>
      <c r="K8843" s="443"/>
    </row>
    <row r="8844" spans="2:11" s="440" customFormat="1" x14ac:dyDescent="0.2">
      <c r="B8844" s="442"/>
      <c r="I8844" s="443"/>
      <c r="J8844" s="443"/>
      <c r="K8844" s="443"/>
    </row>
    <row r="8845" spans="2:11" s="440" customFormat="1" x14ac:dyDescent="0.2">
      <c r="B8845" s="442"/>
      <c r="I8845" s="443"/>
      <c r="J8845" s="443"/>
      <c r="K8845" s="443"/>
    </row>
    <row r="8846" spans="2:11" s="440" customFormat="1" x14ac:dyDescent="0.2">
      <c r="B8846" s="442"/>
      <c r="I8846" s="443"/>
      <c r="J8846" s="443"/>
      <c r="K8846" s="443"/>
    </row>
    <row r="8847" spans="2:11" s="440" customFormat="1" x14ac:dyDescent="0.2">
      <c r="B8847" s="442"/>
      <c r="I8847" s="443"/>
      <c r="J8847" s="443"/>
      <c r="K8847" s="443"/>
    </row>
    <row r="8848" spans="2:11" s="440" customFormat="1" x14ac:dyDescent="0.2">
      <c r="B8848" s="442"/>
      <c r="I8848" s="443"/>
      <c r="J8848" s="443"/>
      <c r="K8848" s="443"/>
    </row>
    <row r="8849" spans="2:11" s="440" customFormat="1" x14ac:dyDescent="0.2">
      <c r="B8849" s="442"/>
      <c r="I8849" s="443"/>
      <c r="J8849" s="443"/>
      <c r="K8849" s="443"/>
    </row>
    <row r="8850" spans="2:11" s="440" customFormat="1" x14ac:dyDescent="0.2">
      <c r="B8850" s="442"/>
      <c r="I8850" s="443"/>
      <c r="J8850" s="443"/>
      <c r="K8850" s="443"/>
    </row>
    <row r="8851" spans="2:11" s="440" customFormat="1" x14ac:dyDescent="0.2">
      <c r="B8851" s="442"/>
      <c r="I8851" s="443"/>
      <c r="J8851" s="443"/>
      <c r="K8851" s="443"/>
    </row>
    <row r="8852" spans="2:11" s="440" customFormat="1" x14ac:dyDescent="0.2">
      <c r="B8852" s="442"/>
      <c r="I8852" s="443"/>
      <c r="J8852" s="443"/>
      <c r="K8852" s="443"/>
    </row>
    <row r="8853" spans="2:11" s="440" customFormat="1" x14ac:dyDescent="0.2">
      <c r="B8853" s="442"/>
      <c r="I8853" s="443"/>
      <c r="J8853" s="443"/>
      <c r="K8853" s="443"/>
    </row>
    <row r="8854" spans="2:11" s="440" customFormat="1" x14ac:dyDescent="0.2">
      <c r="B8854" s="442"/>
      <c r="I8854" s="443"/>
      <c r="J8854" s="443"/>
      <c r="K8854" s="443"/>
    </row>
    <row r="8855" spans="2:11" s="440" customFormat="1" x14ac:dyDescent="0.2">
      <c r="B8855" s="442"/>
      <c r="I8855" s="443"/>
      <c r="J8855" s="443"/>
      <c r="K8855" s="443"/>
    </row>
    <row r="8856" spans="2:11" s="440" customFormat="1" x14ac:dyDescent="0.2">
      <c r="B8856" s="442"/>
      <c r="I8856" s="443"/>
      <c r="J8856" s="443"/>
      <c r="K8856" s="443"/>
    </row>
    <row r="8857" spans="2:11" s="440" customFormat="1" x14ac:dyDescent="0.2">
      <c r="B8857" s="442"/>
      <c r="I8857" s="443"/>
      <c r="J8857" s="443"/>
      <c r="K8857" s="443"/>
    </row>
    <row r="8858" spans="2:11" s="440" customFormat="1" x14ac:dyDescent="0.2">
      <c r="B8858" s="442"/>
      <c r="I8858" s="443"/>
      <c r="J8858" s="443"/>
      <c r="K8858" s="443"/>
    </row>
    <row r="8859" spans="2:11" s="440" customFormat="1" x14ac:dyDescent="0.2">
      <c r="B8859" s="442"/>
      <c r="I8859" s="443"/>
      <c r="J8859" s="443"/>
      <c r="K8859" s="443"/>
    </row>
    <row r="8860" spans="2:11" s="440" customFormat="1" x14ac:dyDescent="0.2">
      <c r="B8860" s="442"/>
      <c r="I8860" s="443"/>
      <c r="J8860" s="443"/>
      <c r="K8860" s="443"/>
    </row>
    <row r="8861" spans="2:11" s="440" customFormat="1" x14ac:dyDescent="0.2">
      <c r="B8861" s="442"/>
      <c r="I8861" s="443"/>
      <c r="J8861" s="443"/>
      <c r="K8861" s="443"/>
    </row>
    <row r="8862" spans="2:11" s="440" customFormat="1" x14ac:dyDescent="0.2">
      <c r="B8862" s="442"/>
      <c r="I8862" s="443"/>
      <c r="J8862" s="443"/>
      <c r="K8862" s="443"/>
    </row>
    <row r="8863" spans="2:11" s="440" customFormat="1" x14ac:dyDescent="0.2">
      <c r="B8863" s="442"/>
      <c r="I8863" s="443"/>
      <c r="J8863" s="443"/>
      <c r="K8863" s="443"/>
    </row>
    <row r="8864" spans="2:11" s="440" customFormat="1" x14ac:dyDescent="0.2">
      <c r="B8864" s="442"/>
      <c r="I8864" s="443"/>
      <c r="J8864" s="443"/>
      <c r="K8864" s="443"/>
    </row>
    <row r="8865" spans="2:11" s="440" customFormat="1" x14ac:dyDescent="0.2">
      <c r="B8865" s="442"/>
      <c r="I8865" s="443"/>
      <c r="J8865" s="443"/>
      <c r="K8865" s="443"/>
    </row>
    <row r="8866" spans="2:11" s="440" customFormat="1" x14ac:dyDescent="0.2">
      <c r="B8866" s="442"/>
      <c r="I8866" s="443"/>
      <c r="J8866" s="443"/>
      <c r="K8866" s="443"/>
    </row>
    <row r="8867" spans="2:11" s="440" customFormat="1" x14ac:dyDescent="0.2">
      <c r="B8867" s="442"/>
      <c r="I8867" s="443"/>
      <c r="J8867" s="443"/>
      <c r="K8867" s="443"/>
    </row>
    <row r="8868" spans="2:11" s="440" customFormat="1" x14ac:dyDescent="0.2">
      <c r="B8868" s="442"/>
      <c r="I8868" s="443"/>
      <c r="J8868" s="443"/>
      <c r="K8868" s="443"/>
    </row>
    <row r="8869" spans="2:11" s="440" customFormat="1" x14ac:dyDescent="0.2">
      <c r="B8869" s="442"/>
      <c r="I8869" s="443"/>
      <c r="J8869" s="443"/>
      <c r="K8869" s="443"/>
    </row>
    <row r="8870" spans="2:11" s="440" customFormat="1" x14ac:dyDescent="0.2">
      <c r="B8870" s="442"/>
      <c r="I8870" s="443"/>
      <c r="J8870" s="443"/>
      <c r="K8870" s="443"/>
    </row>
    <row r="8871" spans="2:11" s="440" customFormat="1" x14ac:dyDescent="0.2">
      <c r="B8871" s="442"/>
      <c r="I8871" s="443"/>
      <c r="J8871" s="443"/>
      <c r="K8871" s="443"/>
    </row>
    <row r="8872" spans="2:11" s="440" customFormat="1" x14ac:dyDescent="0.2">
      <c r="B8872" s="442"/>
      <c r="I8872" s="443"/>
      <c r="J8872" s="443"/>
      <c r="K8872" s="443"/>
    </row>
    <row r="8873" spans="2:11" s="440" customFormat="1" x14ac:dyDescent="0.2">
      <c r="B8873" s="442"/>
      <c r="I8873" s="443"/>
      <c r="J8873" s="443"/>
      <c r="K8873" s="443"/>
    </row>
    <row r="8874" spans="2:11" s="440" customFormat="1" x14ac:dyDescent="0.2">
      <c r="B8874" s="442"/>
      <c r="I8874" s="443"/>
      <c r="J8874" s="443"/>
      <c r="K8874" s="443"/>
    </row>
    <row r="8875" spans="2:11" s="440" customFormat="1" x14ac:dyDescent="0.2">
      <c r="B8875" s="442"/>
      <c r="I8875" s="443"/>
      <c r="J8875" s="443"/>
      <c r="K8875" s="443"/>
    </row>
    <row r="8876" spans="2:11" s="440" customFormat="1" x14ac:dyDescent="0.2">
      <c r="B8876" s="442"/>
      <c r="I8876" s="443"/>
      <c r="J8876" s="443"/>
      <c r="K8876" s="443"/>
    </row>
    <row r="8877" spans="2:11" s="440" customFormat="1" x14ac:dyDescent="0.2">
      <c r="B8877" s="442"/>
      <c r="I8877" s="443"/>
      <c r="J8877" s="443"/>
      <c r="K8877" s="443"/>
    </row>
    <row r="8878" spans="2:11" s="440" customFormat="1" x14ac:dyDescent="0.2">
      <c r="B8878" s="442"/>
      <c r="I8878" s="443"/>
      <c r="J8878" s="443"/>
      <c r="K8878" s="443"/>
    </row>
    <row r="8879" spans="2:11" s="440" customFormat="1" x14ac:dyDescent="0.2">
      <c r="B8879" s="442"/>
      <c r="I8879" s="443"/>
      <c r="J8879" s="443"/>
      <c r="K8879" s="443"/>
    </row>
    <row r="8880" spans="2:11" s="440" customFormat="1" x14ac:dyDescent="0.2">
      <c r="B8880" s="442"/>
      <c r="I8880" s="443"/>
      <c r="J8880" s="443"/>
      <c r="K8880" s="443"/>
    </row>
    <row r="8881" spans="2:11" s="440" customFormat="1" x14ac:dyDescent="0.2">
      <c r="B8881" s="442"/>
      <c r="I8881" s="443"/>
      <c r="J8881" s="443"/>
      <c r="K8881" s="443"/>
    </row>
    <row r="8882" spans="2:11" s="440" customFormat="1" x14ac:dyDescent="0.2">
      <c r="B8882" s="442"/>
      <c r="I8882" s="443"/>
      <c r="J8882" s="443"/>
      <c r="K8882" s="443"/>
    </row>
    <row r="8883" spans="2:11" s="440" customFormat="1" x14ac:dyDescent="0.2">
      <c r="B8883" s="442"/>
      <c r="I8883" s="443"/>
      <c r="J8883" s="443"/>
      <c r="K8883" s="443"/>
    </row>
    <row r="8884" spans="2:11" s="440" customFormat="1" x14ac:dyDescent="0.2">
      <c r="B8884" s="442"/>
      <c r="I8884" s="443"/>
      <c r="J8884" s="443"/>
      <c r="K8884" s="443"/>
    </row>
    <row r="8885" spans="2:11" s="440" customFormat="1" x14ac:dyDescent="0.2">
      <c r="B8885" s="442"/>
      <c r="I8885" s="443"/>
      <c r="J8885" s="443"/>
      <c r="K8885" s="443"/>
    </row>
    <row r="8886" spans="2:11" s="440" customFormat="1" x14ac:dyDescent="0.2">
      <c r="B8886" s="442"/>
      <c r="I8886" s="443"/>
      <c r="J8886" s="443"/>
      <c r="K8886" s="443"/>
    </row>
    <row r="8887" spans="2:11" s="440" customFormat="1" x14ac:dyDescent="0.2">
      <c r="B8887" s="442"/>
      <c r="I8887" s="443"/>
      <c r="J8887" s="443"/>
      <c r="K8887" s="443"/>
    </row>
    <row r="8888" spans="2:11" s="440" customFormat="1" x14ac:dyDescent="0.2">
      <c r="B8888" s="442"/>
      <c r="I8888" s="443"/>
      <c r="J8888" s="443"/>
      <c r="K8888" s="443"/>
    </row>
    <row r="8889" spans="2:11" s="440" customFormat="1" x14ac:dyDescent="0.2">
      <c r="B8889" s="442"/>
      <c r="I8889" s="443"/>
      <c r="J8889" s="443"/>
      <c r="K8889" s="443"/>
    </row>
    <row r="8890" spans="2:11" s="440" customFormat="1" x14ac:dyDescent="0.2">
      <c r="B8890" s="442"/>
      <c r="I8890" s="443"/>
      <c r="J8890" s="443"/>
      <c r="K8890" s="443"/>
    </row>
    <row r="8891" spans="2:11" s="440" customFormat="1" x14ac:dyDescent="0.2">
      <c r="B8891" s="442"/>
      <c r="I8891" s="443"/>
      <c r="J8891" s="443"/>
      <c r="K8891" s="443"/>
    </row>
    <row r="8892" spans="2:11" s="440" customFormat="1" x14ac:dyDescent="0.2">
      <c r="B8892" s="442"/>
      <c r="I8892" s="443"/>
      <c r="J8892" s="443"/>
      <c r="K8892" s="443"/>
    </row>
    <row r="8893" spans="2:11" s="440" customFormat="1" x14ac:dyDescent="0.2">
      <c r="B8893" s="442"/>
      <c r="I8893" s="443"/>
      <c r="J8893" s="443"/>
      <c r="K8893" s="443"/>
    </row>
    <row r="8894" spans="2:11" s="440" customFormat="1" x14ac:dyDescent="0.2">
      <c r="B8894" s="442"/>
      <c r="I8894" s="443"/>
      <c r="J8894" s="443"/>
      <c r="K8894" s="443"/>
    </row>
    <row r="8895" spans="2:11" s="440" customFormat="1" x14ac:dyDescent="0.2">
      <c r="B8895" s="442"/>
      <c r="I8895" s="443"/>
      <c r="J8895" s="443"/>
      <c r="K8895" s="443"/>
    </row>
    <row r="8896" spans="2:11" s="440" customFormat="1" x14ac:dyDescent="0.2">
      <c r="B8896" s="442"/>
      <c r="I8896" s="443"/>
      <c r="J8896" s="443"/>
      <c r="K8896" s="443"/>
    </row>
    <row r="8897" spans="2:11" s="440" customFormat="1" x14ac:dyDescent="0.2">
      <c r="B8897" s="442"/>
      <c r="I8897" s="443"/>
      <c r="J8897" s="443"/>
      <c r="K8897" s="443"/>
    </row>
    <row r="8898" spans="2:11" s="440" customFormat="1" x14ac:dyDescent="0.2">
      <c r="B8898" s="442"/>
      <c r="I8898" s="443"/>
      <c r="J8898" s="443"/>
      <c r="K8898" s="443"/>
    </row>
    <row r="8899" spans="2:11" s="440" customFormat="1" x14ac:dyDescent="0.2">
      <c r="B8899" s="442"/>
      <c r="I8899" s="443"/>
      <c r="J8899" s="443"/>
      <c r="K8899" s="443"/>
    </row>
    <row r="8900" spans="2:11" s="440" customFormat="1" x14ac:dyDescent="0.2">
      <c r="B8900" s="442"/>
      <c r="I8900" s="443"/>
      <c r="J8900" s="443"/>
      <c r="K8900" s="443"/>
    </row>
    <row r="8901" spans="2:11" s="440" customFormat="1" x14ac:dyDescent="0.2">
      <c r="B8901" s="442"/>
      <c r="I8901" s="443"/>
      <c r="J8901" s="443"/>
      <c r="K8901" s="443"/>
    </row>
    <row r="8902" spans="2:11" s="440" customFormat="1" x14ac:dyDescent="0.2">
      <c r="B8902" s="442"/>
      <c r="I8902" s="443"/>
      <c r="J8902" s="443"/>
      <c r="K8902" s="443"/>
    </row>
    <row r="8903" spans="2:11" s="440" customFormat="1" x14ac:dyDescent="0.2">
      <c r="B8903" s="442"/>
      <c r="I8903" s="443"/>
      <c r="J8903" s="443"/>
      <c r="K8903" s="443"/>
    </row>
    <row r="8904" spans="2:11" s="440" customFormat="1" x14ac:dyDescent="0.2">
      <c r="B8904" s="442"/>
      <c r="I8904" s="443"/>
      <c r="J8904" s="443"/>
      <c r="K8904" s="443"/>
    </row>
    <row r="8905" spans="2:11" s="440" customFormat="1" x14ac:dyDescent="0.2">
      <c r="B8905" s="442"/>
      <c r="I8905" s="443"/>
      <c r="J8905" s="443"/>
      <c r="K8905" s="443"/>
    </row>
    <row r="8906" spans="2:11" s="440" customFormat="1" x14ac:dyDescent="0.2">
      <c r="B8906" s="442"/>
      <c r="I8906" s="443"/>
      <c r="J8906" s="443"/>
      <c r="K8906" s="443"/>
    </row>
    <row r="8907" spans="2:11" s="440" customFormat="1" x14ac:dyDescent="0.2">
      <c r="B8907" s="442"/>
      <c r="I8907" s="443"/>
      <c r="J8907" s="443"/>
      <c r="K8907" s="443"/>
    </row>
    <row r="8908" spans="2:11" s="440" customFormat="1" x14ac:dyDescent="0.2">
      <c r="B8908" s="442"/>
      <c r="I8908" s="443"/>
      <c r="J8908" s="443"/>
      <c r="K8908" s="443"/>
    </row>
    <row r="8909" spans="2:11" s="440" customFormat="1" x14ac:dyDescent="0.2">
      <c r="B8909" s="442"/>
      <c r="I8909" s="443"/>
      <c r="J8909" s="443"/>
      <c r="K8909" s="443"/>
    </row>
    <row r="8910" spans="2:11" s="440" customFormat="1" x14ac:dyDescent="0.2">
      <c r="B8910" s="442"/>
      <c r="I8910" s="443"/>
      <c r="J8910" s="443"/>
      <c r="K8910" s="443"/>
    </row>
    <row r="8911" spans="2:11" s="440" customFormat="1" x14ac:dyDescent="0.2">
      <c r="B8911" s="442"/>
      <c r="I8911" s="443"/>
      <c r="J8911" s="443"/>
      <c r="K8911" s="443"/>
    </row>
    <row r="8912" spans="2:11" s="440" customFormat="1" x14ac:dyDescent="0.2">
      <c r="B8912" s="442"/>
      <c r="I8912" s="443"/>
      <c r="J8912" s="443"/>
      <c r="K8912" s="443"/>
    </row>
    <row r="8913" spans="2:11" s="440" customFormat="1" x14ac:dyDescent="0.2">
      <c r="B8913" s="442"/>
      <c r="I8913" s="443"/>
      <c r="J8913" s="443"/>
      <c r="K8913" s="443"/>
    </row>
    <row r="8914" spans="2:11" s="440" customFormat="1" x14ac:dyDescent="0.2">
      <c r="B8914" s="442"/>
      <c r="I8914" s="443"/>
      <c r="J8914" s="443"/>
      <c r="K8914" s="443"/>
    </row>
    <row r="8915" spans="2:11" s="440" customFormat="1" x14ac:dyDescent="0.2">
      <c r="B8915" s="442"/>
      <c r="I8915" s="443"/>
      <c r="J8915" s="443"/>
      <c r="K8915" s="443"/>
    </row>
    <row r="8916" spans="2:11" s="440" customFormat="1" x14ac:dyDescent="0.2">
      <c r="B8916" s="442"/>
      <c r="I8916" s="443"/>
      <c r="J8916" s="443"/>
      <c r="K8916" s="443"/>
    </row>
    <row r="8917" spans="2:11" s="440" customFormat="1" x14ac:dyDescent="0.2">
      <c r="B8917" s="442"/>
      <c r="I8917" s="443"/>
      <c r="J8917" s="443"/>
      <c r="K8917" s="443"/>
    </row>
    <row r="8918" spans="2:11" s="440" customFormat="1" x14ac:dyDescent="0.2">
      <c r="B8918" s="442"/>
      <c r="I8918" s="443"/>
      <c r="J8918" s="443"/>
      <c r="K8918" s="443"/>
    </row>
    <row r="8919" spans="2:11" s="440" customFormat="1" x14ac:dyDescent="0.2">
      <c r="B8919" s="442"/>
      <c r="I8919" s="443"/>
      <c r="J8919" s="443"/>
      <c r="K8919" s="443"/>
    </row>
    <row r="8920" spans="2:11" s="440" customFormat="1" x14ac:dyDescent="0.2">
      <c r="B8920" s="442"/>
      <c r="I8920" s="443"/>
      <c r="J8920" s="443"/>
      <c r="K8920" s="443"/>
    </row>
    <row r="8921" spans="2:11" s="440" customFormat="1" x14ac:dyDescent="0.2">
      <c r="B8921" s="442"/>
      <c r="I8921" s="443"/>
      <c r="J8921" s="443"/>
      <c r="K8921" s="443"/>
    </row>
    <row r="8922" spans="2:11" s="440" customFormat="1" x14ac:dyDescent="0.2">
      <c r="B8922" s="442"/>
      <c r="I8922" s="443"/>
      <c r="J8922" s="443"/>
      <c r="K8922" s="443"/>
    </row>
    <row r="8923" spans="2:11" s="440" customFormat="1" x14ac:dyDescent="0.2">
      <c r="B8923" s="442"/>
      <c r="I8923" s="443"/>
      <c r="J8923" s="443"/>
      <c r="K8923" s="443"/>
    </row>
    <row r="8924" spans="2:11" s="440" customFormat="1" x14ac:dyDescent="0.2">
      <c r="B8924" s="442"/>
      <c r="I8924" s="443"/>
      <c r="J8924" s="443"/>
      <c r="K8924" s="443"/>
    </row>
    <row r="8925" spans="2:11" s="440" customFormat="1" x14ac:dyDescent="0.2">
      <c r="B8925" s="442"/>
      <c r="I8925" s="443"/>
      <c r="J8925" s="443"/>
      <c r="K8925" s="443"/>
    </row>
    <row r="8926" spans="2:11" s="440" customFormat="1" x14ac:dyDescent="0.2">
      <c r="B8926" s="442"/>
      <c r="I8926" s="443"/>
      <c r="J8926" s="443"/>
      <c r="K8926" s="443"/>
    </row>
    <row r="8927" spans="2:11" s="440" customFormat="1" x14ac:dyDescent="0.2">
      <c r="B8927" s="442"/>
      <c r="I8927" s="443"/>
      <c r="J8927" s="443"/>
      <c r="K8927" s="443"/>
    </row>
    <row r="8928" spans="2:11" s="440" customFormat="1" x14ac:dyDescent="0.2">
      <c r="B8928" s="442"/>
      <c r="I8928" s="443"/>
      <c r="J8928" s="443"/>
      <c r="K8928" s="443"/>
    </row>
    <row r="8929" spans="2:11" s="440" customFormat="1" x14ac:dyDescent="0.2">
      <c r="B8929" s="442"/>
      <c r="I8929" s="443"/>
      <c r="J8929" s="443"/>
      <c r="K8929" s="443"/>
    </row>
    <row r="8930" spans="2:11" s="440" customFormat="1" x14ac:dyDescent="0.2">
      <c r="B8930" s="442"/>
      <c r="I8930" s="443"/>
      <c r="J8930" s="443"/>
      <c r="K8930" s="443"/>
    </row>
    <row r="8931" spans="2:11" s="440" customFormat="1" x14ac:dyDescent="0.2">
      <c r="B8931" s="442"/>
      <c r="I8931" s="443"/>
      <c r="J8931" s="443"/>
      <c r="K8931" s="443"/>
    </row>
    <row r="8932" spans="2:11" s="440" customFormat="1" x14ac:dyDescent="0.2">
      <c r="B8932" s="442"/>
      <c r="I8932" s="443"/>
      <c r="J8932" s="443"/>
      <c r="K8932" s="443"/>
    </row>
    <row r="8933" spans="2:11" s="440" customFormat="1" x14ac:dyDescent="0.2">
      <c r="B8933" s="442"/>
      <c r="I8933" s="443"/>
      <c r="J8933" s="443"/>
      <c r="K8933" s="443"/>
    </row>
    <row r="8934" spans="2:11" s="440" customFormat="1" x14ac:dyDescent="0.2">
      <c r="B8934" s="442"/>
      <c r="I8934" s="443"/>
      <c r="J8934" s="443"/>
      <c r="K8934" s="443"/>
    </row>
    <row r="8935" spans="2:11" s="440" customFormat="1" x14ac:dyDescent="0.2">
      <c r="B8935" s="442"/>
      <c r="I8935" s="443"/>
      <c r="J8935" s="443"/>
      <c r="K8935" s="443"/>
    </row>
    <row r="8936" spans="2:11" s="440" customFormat="1" x14ac:dyDescent="0.2">
      <c r="B8936" s="442"/>
      <c r="I8936" s="443"/>
      <c r="J8936" s="443"/>
      <c r="K8936" s="443"/>
    </row>
    <row r="8937" spans="2:11" s="440" customFormat="1" x14ac:dyDescent="0.2">
      <c r="B8937" s="442"/>
      <c r="I8937" s="443"/>
      <c r="J8937" s="443"/>
      <c r="K8937" s="443"/>
    </row>
    <row r="8938" spans="2:11" s="440" customFormat="1" x14ac:dyDescent="0.2">
      <c r="B8938" s="442"/>
      <c r="I8938" s="443"/>
      <c r="J8938" s="443"/>
      <c r="K8938" s="443"/>
    </row>
    <row r="8939" spans="2:11" s="440" customFormat="1" x14ac:dyDescent="0.2">
      <c r="B8939" s="442"/>
      <c r="I8939" s="443"/>
      <c r="J8939" s="443"/>
      <c r="K8939" s="443"/>
    </row>
    <row r="8940" spans="2:11" s="440" customFormat="1" x14ac:dyDescent="0.2">
      <c r="B8940" s="442"/>
      <c r="I8940" s="443"/>
      <c r="J8940" s="443"/>
      <c r="K8940" s="443"/>
    </row>
    <row r="8941" spans="2:11" s="440" customFormat="1" x14ac:dyDescent="0.2">
      <c r="B8941" s="442"/>
      <c r="I8941" s="443"/>
      <c r="J8941" s="443"/>
      <c r="K8941" s="443"/>
    </row>
    <row r="8942" spans="2:11" s="440" customFormat="1" x14ac:dyDescent="0.2">
      <c r="B8942" s="442"/>
      <c r="I8942" s="443"/>
      <c r="J8942" s="443"/>
      <c r="K8942" s="443"/>
    </row>
    <row r="8943" spans="2:11" s="440" customFormat="1" x14ac:dyDescent="0.2">
      <c r="B8943" s="442"/>
      <c r="I8943" s="443"/>
      <c r="J8943" s="443"/>
      <c r="K8943" s="443"/>
    </row>
    <row r="8944" spans="2:11" s="440" customFormat="1" x14ac:dyDescent="0.2">
      <c r="B8944" s="442"/>
      <c r="I8944" s="443"/>
      <c r="J8944" s="443"/>
      <c r="K8944" s="443"/>
    </row>
    <row r="8945" spans="2:11" s="440" customFormat="1" x14ac:dyDescent="0.2">
      <c r="B8945" s="442"/>
      <c r="I8945" s="443"/>
      <c r="J8945" s="443"/>
      <c r="K8945" s="443"/>
    </row>
    <row r="8946" spans="2:11" s="440" customFormat="1" x14ac:dyDescent="0.2">
      <c r="B8946" s="442"/>
      <c r="I8946" s="443"/>
      <c r="J8946" s="443"/>
      <c r="K8946" s="443"/>
    </row>
    <row r="8947" spans="2:11" s="440" customFormat="1" x14ac:dyDescent="0.2">
      <c r="B8947" s="442"/>
      <c r="I8947" s="443"/>
      <c r="J8947" s="443"/>
      <c r="K8947" s="443"/>
    </row>
    <row r="8948" spans="2:11" s="440" customFormat="1" x14ac:dyDescent="0.2">
      <c r="B8948" s="442"/>
      <c r="I8948" s="443"/>
      <c r="J8948" s="443"/>
      <c r="K8948" s="443"/>
    </row>
    <row r="8949" spans="2:11" s="440" customFormat="1" x14ac:dyDescent="0.2">
      <c r="B8949" s="442"/>
      <c r="I8949" s="443"/>
      <c r="J8949" s="443"/>
      <c r="K8949" s="443"/>
    </row>
    <row r="8950" spans="2:11" s="440" customFormat="1" x14ac:dyDescent="0.2">
      <c r="B8950" s="442"/>
      <c r="I8950" s="443"/>
      <c r="J8950" s="443"/>
      <c r="K8950" s="443"/>
    </row>
    <row r="8951" spans="2:11" s="440" customFormat="1" x14ac:dyDescent="0.2">
      <c r="B8951" s="442"/>
      <c r="I8951" s="443"/>
      <c r="J8951" s="443"/>
      <c r="K8951" s="443"/>
    </row>
    <row r="8952" spans="2:11" s="440" customFormat="1" x14ac:dyDescent="0.2">
      <c r="B8952" s="442"/>
      <c r="I8952" s="443"/>
      <c r="J8952" s="443"/>
      <c r="K8952" s="443"/>
    </row>
    <row r="8953" spans="2:11" s="440" customFormat="1" x14ac:dyDescent="0.2">
      <c r="B8953" s="442"/>
      <c r="I8953" s="443"/>
      <c r="J8953" s="443"/>
      <c r="K8953" s="443"/>
    </row>
    <row r="8954" spans="2:11" s="440" customFormat="1" x14ac:dyDescent="0.2">
      <c r="B8954" s="442"/>
      <c r="I8954" s="443"/>
      <c r="J8954" s="443"/>
      <c r="K8954" s="443"/>
    </row>
    <row r="8955" spans="2:11" s="440" customFormat="1" x14ac:dyDescent="0.2">
      <c r="B8955" s="442"/>
      <c r="I8955" s="443"/>
      <c r="J8955" s="443"/>
      <c r="K8955" s="443"/>
    </row>
    <row r="8956" spans="2:11" s="440" customFormat="1" x14ac:dyDescent="0.2">
      <c r="B8956" s="442"/>
      <c r="I8956" s="443"/>
      <c r="J8956" s="443"/>
      <c r="K8956" s="443"/>
    </row>
    <row r="8957" spans="2:11" s="440" customFormat="1" x14ac:dyDescent="0.2">
      <c r="B8957" s="442"/>
      <c r="I8957" s="443"/>
      <c r="J8957" s="443"/>
      <c r="K8957" s="443"/>
    </row>
    <row r="8958" spans="2:11" s="440" customFormat="1" x14ac:dyDescent="0.2">
      <c r="B8958" s="442"/>
      <c r="I8958" s="443"/>
      <c r="J8958" s="443"/>
      <c r="K8958" s="443"/>
    </row>
    <row r="8959" spans="2:11" s="440" customFormat="1" x14ac:dyDescent="0.2">
      <c r="B8959" s="442"/>
      <c r="I8959" s="443"/>
      <c r="J8959" s="443"/>
      <c r="K8959" s="443"/>
    </row>
    <row r="8960" spans="2:11" s="440" customFormat="1" x14ac:dyDescent="0.2">
      <c r="B8960" s="442"/>
      <c r="I8960" s="443"/>
      <c r="J8960" s="443"/>
      <c r="K8960" s="443"/>
    </row>
    <row r="8961" spans="2:11" s="440" customFormat="1" x14ac:dyDescent="0.2">
      <c r="B8961" s="442"/>
      <c r="I8961" s="443"/>
      <c r="J8961" s="443"/>
      <c r="K8961" s="443"/>
    </row>
    <row r="8962" spans="2:11" s="440" customFormat="1" x14ac:dyDescent="0.2">
      <c r="B8962" s="442"/>
      <c r="I8962" s="443"/>
      <c r="J8962" s="443"/>
      <c r="K8962" s="443"/>
    </row>
    <row r="8963" spans="2:11" s="440" customFormat="1" x14ac:dyDescent="0.2">
      <c r="B8963" s="442"/>
      <c r="I8963" s="443"/>
      <c r="J8963" s="443"/>
      <c r="K8963" s="443"/>
    </row>
    <row r="8964" spans="2:11" s="440" customFormat="1" x14ac:dyDescent="0.2">
      <c r="B8964" s="442"/>
      <c r="I8964" s="443"/>
      <c r="J8964" s="443"/>
      <c r="K8964" s="443"/>
    </row>
    <row r="8965" spans="2:11" s="440" customFormat="1" x14ac:dyDescent="0.2">
      <c r="B8965" s="442"/>
      <c r="I8965" s="443"/>
      <c r="J8965" s="443"/>
      <c r="K8965" s="443"/>
    </row>
    <row r="8966" spans="2:11" s="440" customFormat="1" x14ac:dyDescent="0.2">
      <c r="B8966" s="442"/>
      <c r="I8966" s="443"/>
      <c r="J8966" s="443"/>
      <c r="K8966" s="443"/>
    </row>
    <row r="8967" spans="2:11" s="440" customFormat="1" x14ac:dyDescent="0.2">
      <c r="B8967" s="442"/>
      <c r="I8967" s="443"/>
      <c r="J8967" s="443"/>
      <c r="K8967" s="443"/>
    </row>
    <row r="8968" spans="2:11" s="440" customFormat="1" x14ac:dyDescent="0.2">
      <c r="B8968" s="442"/>
      <c r="I8968" s="443"/>
      <c r="J8968" s="443"/>
      <c r="K8968" s="443"/>
    </row>
    <row r="8969" spans="2:11" s="440" customFormat="1" x14ac:dyDescent="0.2">
      <c r="B8969" s="442"/>
      <c r="I8969" s="443"/>
      <c r="J8969" s="443"/>
      <c r="K8969" s="443"/>
    </row>
    <row r="8970" spans="2:11" s="440" customFormat="1" x14ac:dyDescent="0.2">
      <c r="B8970" s="442"/>
      <c r="I8970" s="443"/>
      <c r="J8970" s="443"/>
      <c r="K8970" s="443"/>
    </row>
    <row r="8971" spans="2:11" s="440" customFormat="1" x14ac:dyDescent="0.2">
      <c r="B8971" s="442"/>
      <c r="I8971" s="443"/>
      <c r="J8971" s="443"/>
      <c r="K8971" s="443"/>
    </row>
    <row r="8972" spans="2:11" s="440" customFormat="1" x14ac:dyDescent="0.2">
      <c r="B8972" s="442"/>
      <c r="I8972" s="443"/>
      <c r="J8972" s="443"/>
      <c r="K8972" s="443"/>
    </row>
    <row r="8973" spans="2:11" s="440" customFormat="1" x14ac:dyDescent="0.2">
      <c r="B8973" s="442"/>
      <c r="I8973" s="443"/>
      <c r="J8973" s="443"/>
      <c r="K8973" s="443"/>
    </row>
    <row r="8974" spans="2:11" s="440" customFormat="1" x14ac:dyDescent="0.2">
      <c r="B8974" s="442"/>
      <c r="I8974" s="443"/>
      <c r="J8974" s="443"/>
      <c r="K8974" s="443"/>
    </row>
    <row r="8975" spans="2:11" s="440" customFormat="1" x14ac:dyDescent="0.2">
      <c r="B8975" s="442"/>
      <c r="I8975" s="443"/>
      <c r="J8975" s="443"/>
      <c r="K8975" s="443"/>
    </row>
    <row r="8976" spans="2:11" s="440" customFormat="1" x14ac:dyDescent="0.2">
      <c r="B8976" s="442"/>
      <c r="I8976" s="443"/>
      <c r="J8976" s="443"/>
      <c r="K8976" s="443"/>
    </row>
    <row r="8977" spans="2:11" s="440" customFormat="1" x14ac:dyDescent="0.2">
      <c r="B8977" s="442"/>
      <c r="I8977" s="443"/>
      <c r="J8977" s="443"/>
      <c r="K8977" s="443"/>
    </row>
    <row r="8978" spans="2:11" s="440" customFormat="1" x14ac:dyDescent="0.2">
      <c r="B8978" s="442"/>
      <c r="I8978" s="443"/>
      <c r="J8978" s="443"/>
      <c r="K8978" s="443"/>
    </row>
    <row r="8979" spans="2:11" s="440" customFormat="1" x14ac:dyDescent="0.2">
      <c r="B8979" s="442"/>
      <c r="I8979" s="443"/>
      <c r="J8979" s="443"/>
      <c r="K8979" s="443"/>
    </row>
    <row r="8980" spans="2:11" s="440" customFormat="1" x14ac:dyDescent="0.2">
      <c r="B8980" s="442"/>
      <c r="I8980" s="443"/>
      <c r="J8980" s="443"/>
      <c r="K8980" s="443"/>
    </row>
    <row r="8981" spans="2:11" s="440" customFormat="1" x14ac:dyDescent="0.2">
      <c r="B8981" s="442"/>
      <c r="I8981" s="443"/>
      <c r="J8981" s="443"/>
      <c r="K8981" s="443"/>
    </row>
    <row r="8982" spans="2:11" s="440" customFormat="1" x14ac:dyDescent="0.2">
      <c r="B8982" s="442"/>
      <c r="I8982" s="443"/>
      <c r="J8982" s="443"/>
      <c r="K8982" s="443"/>
    </row>
    <row r="8983" spans="2:11" s="440" customFormat="1" x14ac:dyDescent="0.2">
      <c r="B8983" s="442"/>
      <c r="I8983" s="443"/>
      <c r="J8983" s="443"/>
      <c r="K8983" s="443"/>
    </row>
    <row r="8984" spans="2:11" s="440" customFormat="1" x14ac:dyDescent="0.2">
      <c r="B8984" s="442"/>
      <c r="I8984" s="443"/>
      <c r="J8984" s="443"/>
      <c r="K8984" s="443"/>
    </row>
    <row r="8985" spans="2:11" s="440" customFormat="1" x14ac:dyDescent="0.2">
      <c r="B8985" s="442"/>
      <c r="I8985" s="443"/>
      <c r="J8985" s="443"/>
      <c r="K8985" s="443"/>
    </row>
    <row r="8986" spans="2:11" s="440" customFormat="1" x14ac:dyDescent="0.2">
      <c r="B8986" s="442"/>
      <c r="I8986" s="443"/>
      <c r="J8986" s="443"/>
      <c r="K8986" s="443"/>
    </row>
    <row r="8987" spans="2:11" s="440" customFormat="1" x14ac:dyDescent="0.2">
      <c r="B8987" s="442"/>
      <c r="I8987" s="443"/>
      <c r="J8987" s="443"/>
      <c r="K8987" s="443"/>
    </row>
    <row r="8988" spans="2:11" s="440" customFormat="1" x14ac:dyDescent="0.2">
      <c r="B8988" s="442"/>
      <c r="I8988" s="443"/>
      <c r="J8988" s="443"/>
      <c r="K8988" s="443"/>
    </row>
    <row r="8989" spans="2:11" s="440" customFormat="1" x14ac:dyDescent="0.2">
      <c r="B8989" s="442"/>
      <c r="I8989" s="443"/>
      <c r="J8989" s="443"/>
      <c r="K8989" s="443"/>
    </row>
    <row r="8990" spans="2:11" s="440" customFormat="1" x14ac:dyDescent="0.2">
      <c r="B8990" s="442"/>
      <c r="I8990" s="443"/>
      <c r="J8990" s="443"/>
      <c r="K8990" s="443"/>
    </row>
    <row r="8991" spans="2:11" s="440" customFormat="1" x14ac:dyDescent="0.2">
      <c r="B8991" s="442"/>
      <c r="I8991" s="443"/>
      <c r="J8991" s="443"/>
      <c r="K8991" s="443"/>
    </row>
    <row r="8992" spans="2:11" s="440" customFormat="1" x14ac:dyDescent="0.2">
      <c r="B8992" s="442"/>
      <c r="I8992" s="443"/>
      <c r="J8992" s="443"/>
      <c r="K8992" s="443"/>
    </row>
    <row r="8993" spans="2:11" s="440" customFormat="1" x14ac:dyDescent="0.2">
      <c r="B8993" s="442"/>
      <c r="I8993" s="443"/>
      <c r="J8993" s="443"/>
      <c r="K8993" s="443"/>
    </row>
    <row r="8994" spans="2:11" s="440" customFormat="1" x14ac:dyDescent="0.2">
      <c r="B8994" s="442"/>
      <c r="I8994" s="443"/>
      <c r="J8994" s="443"/>
      <c r="K8994" s="443"/>
    </row>
    <row r="8995" spans="2:11" s="440" customFormat="1" x14ac:dyDescent="0.2">
      <c r="B8995" s="442"/>
      <c r="I8995" s="443"/>
      <c r="J8995" s="443"/>
      <c r="K8995" s="443"/>
    </row>
    <row r="8996" spans="2:11" s="440" customFormat="1" x14ac:dyDescent="0.2">
      <c r="B8996" s="442"/>
      <c r="I8996" s="443"/>
      <c r="J8996" s="443"/>
      <c r="K8996" s="443"/>
    </row>
    <row r="8997" spans="2:11" s="440" customFormat="1" x14ac:dyDescent="0.2">
      <c r="B8997" s="442"/>
      <c r="I8997" s="443"/>
      <c r="J8997" s="443"/>
      <c r="K8997" s="443"/>
    </row>
    <row r="8998" spans="2:11" s="440" customFormat="1" x14ac:dyDescent="0.2">
      <c r="B8998" s="442"/>
      <c r="I8998" s="443"/>
      <c r="J8998" s="443"/>
      <c r="K8998" s="443"/>
    </row>
    <row r="8999" spans="2:11" s="440" customFormat="1" x14ac:dyDescent="0.2">
      <c r="B8999" s="442"/>
      <c r="I8999" s="443"/>
      <c r="J8999" s="443"/>
      <c r="K8999" s="443"/>
    </row>
    <row r="9000" spans="2:11" s="440" customFormat="1" x14ac:dyDescent="0.2">
      <c r="B9000" s="442"/>
      <c r="I9000" s="443"/>
      <c r="J9000" s="443"/>
      <c r="K9000" s="443"/>
    </row>
    <row r="9001" spans="2:11" s="440" customFormat="1" x14ac:dyDescent="0.2">
      <c r="B9001" s="442"/>
      <c r="I9001" s="443"/>
      <c r="J9001" s="443"/>
      <c r="K9001" s="443"/>
    </row>
    <row r="9002" spans="2:11" s="440" customFormat="1" x14ac:dyDescent="0.2">
      <c r="B9002" s="442"/>
      <c r="I9002" s="443"/>
      <c r="J9002" s="443"/>
      <c r="K9002" s="443"/>
    </row>
    <row r="9003" spans="2:11" s="440" customFormat="1" x14ac:dyDescent="0.2">
      <c r="B9003" s="442"/>
      <c r="I9003" s="443"/>
      <c r="J9003" s="443"/>
      <c r="K9003" s="443"/>
    </row>
    <row r="9004" spans="2:11" s="440" customFormat="1" x14ac:dyDescent="0.2">
      <c r="B9004" s="442"/>
      <c r="I9004" s="443"/>
      <c r="J9004" s="443"/>
      <c r="K9004" s="443"/>
    </row>
    <row r="9005" spans="2:11" s="440" customFormat="1" x14ac:dyDescent="0.2">
      <c r="B9005" s="442"/>
      <c r="I9005" s="443"/>
      <c r="J9005" s="443"/>
      <c r="K9005" s="443"/>
    </row>
    <row r="9006" spans="2:11" s="440" customFormat="1" x14ac:dyDescent="0.2">
      <c r="B9006" s="442"/>
      <c r="I9006" s="443"/>
      <c r="J9006" s="443"/>
      <c r="K9006" s="443"/>
    </row>
    <row r="9007" spans="2:11" s="440" customFormat="1" x14ac:dyDescent="0.2">
      <c r="B9007" s="442"/>
      <c r="I9007" s="443"/>
      <c r="J9007" s="443"/>
      <c r="K9007" s="443"/>
    </row>
    <row r="9008" spans="2:11" s="440" customFormat="1" x14ac:dyDescent="0.2">
      <c r="B9008" s="442"/>
      <c r="I9008" s="443"/>
      <c r="J9008" s="443"/>
      <c r="K9008" s="443"/>
    </row>
    <row r="9009" spans="2:11" s="440" customFormat="1" x14ac:dyDescent="0.2">
      <c r="B9009" s="442"/>
      <c r="I9009" s="443"/>
      <c r="J9009" s="443"/>
      <c r="K9009" s="443"/>
    </row>
    <row r="9010" spans="2:11" s="440" customFormat="1" x14ac:dyDescent="0.2">
      <c r="B9010" s="442"/>
      <c r="I9010" s="443"/>
      <c r="J9010" s="443"/>
      <c r="K9010" s="443"/>
    </row>
    <row r="9011" spans="2:11" s="440" customFormat="1" x14ac:dyDescent="0.2">
      <c r="B9011" s="442"/>
      <c r="I9011" s="443"/>
      <c r="J9011" s="443"/>
      <c r="K9011" s="443"/>
    </row>
    <row r="9012" spans="2:11" s="440" customFormat="1" x14ac:dyDescent="0.2">
      <c r="B9012" s="442"/>
      <c r="I9012" s="443"/>
      <c r="J9012" s="443"/>
      <c r="K9012" s="443"/>
    </row>
    <row r="9013" spans="2:11" s="440" customFormat="1" x14ac:dyDescent="0.2">
      <c r="B9013" s="442"/>
      <c r="I9013" s="443"/>
      <c r="J9013" s="443"/>
      <c r="K9013" s="443"/>
    </row>
    <row r="9014" spans="2:11" s="440" customFormat="1" x14ac:dyDescent="0.2">
      <c r="B9014" s="442"/>
      <c r="I9014" s="443"/>
      <c r="J9014" s="443"/>
      <c r="K9014" s="443"/>
    </row>
    <row r="9015" spans="2:11" s="440" customFormat="1" x14ac:dyDescent="0.2">
      <c r="B9015" s="442"/>
      <c r="I9015" s="443"/>
      <c r="J9015" s="443"/>
      <c r="K9015" s="443"/>
    </row>
    <row r="9016" spans="2:11" s="440" customFormat="1" x14ac:dyDescent="0.2">
      <c r="B9016" s="442"/>
      <c r="I9016" s="443"/>
      <c r="J9016" s="443"/>
      <c r="K9016" s="443"/>
    </row>
    <row r="9017" spans="2:11" s="440" customFormat="1" x14ac:dyDescent="0.2">
      <c r="B9017" s="442"/>
      <c r="I9017" s="443"/>
      <c r="J9017" s="443"/>
      <c r="K9017" s="443"/>
    </row>
    <row r="9018" spans="2:11" s="440" customFormat="1" x14ac:dyDescent="0.2">
      <c r="B9018" s="442"/>
      <c r="I9018" s="443"/>
      <c r="J9018" s="443"/>
      <c r="K9018" s="443"/>
    </row>
    <row r="9019" spans="2:11" s="440" customFormat="1" x14ac:dyDescent="0.2">
      <c r="B9019" s="442"/>
      <c r="I9019" s="443"/>
      <c r="J9019" s="443"/>
      <c r="K9019" s="443"/>
    </row>
    <row r="9020" spans="2:11" s="440" customFormat="1" x14ac:dyDescent="0.2">
      <c r="B9020" s="442"/>
      <c r="I9020" s="443"/>
      <c r="J9020" s="443"/>
      <c r="K9020" s="443"/>
    </row>
    <row r="9021" spans="2:11" s="440" customFormat="1" x14ac:dyDescent="0.2">
      <c r="B9021" s="442"/>
      <c r="I9021" s="443"/>
      <c r="J9021" s="443"/>
      <c r="K9021" s="443"/>
    </row>
    <row r="9022" spans="2:11" s="440" customFormat="1" x14ac:dyDescent="0.2">
      <c r="B9022" s="442"/>
      <c r="I9022" s="443"/>
      <c r="J9022" s="443"/>
      <c r="K9022" s="443"/>
    </row>
    <row r="9023" spans="2:11" s="440" customFormat="1" x14ac:dyDescent="0.2">
      <c r="B9023" s="442"/>
      <c r="I9023" s="443"/>
      <c r="J9023" s="443"/>
      <c r="K9023" s="443"/>
    </row>
    <row r="9024" spans="2:11" s="440" customFormat="1" x14ac:dyDescent="0.2">
      <c r="B9024" s="442"/>
      <c r="I9024" s="443"/>
      <c r="J9024" s="443"/>
      <c r="K9024" s="443"/>
    </row>
    <row r="9025" spans="2:11" s="440" customFormat="1" x14ac:dyDescent="0.2">
      <c r="B9025" s="442"/>
      <c r="I9025" s="443"/>
      <c r="J9025" s="443"/>
      <c r="K9025" s="443"/>
    </row>
    <row r="9026" spans="2:11" s="440" customFormat="1" x14ac:dyDescent="0.2">
      <c r="B9026" s="442"/>
      <c r="I9026" s="443"/>
      <c r="J9026" s="443"/>
      <c r="K9026" s="443"/>
    </row>
    <row r="9027" spans="2:11" s="440" customFormat="1" x14ac:dyDescent="0.2">
      <c r="B9027" s="442"/>
      <c r="I9027" s="443"/>
      <c r="J9027" s="443"/>
      <c r="K9027" s="443"/>
    </row>
    <row r="9028" spans="2:11" s="440" customFormat="1" x14ac:dyDescent="0.2">
      <c r="B9028" s="442"/>
      <c r="I9028" s="443"/>
      <c r="J9028" s="443"/>
      <c r="K9028" s="443"/>
    </row>
    <row r="9029" spans="2:11" s="440" customFormat="1" x14ac:dyDescent="0.2">
      <c r="B9029" s="442"/>
      <c r="I9029" s="443"/>
      <c r="J9029" s="443"/>
      <c r="K9029" s="443"/>
    </row>
    <row r="9030" spans="2:11" s="440" customFormat="1" x14ac:dyDescent="0.2">
      <c r="B9030" s="442"/>
      <c r="I9030" s="443"/>
      <c r="J9030" s="443"/>
      <c r="K9030" s="443"/>
    </row>
    <row r="9031" spans="2:11" s="440" customFormat="1" x14ac:dyDescent="0.2">
      <c r="B9031" s="442"/>
      <c r="I9031" s="443"/>
      <c r="J9031" s="443"/>
      <c r="K9031" s="443"/>
    </row>
    <row r="9032" spans="2:11" s="440" customFormat="1" x14ac:dyDescent="0.2">
      <c r="B9032" s="442"/>
      <c r="I9032" s="443"/>
      <c r="J9032" s="443"/>
      <c r="K9032" s="443"/>
    </row>
    <row r="9033" spans="2:11" s="440" customFormat="1" x14ac:dyDescent="0.2">
      <c r="B9033" s="442"/>
      <c r="I9033" s="443"/>
      <c r="J9033" s="443"/>
      <c r="K9033" s="443"/>
    </row>
    <row r="9034" spans="2:11" s="440" customFormat="1" x14ac:dyDescent="0.2">
      <c r="B9034" s="442"/>
      <c r="I9034" s="443"/>
      <c r="J9034" s="443"/>
      <c r="K9034" s="443"/>
    </row>
    <row r="9035" spans="2:11" s="440" customFormat="1" x14ac:dyDescent="0.2">
      <c r="B9035" s="442"/>
      <c r="I9035" s="443"/>
      <c r="J9035" s="443"/>
      <c r="K9035" s="443"/>
    </row>
    <row r="9036" spans="2:11" s="440" customFormat="1" x14ac:dyDescent="0.2">
      <c r="B9036" s="442"/>
      <c r="I9036" s="443"/>
      <c r="J9036" s="443"/>
      <c r="K9036" s="443"/>
    </row>
    <row r="9037" spans="2:11" s="440" customFormat="1" x14ac:dyDescent="0.2">
      <c r="B9037" s="442"/>
      <c r="I9037" s="443"/>
      <c r="J9037" s="443"/>
      <c r="K9037" s="443"/>
    </row>
    <row r="9038" spans="2:11" s="440" customFormat="1" x14ac:dyDescent="0.2">
      <c r="B9038" s="442"/>
      <c r="I9038" s="443"/>
      <c r="J9038" s="443"/>
      <c r="K9038" s="443"/>
    </row>
    <row r="9039" spans="2:11" s="440" customFormat="1" x14ac:dyDescent="0.2">
      <c r="B9039" s="442"/>
      <c r="I9039" s="443"/>
      <c r="J9039" s="443"/>
      <c r="K9039" s="443"/>
    </row>
    <row r="9040" spans="2:11" s="440" customFormat="1" x14ac:dyDescent="0.2">
      <c r="B9040" s="442"/>
      <c r="I9040" s="443"/>
      <c r="J9040" s="443"/>
      <c r="K9040" s="443"/>
    </row>
    <row r="9041" spans="2:11" s="440" customFormat="1" x14ac:dyDescent="0.2">
      <c r="B9041" s="442"/>
      <c r="I9041" s="443"/>
      <c r="J9041" s="443"/>
      <c r="K9041" s="443"/>
    </row>
    <row r="9042" spans="2:11" s="440" customFormat="1" x14ac:dyDescent="0.2">
      <c r="B9042" s="442"/>
      <c r="I9042" s="443"/>
      <c r="J9042" s="443"/>
      <c r="K9042" s="443"/>
    </row>
    <row r="9043" spans="2:11" s="440" customFormat="1" x14ac:dyDescent="0.2">
      <c r="B9043" s="442"/>
      <c r="I9043" s="443"/>
      <c r="J9043" s="443"/>
      <c r="K9043" s="443"/>
    </row>
    <row r="9044" spans="2:11" s="440" customFormat="1" x14ac:dyDescent="0.2">
      <c r="B9044" s="442"/>
      <c r="I9044" s="443"/>
      <c r="J9044" s="443"/>
      <c r="K9044" s="443"/>
    </row>
    <row r="9045" spans="2:11" s="440" customFormat="1" x14ac:dyDescent="0.2">
      <c r="B9045" s="442"/>
      <c r="I9045" s="443"/>
      <c r="J9045" s="443"/>
      <c r="K9045" s="443"/>
    </row>
    <row r="9046" spans="2:11" s="440" customFormat="1" x14ac:dyDescent="0.2">
      <c r="B9046" s="442"/>
      <c r="I9046" s="443"/>
      <c r="J9046" s="443"/>
      <c r="K9046" s="443"/>
    </row>
    <row r="9047" spans="2:11" s="440" customFormat="1" x14ac:dyDescent="0.2">
      <c r="B9047" s="442"/>
      <c r="I9047" s="443"/>
      <c r="J9047" s="443"/>
      <c r="K9047" s="443"/>
    </row>
    <row r="9048" spans="2:11" s="440" customFormat="1" x14ac:dyDescent="0.2">
      <c r="B9048" s="442"/>
      <c r="I9048" s="443"/>
      <c r="J9048" s="443"/>
      <c r="K9048" s="443"/>
    </row>
    <row r="9049" spans="2:11" s="440" customFormat="1" x14ac:dyDescent="0.2">
      <c r="B9049" s="442"/>
      <c r="I9049" s="443"/>
      <c r="J9049" s="443"/>
      <c r="K9049" s="443"/>
    </row>
    <row r="9050" spans="2:11" s="440" customFormat="1" x14ac:dyDescent="0.2">
      <c r="B9050" s="442"/>
      <c r="I9050" s="443"/>
      <c r="J9050" s="443"/>
      <c r="K9050" s="443"/>
    </row>
    <row r="9051" spans="2:11" s="440" customFormat="1" x14ac:dyDescent="0.2">
      <c r="B9051" s="442"/>
      <c r="I9051" s="443"/>
      <c r="J9051" s="443"/>
      <c r="K9051" s="443"/>
    </row>
    <row r="9052" spans="2:11" s="440" customFormat="1" x14ac:dyDescent="0.2">
      <c r="B9052" s="442"/>
      <c r="I9052" s="443"/>
      <c r="J9052" s="443"/>
      <c r="K9052" s="443"/>
    </row>
    <row r="9053" spans="2:11" s="440" customFormat="1" x14ac:dyDescent="0.2">
      <c r="B9053" s="442"/>
      <c r="I9053" s="443"/>
      <c r="J9053" s="443"/>
      <c r="K9053" s="443"/>
    </row>
    <row r="9054" spans="2:11" s="440" customFormat="1" x14ac:dyDescent="0.2">
      <c r="B9054" s="442"/>
      <c r="I9054" s="443"/>
      <c r="J9054" s="443"/>
      <c r="K9054" s="443"/>
    </row>
    <row r="9055" spans="2:11" s="440" customFormat="1" x14ac:dyDescent="0.2">
      <c r="B9055" s="442"/>
      <c r="I9055" s="443"/>
      <c r="J9055" s="443"/>
      <c r="K9055" s="443"/>
    </row>
    <row r="9056" spans="2:11" s="440" customFormat="1" x14ac:dyDescent="0.2">
      <c r="B9056" s="442"/>
      <c r="I9056" s="443"/>
      <c r="J9056" s="443"/>
      <c r="K9056" s="443"/>
    </row>
    <row r="9057" spans="2:11" s="440" customFormat="1" x14ac:dyDescent="0.2">
      <c r="B9057" s="442"/>
      <c r="I9057" s="443"/>
      <c r="J9057" s="443"/>
      <c r="K9057" s="443"/>
    </row>
    <row r="9058" spans="2:11" s="440" customFormat="1" x14ac:dyDescent="0.2">
      <c r="B9058" s="442"/>
      <c r="I9058" s="443"/>
      <c r="J9058" s="443"/>
      <c r="K9058" s="443"/>
    </row>
    <row r="9059" spans="2:11" s="440" customFormat="1" x14ac:dyDescent="0.2">
      <c r="B9059" s="442"/>
      <c r="I9059" s="443"/>
      <c r="J9059" s="443"/>
      <c r="K9059" s="443"/>
    </row>
    <row r="9060" spans="2:11" s="440" customFormat="1" x14ac:dyDescent="0.2">
      <c r="B9060" s="442"/>
      <c r="I9060" s="443"/>
      <c r="J9060" s="443"/>
      <c r="K9060" s="443"/>
    </row>
    <row r="9061" spans="2:11" s="440" customFormat="1" x14ac:dyDescent="0.2">
      <c r="B9061" s="442"/>
      <c r="I9061" s="443"/>
      <c r="J9061" s="443"/>
      <c r="K9061" s="443"/>
    </row>
    <row r="9062" spans="2:11" s="440" customFormat="1" x14ac:dyDescent="0.2">
      <c r="B9062" s="442"/>
      <c r="I9062" s="443"/>
      <c r="J9062" s="443"/>
      <c r="K9062" s="443"/>
    </row>
    <row r="9063" spans="2:11" s="440" customFormat="1" x14ac:dyDescent="0.2">
      <c r="B9063" s="442"/>
      <c r="I9063" s="443"/>
      <c r="J9063" s="443"/>
      <c r="K9063" s="443"/>
    </row>
    <row r="9064" spans="2:11" s="440" customFormat="1" x14ac:dyDescent="0.2">
      <c r="B9064" s="442"/>
      <c r="I9064" s="443"/>
      <c r="J9064" s="443"/>
      <c r="K9064" s="443"/>
    </row>
    <row r="9065" spans="2:11" s="440" customFormat="1" x14ac:dyDescent="0.2">
      <c r="B9065" s="442"/>
      <c r="I9065" s="443"/>
      <c r="J9065" s="443"/>
      <c r="K9065" s="443"/>
    </row>
    <row r="9066" spans="2:11" s="440" customFormat="1" x14ac:dyDescent="0.2">
      <c r="B9066" s="442"/>
      <c r="I9066" s="443"/>
      <c r="J9066" s="443"/>
      <c r="K9066" s="443"/>
    </row>
    <row r="9067" spans="2:11" s="440" customFormat="1" x14ac:dyDescent="0.2">
      <c r="B9067" s="442"/>
      <c r="I9067" s="443"/>
      <c r="J9067" s="443"/>
      <c r="K9067" s="443"/>
    </row>
    <row r="9068" spans="2:11" s="440" customFormat="1" x14ac:dyDescent="0.2">
      <c r="B9068" s="442"/>
      <c r="I9068" s="443"/>
      <c r="J9068" s="443"/>
      <c r="K9068" s="443"/>
    </row>
    <row r="9069" spans="2:11" s="440" customFormat="1" x14ac:dyDescent="0.2">
      <c r="B9069" s="442"/>
      <c r="I9069" s="443"/>
      <c r="J9069" s="443"/>
      <c r="K9069" s="443"/>
    </row>
    <row r="9070" spans="2:11" s="440" customFormat="1" x14ac:dyDescent="0.2">
      <c r="B9070" s="442"/>
      <c r="I9070" s="443"/>
      <c r="J9070" s="443"/>
      <c r="K9070" s="443"/>
    </row>
    <row r="9071" spans="2:11" s="440" customFormat="1" x14ac:dyDescent="0.2">
      <c r="B9071" s="442"/>
      <c r="I9071" s="443"/>
      <c r="J9071" s="443"/>
      <c r="K9071" s="443"/>
    </row>
    <row r="9072" spans="2:11" s="440" customFormat="1" x14ac:dyDescent="0.2">
      <c r="B9072" s="442"/>
      <c r="I9072" s="443"/>
      <c r="J9072" s="443"/>
      <c r="K9072" s="443"/>
    </row>
    <row r="9073" spans="2:11" s="440" customFormat="1" x14ac:dyDescent="0.2">
      <c r="B9073" s="442"/>
      <c r="I9073" s="443"/>
      <c r="J9073" s="443"/>
      <c r="K9073" s="443"/>
    </row>
    <row r="9074" spans="2:11" s="440" customFormat="1" x14ac:dyDescent="0.2">
      <c r="B9074" s="442"/>
      <c r="I9074" s="443"/>
      <c r="J9074" s="443"/>
      <c r="K9074" s="443"/>
    </row>
    <row r="9075" spans="2:11" s="440" customFormat="1" x14ac:dyDescent="0.2">
      <c r="B9075" s="442"/>
      <c r="I9075" s="443"/>
      <c r="J9075" s="443"/>
      <c r="K9075" s="443"/>
    </row>
    <row r="9076" spans="2:11" s="440" customFormat="1" x14ac:dyDescent="0.2">
      <c r="B9076" s="442"/>
      <c r="I9076" s="443"/>
      <c r="J9076" s="443"/>
      <c r="K9076" s="443"/>
    </row>
    <row r="9077" spans="2:11" s="440" customFormat="1" x14ac:dyDescent="0.2">
      <c r="B9077" s="442"/>
      <c r="I9077" s="443"/>
      <c r="J9077" s="443"/>
      <c r="K9077" s="443"/>
    </row>
    <row r="9078" spans="2:11" s="440" customFormat="1" x14ac:dyDescent="0.2">
      <c r="B9078" s="442"/>
      <c r="I9078" s="443"/>
      <c r="J9078" s="443"/>
      <c r="K9078" s="443"/>
    </row>
    <row r="9079" spans="2:11" s="440" customFormat="1" x14ac:dyDescent="0.2">
      <c r="B9079" s="442"/>
      <c r="I9079" s="443"/>
      <c r="J9079" s="443"/>
      <c r="K9079" s="443"/>
    </row>
    <row r="9080" spans="2:11" s="440" customFormat="1" x14ac:dyDescent="0.2">
      <c r="B9080" s="442"/>
      <c r="I9080" s="443"/>
      <c r="J9080" s="443"/>
      <c r="K9080" s="443"/>
    </row>
    <row r="9081" spans="2:11" s="440" customFormat="1" x14ac:dyDescent="0.2">
      <c r="B9081" s="442"/>
      <c r="I9081" s="443"/>
      <c r="J9081" s="443"/>
      <c r="K9081" s="443"/>
    </row>
    <row r="9082" spans="2:11" s="440" customFormat="1" x14ac:dyDescent="0.2">
      <c r="B9082" s="442"/>
      <c r="I9082" s="443"/>
      <c r="J9082" s="443"/>
      <c r="K9082" s="443"/>
    </row>
    <row r="9083" spans="2:11" s="440" customFormat="1" x14ac:dyDescent="0.2">
      <c r="B9083" s="442"/>
      <c r="I9083" s="443"/>
      <c r="J9083" s="443"/>
      <c r="K9083" s="443"/>
    </row>
    <row r="9084" spans="2:11" s="440" customFormat="1" x14ac:dyDescent="0.2">
      <c r="B9084" s="442"/>
      <c r="I9084" s="443"/>
      <c r="J9084" s="443"/>
      <c r="K9084" s="443"/>
    </row>
    <row r="9085" spans="2:11" s="440" customFormat="1" x14ac:dyDescent="0.2">
      <c r="B9085" s="442"/>
      <c r="I9085" s="443"/>
      <c r="J9085" s="443"/>
      <c r="K9085" s="443"/>
    </row>
    <row r="9086" spans="2:11" s="440" customFormat="1" x14ac:dyDescent="0.2">
      <c r="B9086" s="442"/>
      <c r="I9086" s="443"/>
      <c r="J9086" s="443"/>
      <c r="K9086" s="443"/>
    </row>
    <row r="9087" spans="2:11" s="440" customFormat="1" x14ac:dyDescent="0.2">
      <c r="B9087" s="442"/>
      <c r="I9087" s="443"/>
      <c r="J9087" s="443"/>
      <c r="K9087" s="443"/>
    </row>
    <row r="9088" spans="2:11" s="440" customFormat="1" x14ac:dyDescent="0.2">
      <c r="B9088" s="442"/>
      <c r="I9088" s="443"/>
      <c r="J9088" s="443"/>
      <c r="K9088" s="443"/>
    </row>
    <row r="9089" spans="2:11" s="440" customFormat="1" x14ac:dyDescent="0.2">
      <c r="B9089" s="442"/>
      <c r="I9089" s="443"/>
      <c r="J9089" s="443"/>
      <c r="K9089" s="443"/>
    </row>
    <row r="9090" spans="2:11" s="440" customFormat="1" x14ac:dyDescent="0.2">
      <c r="B9090" s="442"/>
      <c r="I9090" s="443"/>
      <c r="J9090" s="443"/>
      <c r="K9090" s="443"/>
    </row>
    <row r="9091" spans="2:11" s="440" customFormat="1" x14ac:dyDescent="0.2">
      <c r="B9091" s="442"/>
      <c r="I9091" s="443"/>
      <c r="J9091" s="443"/>
      <c r="K9091" s="443"/>
    </row>
    <row r="9092" spans="2:11" s="440" customFormat="1" x14ac:dyDescent="0.2">
      <c r="B9092" s="442"/>
      <c r="I9092" s="443"/>
      <c r="J9092" s="443"/>
      <c r="K9092" s="443"/>
    </row>
    <row r="9093" spans="2:11" s="440" customFormat="1" x14ac:dyDescent="0.2">
      <c r="B9093" s="442"/>
      <c r="I9093" s="443"/>
      <c r="J9093" s="443"/>
      <c r="K9093" s="443"/>
    </row>
    <row r="9094" spans="2:11" s="440" customFormat="1" x14ac:dyDescent="0.2">
      <c r="B9094" s="442"/>
      <c r="I9094" s="443"/>
      <c r="J9094" s="443"/>
      <c r="K9094" s="443"/>
    </row>
    <row r="9095" spans="2:11" s="440" customFormat="1" x14ac:dyDescent="0.2">
      <c r="B9095" s="442"/>
      <c r="I9095" s="443"/>
      <c r="J9095" s="443"/>
      <c r="K9095" s="443"/>
    </row>
    <row r="9096" spans="2:11" s="440" customFormat="1" x14ac:dyDescent="0.2">
      <c r="B9096" s="442"/>
      <c r="I9096" s="443"/>
      <c r="J9096" s="443"/>
      <c r="K9096" s="443"/>
    </row>
    <row r="9097" spans="2:11" s="440" customFormat="1" x14ac:dyDescent="0.2">
      <c r="B9097" s="442"/>
      <c r="I9097" s="443"/>
      <c r="J9097" s="443"/>
      <c r="K9097" s="443"/>
    </row>
    <row r="9098" spans="2:11" s="440" customFormat="1" x14ac:dyDescent="0.2">
      <c r="B9098" s="442"/>
      <c r="I9098" s="443"/>
      <c r="J9098" s="443"/>
      <c r="K9098" s="443"/>
    </row>
    <row r="9099" spans="2:11" s="440" customFormat="1" x14ac:dyDescent="0.2">
      <c r="B9099" s="442"/>
      <c r="I9099" s="443"/>
      <c r="J9099" s="443"/>
      <c r="K9099" s="443"/>
    </row>
    <row r="9100" spans="2:11" s="440" customFormat="1" x14ac:dyDescent="0.2">
      <c r="B9100" s="442"/>
      <c r="I9100" s="443"/>
      <c r="J9100" s="443"/>
      <c r="K9100" s="443"/>
    </row>
    <row r="9101" spans="2:11" s="440" customFormat="1" x14ac:dyDescent="0.2">
      <c r="B9101" s="442"/>
      <c r="I9101" s="443"/>
      <c r="J9101" s="443"/>
      <c r="K9101" s="443"/>
    </row>
    <row r="9102" spans="2:11" s="440" customFormat="1" x14ac:dyDescent="0.2">
      <c r="B9102" s="442"/>
      <c r="I9102" s="443"/>
      <c r="J9102" s="443"/>
      <c r="K9102" s="443"/>
    </row>
    <row r="9103" spans="2:11" s="440" customFormat="1" x14ac:dyDescent="0.2">
      <c r="B9103" s="442"/>
      <c r="I9103" s="443"/>
      <c r="J9103" s="443"/>
      <c r="K9103" s="443"/>
    </row>
    <row r="9104" spans="2:11" s="440" customFormat="1" x14ac:dyDescent="0.2">
      <c r="B9104" s="442"/>
      <c r="I9104" s="443"/>
      <c r="J9104" s="443"/>
      <c r="K9104" s="443"/>
    </row>
    <row r="9105" spans="2:11" s="440" customFormat="1" x14ac:dyDescent="0.2">
      <c r="B9105" s="442"/>
      <c r="I9105" s="443"/>
      <c r="J9105" s="443"/>
      <c r="K9105" s="443"/>
    </row>
    <row r="9106" spans="2:11" s="440" customFormat="1" x14ac:dyDescent="0.2">
      <c r="B9106" s="442"/>
      <c r="I9106" s="443"/>
      <c r="J9106" s="443"/>
      <c r="K9106" s="443"/>
    </row>
    <row r="9107" spans="2:11" s="440" customFormat="1" x14ac:dyDescent="0.2">
      <c r="B9107" s="442"/>
      <c r="I9107" s="443"/>
      <c r="J9107" s="443"/>
      <c r="K9107" s="443"/>
    </row>
    <row r="9108" spans="2:11" s="440" customFormat="1" x14ac:dyDescent="0.2">
      <c r="B9108" s="442"/>
      <c r="I9108" s="443"/>
      <c r="J9108" s="443"/>
      <c r="K9108" s="443"/>
    </row>
    <row r="9109" spans="2:11" s="440" customFormat="1" x14ac:dyDescent="0.2">
      <c r="B9109" s="442"/>
      <c r="I9109" s="443"/>
      <c r="J9109" s="443"/>
      <c r="K9109" s="443"/>
    </row>
    <row r="9110" spans="2:11" s="440" customFormat="1" x14ac:dyDescent="0.2">
      <c r="B9110" s="442"/>
      <c r="I9110" s="443"/>
      <c r="J9110" s="443"/>
      <c r="K9110" s="443"/>
    </row>
    <row r="9111" spans="2:11" s="440" customFormat="1" x14ac:dyDescent="0.2">
      <c r="B9111" s="442"/>
      <c r="I9111" s="443"/>
      <c r="J9111" s="443"/>
      <c r="K9111" s="443"/>
    </row>
    <row r="9112" spans="2:11" s="440" customFormat="1" x14ac:dyDescent="0.2">
      <c r="B9112" s="442"/>
      <c r="I9112" s="443"/>
      <c r="J9112" s="443"/>
      <c r="K9112" s="443"/>
    </row>
    <row r="9113" spans="2:11" s="440" customFormat="1" x14ac:dyDescent="0.2">
      <c r="B9113" s="442"/>
      <c r="I9113" s="443"/>
      <c r="J9113" s="443"/>
      <c r="K9113" s="443"/>
    </row>
    <row r="9114" spans="2:11" s="440" customFormat="1" x14ac:dyDescent="0.2">
      <c r="B9114" s="442"/>
      <c r="I9114" s="443"/>
      <c r="J9114" s="443"/>
      <c r="K9114" s="443"/>
    </row>
    <row r="9115" spans="2:11" s="440" customFormat="1" x14ac:dyDescent="0.2">
      <c r="B9115" s="442"/>
      <c r="I9115" s="443"/>
      <c r="J9115" s="443"/>
      <c r="K9115" s="443"/>
    </row>
    <row r="9116" spans="2:11" s="440" customFormat="1" x14ac:dyDescent="0.2">
      <c r="B9116" s="442"/>
      <c r="I9116" s="443"/>
      <c r="J9116" s="443"/>
      <c r="K9116" s="443"/>
    </row>
    <row r="9117" spans="2:11" s="440" customFormat="1" x14ac:dyDescent="0.2">
      <c r="B9117" s="442"/>
      <c r="I9117" s="443"/>
      <c r="J9117" s="443"/>
      <c r="K9117" s="443"/>
    </row>
    <row r="9118" spans="2:11" s="440" customFormat="1" x14ac:dyDescent="0.2">
      <c r="B9118" s="442"/>
      <c r="I9118" s="443"/>
      <c r="J9118" s="443"/>
      <c r="K9118" s="443"/>
    </row>
    <row r="9119" spans="2:11" s="440" customFormat="1" x14ac:dyDescent="0.2">
      <c r="B9119" s="442"/>
      <c r="I9119" s="443"/>
      <c r="J9119" s="443"/>
      <c r="K9119" s="443"/>
    </row>
    <row r="9120" spans="2:11" s="440" customFormat="1" x14ac:dyDescent="0.2">
      <c r="B9120" s="442"/>
      <c r="I9120" s="443"/>
      <c r="J9120" s="443"/>
      <c r="K9120" s="443"/>
    </row>
    <row r="9121" spans="2:11" s="440" customFormat="1" x14ac:dyDescent="0.2">
      <c r="B9121" s="442"/>
      <c r="I9121" s="443"/>
      <c r="J9121" s="443"/>
      <c r="K9121" s="443"/>
    </row>
    <row r="9122" spans="2:11" s="440" customFormat="1" x14ac:dyDescent="0.2">
      <c r="B9122" s="442"/>
      <c r="I9122" s="443"/>
      <c r="J9122" s="443"/>
      <c r="K9122" s="443"/>
    </row>
    <row r="9123" spans="2:11" s="440" customFormat="1" x14ac:dyDescent="0.2">
      <c r="B9123" s="442"/>
      <c r="I9123" s="443"/>
      <c r="J9123" s="443"/>
      <c r="K9123" s="443"/>
    </row>
    <row r="9124" spans="2:11" s="440" customFormat="1" x14ac:dyDescent="0.2">
      <c r="B9124" s="442"/>
      <c r="I9124" s="443"/>
      <c r="J9124" s="443"/>
      <c r="K9124" s="443"/>
    </row>
    <row r="9125" spans="2:11" s="440" customFormat="1" x14ac:dyDescent="0.2">
      <c r="B9125" s="442"/>
      <c r="I9125" s="443"/>
      <c r="J9125" s="443"/>
      <c r="K9125" s="443"/>
    </row>
    <row r="9126" spans="2:11" s="440" customFormat="1" x14ac:dyDescent="0.2">
      <c r="B9126" s="442"/>
      <c r="I9126" s="443"/>
      <c r="J9126" s="443"/>
      <c r="K9126" s="443"/>
    </row>
    <row r="9127" spans="2:11" s="440" customFormat="1" x14ac:dyDescent="0.2">
      <c r="B9127" s="442"/>
      <c r="I9127" s="443"/>
      <c r="J9127" s="443"/>
      <c r="K9127" s="443"/>
    </row>
    <row r="9128" spans="2:11" s="440" customFormat="1" x14ac:dyDescent="0.2">
      <c r="B9128" s="442"/>
      <c r="I9128" s="443"/>
      <c r="J9128" s="443"/>
      <c r="K9128" s="443"/>
    </row>
    <row r="9129" spans="2:11" s="440" customFormat="1" x14ac:dyDescent="0.2">
      <c r="B9129" s="442"/>
      <c r="I9129" s="443"/>
      <c r="J9129" s="443"/>
      <c r="K9129" s="443"/>
    </row>
    <row r="9130" spans="2:11" s="440" customFormat="1" x14ac:dyDescent="0.2">
      <c r="B9130" s="442"/>
      <c r="I9130" s="443"/>
      <c r="J9130" s="443"/>
      <c r="K9130" s="443"/>
    </row>
    <row r="9131" spans="2:11" s="440" customFormat="1" x14ac:dyDescent="0.2">
      <c r="B9131" s="442"/>
      <c r="I9131" s="443"/>
      <c r="J9131" s="443"/>
      <c r="K9131" s="443"/>
    </row>
    <row r="9132" spans="2:11" s="440" customFormat="1" x14ac:dyDescent="0.2">
      <c r="B9132" s="442"/>
      <c r="I9132" s="443"/>
      <c r="J9132" s="443"/>
      <c r="K9132" s="443"/>
    </row>
    <row r="9133" spans="2:11" s="440" customFormat="1" x14ac:dyDescent="0.2">
      <c r="B9133" s="442"/>
      <c r="I9133" s="443"/>
      <c r="J9133" s="443"/>
      <c r="K9133" s="443"/>
    </row>
    <row r="9134" spans="2:11" s="440" customFormat="1" x14ac:dyDescent="0.2">
      <c r="B9134" s="442"/>
      <c r="I9134" s="443"/>
      <c r="J9134" s="443"/>
      <c r="K9134" s="443"/>
    </row>
    <row r="9135" spans="2:11" s="440" customFormat="1" x14ac:dyDescent="0.2">
      <c r="B9135" s="442"/>
      <c r="I9135" s="443"/>
      <c r="J9135" s="443"/>
      <c r="K9135" s="443"/>
    </row>
    <row r="9136" spans="2:11" s="440" customFormat="1" x14ac:dyDescent="0.2">
      <c r="B9136" s="442"/>
      <c r="I9136" s="443"/>
      <c r="J9136" s="443"/>
      <c r="K9136" s="443"/>
    </row>
    <row r="9137" spans="2:11" s="440" customFormat="1" x14ac:dyDescent="0.2">
      <c r="B9137" s="442"/>
      <c r="I9137" s="443"/>
      <c r="J9137" s="443"/>
      <c r="K9137" s="443"/>
    </row>
    <row r="9138" spans="2:11" s="440" customFormat="1" x14ac:dyDescent="0.2">
      <c r="B9138" s="442"/>
      <c r="I9138" s="443"/>
      <c r="J9138" s="443"/>
      <c r="K9138" s="443"/>
    </row>
    <row r="9139" spans="2:11" s="440" customFormat="1" x14ac:dyDescent="0.2">
      <c r="B9139" s="442"/>
      <c r="I9139" s="443"/>
      <c r="J9139" s="443"/>
      <c r="K9139" s="443"/>
    </row>
    <row r="9140" spans="2:11" s="440" customFormat="1" x14ac:dyDescent="0.2">
      <c r="B9140" s="442"/>
      <c r="I9140" s="443"/>
      <c r="J9140" s="443"/>
      <c r="K9140" s="443"/>
    </row>
    <row r="9141" spans="2:11" s="440" customFormat="1" x14ac:dyDescent="0.2">
      <c r="B9141" s="442"/>
      <c r="I9141" s="443"/>
      <c r="J9141" s="443"/>
      <c r="K9141" s="443"/>
    </row>
    <row r="9142" spans="2:11" s="440" customFormat="1" x14ac:dyDescent="0.2">
      <c r="B9142" s="442"/>
      <c r="I9142" s="443"/>
      <c r="J9142" s="443"/>
      <c r="K9142" s="443"/>
    </row>
    <row r="9143" spans="2:11" s="440" customFormat="1" x14ac:dyDescent="0.2">
      <c r="B9143" s="442"/>
      <c r="I9143" s="443"/>
      <c r="J9143" s="443"/>
      <c r="K9143" s="443"/>
    </row>
    <row r="9144" spans="2:11" s="440" customFormat="1" x14ac:dyDescent="0.2">
      <c r="B9144" s="442"/>
      <c r="I9144" s="443"/>
      <c r="J9144" s="443"/>
      <c r="K9144" s="443"/>
    </row>
    <row r="9145" spans="2:11" s="440" customFormat="1" x14ac:dyDescent="0.2">
      <c r="B9145" s="442"/>
      <c r="I9145" s="443"/>
      <c r="J9145" s="443"/>
      <c r="K9145" s="443"/>
    </row>
    <row r="9146" spans="2:11" s="440" customFormat="1" x14ac:dyDescent="0.2">
      <c r="B9146" s="442"/>
      <c r="I9146" s="443"/>
      <c r="J9146" s="443"/>
      <c r="K9146" s="443"/>
    </row>
    <row r="9147" spans="2:11" s="440" customFormat="1" x14ac:dyDescent="0.2">
      <c r="B9147" s="442"/>
      <c r="I9147" s="443"/>
      <c r="J9147" s="443"/>
      <c r="K9147" s="443"/>
    </row>
    <row r="9148" spans="2:11" s="440" customFormat="1" x14ac:dyDescent="0.2">
      <c r="B9148" s="442"/>
      <c r="I9148" s="443"/>
      <c r="J9148" s="443"/>
      <c r="K9148" s="443"/>
    </row>
    <row r="9149" spans="2:11" s="440" customFormat="1" x14ac:dyDescent="0.2">
      <c r="B9149" s="442"/>
      <c r="I9149" s="443"/>
      <c r="J9149" s="443"/>
      <c r="K9149" s="443"/>
    </row>
    <row r="9150" spans="2:11" s="440" customFormat="1" x14ac:dyDescent="0.2">
      <c r="B9150" s="442"/>
      <c r="I9150" s="443"/>
      <c r="J9150" s="443"/>
      <c r="K9150" s="443"/>
    </row>
    <row r="9151" spans="2:11" s="440" customFormat="1" x14ac:dyDescent="0.2">
      <c r="B9151" s="442"/>
      <c r="I9151" s="443"/>
      <c r="J9151" s="443"/>
      <c r="K9151" s="443"/>
    </row>
    <row r="9152" spans="2:11" s="440" customFormat="1" x14ac:dyDescent="0.2">
      <c r="B9152" s="442"/>
      <c r="I9152" s="443"/>
      <c r="J9152" s="443"/>
      <c r="K9152" s="443"/>
    </row>
    <row r="9153" spans="2:11" s="440" customFormat="1" x14ac:dyDescent="0.2">
      <c r="B9153" s="442"/>
      <c r="I9153" s="443"/>
      <c r="J9153" s="443"/>
      <c r="K9153" s="443"/>
    </row>
    <row r="9154" spans="2:11" s="440" customFormat="1" x14ac:dyDescent="0.2">
      <c r="B9154" s="442"/>
      <c r="I9154" s="443"/>
      <c r="J9154" s="443"/>
      <c r="K9154" s="443"/>
    </row>
    <row r="9155" spans="2:11" s="440" customFormat="1" x14ac:dyDescent="0.2">
      <c r="B9155" s="442"/>
      <c r="I9155" s="443"/>
      <c r="J9155" s="443"/>
      <c r="K9155" s="443"/>
    </row>
    <row r="9156" spans="2:11" s="440" customFormat="1" x14ac:dyDescent="0.2">
      <c r="B9156" s="442"/>
      <c r="I9156" s="443"/>
      <c r="J9156" s="443"/>
      <c r="K9156" s="443"/>
    </row>
    <row r="9157" spans="2:11" s="440" customFormat="1" x14ac:dyDescent="0.2">
      <c r="B9157" s="442"/>
      <c r="I9157" s="443"/>
      <c r="J9157" s="443"/>
      <c r="K9157" s="443"/>
    </row>
    <row r="9158" spans="2:11" s="440" customFormat="1" x14ac:dyDescent="0.2">
      <c r="B9158" s="442"/>
      <c r="I9158" s="443"/>
      <c r="J9158" s="443"/>
      <c r="K9158" s="443"/>
    </row>
    <row r="9159" spans="2:11" s="440" customFormat="1" x14ac:dyDescent="0.2">
      <c r="B9159" s="442"/>
      <c r="I9159" s="443"/>
      <c r="J9159" s="443"/>
      <c r="K9159" s="443"/>
    </row>
    <row r="9160" spans="2:11" s="440" customFormat="1" x14ac:dyDescent="0.2">
      <c r="B9160" s="442"/>
      <c r="I9160" s="443"/>
      <c r="J9160" s="443"/>
      <c r="K9160" s="443"/>
    </row>
    <row r="9161" spans="2:11" s="440" customFormat="1" x14ac:dyDescent="0.2">
      <c r="B9161" s="442"/>
      <c r="I9161" s="443"/>
      <c r="J9161" s="443"/>
      <c r="K9161" s="443"/>
    </row>
    <row r="9162" spans="2:11" s="440" customFormat="1" x14ac:dyDescent="0.2">
      <c r="B9162" s="442"/>
      <c r="I9162" s="443"/>
      <c r="J9162" s="443"/>
      <c r="K9162" s="443"/>
    </row>
    <row r="9163" spans="2:11" s="440" customFormat="1" x14ac:dyDescent="0.2">
      <c r="B9163" s="442"/>
      <c r="I9163" s="443"/>
      <c r="J9163" s="443"/>
      <c r="K9163" s="443"/>
    </row>
    <row r="9164" spans="2:11" s="440" customFormat="1" x14ac:dyDescent="0.2">
      <c r="B9164" s="442"/>
      <c r="I9164" s="443"/>
      <c r="J9164" s="443"/>
      <c r="K9164" s="443"/>
    </row>
    <row r="9165" spans="2:11" s="440" customFormat="1" x14ac:dyDescent="0.2">
      <c r="B9165" s="442"/>
      <c r="I9165" s="443"/>
      <c r="J9165" s="443"/>
      <c r="K9165" s="443"/>
    </row>
    <row r="9166" spans="2:11" s="440" customFormat="1" x14ac:dyDescent="0.2">
      <c r="B9166" s="442"/>
      <c r="I9166" s="443"/>
      <c r="J9166" s="443"/>
      <c r="K9166" s="443"/>
    </row>
    <row r="9167" spans="2:11" s="440" customFormat="1" x14ac:dyDescent="0.2">
      <c r="B9167" s="442"/>
      <c r="I9167" s="443"/>
      <c r="J9167" s="443"/>
      <c r="K9167" s="443"/>
    </row>
    <row r="9168" spans="2:11" s="440" customFormat="1" x14ac:dyDescent="0.2">
      <c r="B9168" s="442"/>
      <c r="I9168" s="443"/>
      <c r="J9168" s="443"/>
      <c r="K9168" s="443"/>
    </row>
    <row r="9169" spans="2:11" s="440" customFormat="1" x14ac:dyDescent="0.2">
      <c r="B9169" s="442"/>
      <c r="I9169" s="443"/>
      <c r="J9169" s="443"/>
      <c r="K9169" s="443"/>
    </row>
    <row r="9170" spans="2:11" s="440" customFormat="1" x14ac:dyDescent="0.2">
      <c r="B9170" s="442"/>
      <c r="I9170" s="443"/>
      <c r="J9170" s="443"/>
      <c r="K9170" s="443"/>
    </row>
    <row r="9171" spans="2:11" s="440" customFormat="1" x14ac:dyDescent="0.2">
      <c r="B9171" s="442"/>
      <c r="I9171" s="443"/>
      <c r="J9171" s="443"/>
      <c r="K9171" s="443"/>
    </row>
    <row r="9172" spans="2:11" s="440" customFormat="1" x14ac:dyDescent="0.2">
      <c r="B9172" s="442"/>
      <c r="I9172" s="443"/>
      <c r="J9172" s="443"/>
      <c r="K9172" s="443"/>
    </row>
    <row r="9173" spans="2:11" s="440" customFormat="1" x14ac:dyDescent="0.2">
      <c r="B9173" s="442"/>
      <c r="I9173" s="443"/>
      <c r="J9173" s="443"/>
      <c r="K9173" s="443"/>
    </row>
    <row r="9174" spans="2:11" s="440" customFormat="1" x14ac:dyDescent="0.2">
      <c r="B9174" s="442"/>
      <c r="I9174" s="443"/>
      <c r="J9174" s="443"/>
      <c r="K9174" s="443"/>
    </row>
    <row r="9175" spans="2:11" s="440" customFormat="1" x14ac:dyDescent="0.2">
      <c r="B9175" s="442"/>
      <c r="I9175" s="443"/>
      <c r="J9175" s="443"/>
      <c r="K9175" s="443"/>
    </row>
    <row r="9176" spans="2:11" s="440" customFormat="1" x14ac:dyDescent="0.2">
      <c r="B9176" s="442"/>
      <c r="I9176" s="443"/>
      <c r="J9176" s="443"/>
      <c r="K9176" s="443"/>
    </row>
    <row r="9177" spans="2:11" s="440" customFormat="1" x14ac:dyDescent="0.2">
      <c r="B9177" s="442"/>
      <c r="I9177" s="443"/>
      <c r="J9177" s="443"/>
      <c r="K9177" s="443"/>
    </row>
    <row r="9178" spans="2:11" s="440" customFormat="1" x14ac:dyDescent="0.2">
      <c r="B9178" s="442"/>
      <c r="I9178" s="443"/>
      <c r="J9178" s="443"/>
      <c r="K9178" s="443"/>
    </row>
    <row r="9179" spans="2:11" s="440" customFormat="1" x14ac:dyDescent="0.2">
      <c r="B9179" s="442"/>
      <c r="I9179" s="443"/>
      <c r="J9179" s="443"/>
      <c r="K9179" s="443"/>
    </row>
    <row r="9180" spans="2:11" s="440" customFormat="1" x14ac:dyDescent="0.2">
      <c r="B9180" s="442"/>
      <c r="I9180" s="443"/>
      <c r="J9180" s="443"/>
      <c r="K9180" s="443"/>
    </row>
    <row r="9181" spans="2:11" s="440" customFormat="1" x14ac:dyDescent="0.2">
      <c r="B9181" s="442"/>
      <c r="I9181" s="443"/>
      <c r="J9181" s="443"/>
      <c r="K9181" s="443"/>
    </row>
    <row r="9182" spans="2:11" s="440" customFormat="1" x14ac:dyDescent="0.2">
      <c r="B9182" s="442"/>
      <c r="I9182" s="443"/>
      <c r="J9182" s="443"/>
      <c r="K9182" s="443"/>
    </row>
    <row r="9183" spans="2:11" s="440" customFormat="1" x14ac:dyDescent="0.2">
      <c r="B9183" s="442"/>
      <c r="I9183" s="443"/>
      <c r="J9183" s="443"/>
      <c r="K9183" s="443"/>
    </row>
    <row r="9184" spans="2:11" s="440" customFormat="1" x14ac:dyDescent="0.2">
      <c r="B9184" s="442"/>
      <c r="I9184" s="443"/>
      <c r="J9184" s="443"/>
      <c r="K9184" s="443"/>
    </row>
    <row r="9185" spans="2:11" s="440" customFormat="1" x14ac:dyDescent="0.2">
      <c r="B9185" s="442"/>
      <c r="I9185" s="443"/>
      <c r="J9185" s="443"/>
      <c r="K9185" s="443"/>
    </row>
    <row r="9186" spans="2:11" s="440" customFormat="1" x14ac:dyDescent="0.2">
      <c r="B9186" s="442"/>
      <c r="I9186" s="443"/>
      <c r="J9186" s="443"/>
      <c r="K9186" s="443"/>
    </row>
    <row r="9187" spans="2:11" s="440" customFormat="1" x14ac:dyDescent="0.2">
      <c r="B9187" s="442"/>
      <c r="I9187" s="443"/>
      <c r="J9187" s="443"/>
      <c r="K9187" s="443"/>
    </row>
    <row r="9188" spans="2:11" s="440" customFormat="1" x14ac:dyDescent="0.2">
      <c r="B9188" s="442"/>
      <c r="I9188" s="443"/>
      <c r="J9188" s="443"/>
      <c r="K9188" s="443"/>
    </row>
    <row r="9189" spans="2:11" s="440" customFormat="1" x14ac:dyDescent="0.2">
      <c r="B9189" s="442"/>
      <c r="I9189" s="443"/>
      <c r="J9189" s="443"/>
      <c r="K9189" s="443"/>
    </row>
    <row r="9190" spans="2:11" s="440" customFormat="1" x14ac:dyDescent="0.2">
      <c r="B9190" s="442"/>
      <c r="I9190" s="443"/>
      <c r="J9190" s="443"/>
      <c r="K9190" s="443"/>
    </row>
    <row r="9191" spans="2:11" s="440" customFormat="1" x14ac:dyDescent="0.2">
      <c r="B9191" s="442"/>
      <c r="I9191" s="443"/>
      <c r="J9191" s="443"/>
      <c r="K9191" s="443"/>
    </row>
    <row r="9192" spans="2:11" s="440" customFormat="1" x14ac:dyDescent="0.2">
      <c r="B9192" s="442"/>
      <c r="I9192" s="443"/>
      <c r="J9192" s="443"/>
      <c r="K9192" s="443"/>
    </row>
    <row r="9193" spans="2:11" s="440" customFormat="1" x14ac:dyDescent="0.2">
      <c r="B9193" s="442"/>
      <c r="I9193" s="443"/>
      <c r="J9193" s="443"/>
      <c r="K9193" s="443"/>
    </row>
    <row r="9194" spans="2:11" s="440" customFormat="1" x14ac:dyDescent="0.2">
      <c r="B9194" s="442"/>
      <c r="I9194" s="443"/>
      <c r="J9194" s="443"/>
      <c r="K9194" s="443"/>
    </row>
    <row r="9195" spans="2:11" s="440" customFormat="1" x14ac:dyDescent="0.2">
      <c r="B9195" s="442"/>
      <c r="I9195" s="443"/>
      <c r="J9195" s="443"/>
      <c r="K9195" s="443"/>
    </row>
    <row r="9196" spans="2:11" s="440" customFormat="1" x14ac:dyDescent="0.2">
      <c r="B9196" s="442"/>
      <c r="I9196" s="443"/>
      <c r="J9196" s="443"/>
      <c r="K9196" s="443"/>
    </row>
    <row r="9197" spans="2:11" s="440" customFormat="1" x14ac:dyDescent="0.2">
      <c r="B9197" s="442"/>
      <c r="I9197" s="443"/>
      <c r="J9197" s="443"/>
      <c r="K9197" s="443"/>
    </row>
    <row r="9198" spans="2:11" s="440" customFormat="1" x14ac:dyDescent="0.2">
      <c r="B9198" s="442"/>
      <c r="I9198" s="443"/>
      <c r="J9198" s="443"/>
      <c r="K9198" s="443"/>
    </row>
    <row r="9199" spans="2:11" s="440" customFormat="1" x14ac:dyDescent="0.2">
      <c r="B9199" s="442"/>
      <c r="I9199" s="443"/>
      <c r="J9199" s="443"/>
      <c r="K9199" s="443"/>
    </row>
    <row r="9200" spans="2:11" s="440" customFormat="1" x14ac:dyDescent="0.2">
      <c r="B9200" s="442"/>
      <c r="I9200" s="443"/>
      <c r="J9200" s="443"/>
      <c r="K9200" s="443"/>
    </row>
    <row r="9201" spans="2:11" s="440" customFormat="1" x14ac:dyDescent="0.2">
      <c r="B9201" s="442"/>
      <c r="I9201" s="443"/>
      <c r="J9201" s="443"/>
      <c r="K9201" s="443"/>
    </row>
    <row r="9202" spans="2:11" s="440" customFormat="1" x14ac:dyDescent="0.2">
      <c r="B9202" s="442"/>
      <c r="I9202" s="443"/>
      <c r="J9202" s="443"/>
      <c r="K9202" s="443"/>
    </row>
    <row r="9203" spans="2:11" s="440" customFormat="1" x14ac:dyDescent="0.2">
      <c r="B9203" s="442"/>
      <c r="I9203" s="443"/>
      <c r="J9203" s="443"/>
      <c r="K9203" s="443"/>
    </row>
    <row r="9204" spans="2:11" s="440" customFormat="1" x14ac:dyDescent="0.2">
      <c r="B9204" s="442"/>
      <c r="I9204" s="443"/>
      <c r="J9204" s="443"/>
      <c r="K9204" s="443"/>
    </row>
    <row r="9205" spans="2:11" s="440" customFormat="1" x14ac:dyDescent="0.2">
      <c r="B9205" s="442"/>
      <c r="I9205" s="443"/>
      <c r="J9205" s="443"/>
      <c r="K9205" s="443"/>
    </row>
    <row r="9206" spans="2:11" s="440" customFormat="1" x14ac:dyDescent="0.2">
      <c r="B9206" s="442"/>
      <c r="I9206" s="443"/>
      <c r="J9206" s="443"/>
      <c r="K9206" s="443"/>
    </row>
    <row r="9207" spans="2:11" s="440" customFormat="1" x14ac:dyDescent="0.2">
      <c r="B9207" s="442"/>
      <c r="I9207" s="443"/>
      <c r="J9207" s="443"/>
      <c r="K9207" s="443"/>
    </row>
    <row r="9208" spans="2:11" s="440" customFormat="1" x14ac:dyDescent="0.2">
      <c r="B9208" s="442"/>
      <c r="I9208" s="443"/>
      <c r="J9208" s="443"/>
      <c r="K9208" s="443"/>
    </row>
    <row r="9209" spans="2:11" s="440" customFormat="1" x14ac:dyDescent="0.2">
      <c r="B9209" s="442"/>
      <c r="I9209" s="443"/>
      <c r="J9209" s="443"/>
      <c r="K9209" s="443"/>
    </row>
    <row r="9210" spans="2:11" s="440" customFormat="1" x14ac:dyDescent="0.2">
      <c r="B9210" s="442"/>
      <c r="I9210" s="443"/>
      <c r="J9210" s="443"/>
      <c r="K9210" s="443"/>
    </row>
    <row r="9211" spans="2:11" s="440" customFormat="1" x14ac:dyDescent="0.2">
      <c r="B9211" s="442"/>
      <c r="I9211" s="443"/>
      <c r="J9211" s="443"/>
      <c r="K9211" s="443"/>
    </row>
    <row r="9212" spans="2:11" s="440" customFormat="1" x14ac:dyDescent="0.2">
      <c r="B9212" s="442"/>
      <c r="I9212" s="443"/>
      <c r="J9212" s="443"/>
      <c r="K9212" s="443"/>
    </row>
    <row r="9213" spans="2:11" s="440" customFormat="1" x14ac:dyDescent="0.2">
      <c r="B9213" s="442"/>
      <c r="I9213" s="443"/>
      <c r="J9213" s="443"/>
      <c r="K9213" s="443"/>
    </row>
    <row r="9214" spans="2:11" s="440" customFormat="1" x14ac:dyDescent="0.2">
      <c r="B9214" s="442"/>
      <c r="I9214" s="443"/>
      <c r="J9214" s="443"/>
      <c r="K9214" s="443"/>
    </row>
    <row r="9215" spans="2:11" s="440" customFormat="1" x14ac:dyDescent="0.2">
      <c r="B9215" s="442"/>
      <c r="I9215" s="443"/>
      <c r="J9215" s="443"/>
      <c r="K9215" s="443"/>
    </row>
    <row r="9216" spans="2:11" s="440" customFormat="1" x14ac:dyDescent="0.2">
      <c r="B9216" s="442"/>
      <c r="I9216" s="443"/>
      <c r="J9216" s="443"/>
      <c r="K9216" s="443"/>
    </row>
    <row r="9217" spans="2:11" s="440" customFormat="1" x14ac:dyDescent="0.2">
      <c r="B9217" s="442"/>
      <c r="I9217" s="443"/>
      <c r="J9217" s="443"/>
      <c r="K9217" s="443"/>
    </row>
    <row r="9218" spans="2:11" s="440" customFormat="1" x14ac:dyDescent="0.2">
      <c r="B9218" s="442"/>
      <c r="I9218" s="443"/>
      <c r="J9218" s="443"/>
      <c r="K9218" s="443"/>
    </row>
    <row r="9219" spans="2:11" s="440" customFormat="1" x14ac:dyDescent="0.2">
      <c r="B9219" s="442"/>
      <c r="I9219" s="443"/>
      <c r="J9219" s="443"/>
      <c r="K9219" s="443"/>
    </row>
    <row r="9220" spans="2:11" s="440" customFormat="1" x14ac:dyDescent="0.2">
      <c r="B9220" s="442"/>
      <c r="I9220" s="443"/>
      <c r="J9220" s="443"/>
      <c r="K9220" s="443"/>
    </row>
    <row r="9221" spans="2:11" s="440" customFormat="1" x14ac:dyDescent="0.2">
      <c r="B9221" s="442"/>
      <c r="I9221" s="443"/>
      <c r="J9221" s="443"/>
      <c r="K9221" s="443"/>
    </row>
    <row r="9222" spans="2:11" s="440" customFormat="1" x14ac:dyDescent="0.2">
      <c r="B9222" s="442"/>
      <c r="I9222" s="443"/>
      <c r="J9222" s="443"/>
      <c r="K9222" s="443"/>
    </row>
    <row r="9223" spans="2:11" s="440" customFormat="1" x14ac:dyDescent="0.2">
      <c r="B9223" s="442"/>
      <c r="I9223" s="443"/>
      <c r="J9223" s="443"/>
      <c r="K9223" s="443"/>
    </row>
    <row r="9224" spans="2:11" s="440" customFormat="1" x14ac:dyDescent="0.2">
      <c r="B9224" s="442"/>
      <c r="I9224" s="443"/>
      <c r="J9224" s="443"/>
      <c r="K9224" s="443"/>
    </row>
    <row r="9225" spans="2:11" s="440" customFormat="1" x14ac:dyDescent="0.2">
      <c r="B9225" s="442"/>
      <c r="I9225" s="443"/>
      <c r="J9225" s="443"/>
      <c r="K9225" s="443"/>
    </row>
    <row r="9226" spans="2:11" s="440" customFormat="1" x14ac:dyDescent="0.2">
      <c r="B9226" s="442"/>
      <c r="I9226" s="443"/>
      <c r="J9226" s="443"/>
      <c r="K9226" s="443"/>
    </row>
    <row r="9227" spans="2:11" s="440" customFormat="1" x14ac:dyDescent="0.2">
      <c r="B9227" s="442"/>
      <c r="I9227" s="443"/>
      <c r="J9227" s="443"/>
      <c r="K9227" s="443"/>
    </row>
    <row r="9228" spans="2:11" s="440" customFormat="1" x14ac:dyDescent="0.2">
      <c r="B9228" s="442"/>
      <c r="I9228" s="443"/>
      <c r="J9228" s="443"/>
      <c r="K9228" s="443"/>
    </row>
    <row r="9229" spans="2:11" s="440" customFormat="1" x14ac:dyDescent="0.2">
      <c r="B9229" s="442"/>
      <c r="I9229" s="443"/>
      <c r="J9229" s="443"/>
      <c r="K9229" s="443"/>
    </row>
    <row r="9230" spans="2:11" s="440" customFormat="1" x14ac:dyDescent="0.2">
      <c r="B9230" s="442"/>
      <c r="I9230" s="443"/>
      <c r="J9230" s="443"/>
      <c r="K9230" s="443"/>
    </row>
    <row r="9231" spans="2:11" s="440" customFormat="1" x14ac:dyDescent="0.2">
      <c r="B9231" s="442"/>
      <c r="I9231" s="443"/>
      <c r="J9231" s="443"/>
      <c r="K9231" s="443"/>
    </row>
    <row r="9232" spans="2:11" s="440" customFormat="1" x14ac:dyDescent="0.2">
      <c r="B9232" s="442"/>
      <c r="I9232" s="443"/>
      <c r="J9232" s="443"/>
      <c r="K9232" s="443"/>
    </row>
    <row r="9233" spans="2:11" s="440" customFormat="1" x14ac:dyDescent="0.2">
      <c r="B9233" s="442"/>
      <c r="I9233" s="443"/>
      <c r="J9233" s="443"/>
      <c r="K9233" s="443"/>
    </row>
    <row r="9234" spans="2:11" s="440" customFormat="1" x14ac:dyDescent="0.2">
      <c r="B9234" s="442"/>
      <c r="I9234" s="443"/>
      <c r="J9234" s="443"/>
      <c r="K9234" s="443"/>
    </row>
    <row r="9235" spans="2:11" s="440" customFormat="1" x14ac:dyDescent="0.2">
      <c r="B9235" s="442"/>
      <c r="I9235" s="443"/>
      <c r="J9235" s="443"/>
      <c r="K9235" s="443"/>
    </row>
    <row r="9236" spans="2:11" s="440" customFormat="1" x14ac:dyDescent="0.2">
      <c r="B9236" s="442"/>
      <c r="I9236" s="443"/>
      <c r="J9236" s="443"/>
      <c r="K9236" s="443"/>
    </row>
    <row r="9237" spans="2:11" s="440" customFormat="1" x14ac:dyDescent="0.2">
      <c r="B9237" s="442"/>
      <c r="I9237" s="443"/>
      <c r="J9237" s="443"/>
      <c r="K9237" s="443"/>
    </row>
    <row r="9238" spans="2:11" s="440" customFormat="1" x14ac:dyDescent="0.2">
      <c r="B9238" s="442"/>
      <c r="I9238" s="443"/>
      <c r="J9238" s="443"/>
      <c r="K9238" s="443"/>
    </row>
    <row r="9239" spans="2:11" s="440" customFormat="1" x14ac:dyDescent="0.2">
      <c r="B9239" s="442"/>
      <c r="I9239" s="443"/>
      <c r="J9239" s="443"/>
      <c r="K9239" s="443"/>
    </row>
    <row r="9240" spans="2:11" s="440" customFormat="1" x14ac:dyDescent="0.2">
      <c r="B9240" s="442"/>
      <c r="I9240" s="443"/>
      <c r="J9240" s="443"/>
      <c r="K9240" s="443"/>
    </row>
    <row r="9241" spans="2:11" s="440" customFormat="1" x14ac:dyDescent="0.2">
      <c r="B9241" s="442"/>
      <c r="I9241" s="443"/>
      <c r="J9241" s="443"/>
      <c r="K9241" s="443"/>
    </row>
    <row r="9242" spans="2:11" s="440" customFormat="1" x14ac:dyDescent="0.2">
      <c r="B9242" s="442"/>
      <c r="I9242" s="443"/>
      <c r="J9242" s="443"/>
      <c r="K9242" s="443"/>
    </row>
    <row r="9243" spans="2:11" s="440" customFormat="1" x14ac:dyDescent="0.2">
      <c r="B9243" s="442"/>
      <c r="I9243" s="443"/>
      <c r="J9243" s="443"/>
      <c r="K9243" s="443"/>
    </row>
    <row r="9244" spans="2:11" s="440" customFormat="1" x14ac:dyDescent="0.2">
      <c r="B9244" s="442"/>
      <c r="I9244" s="443"/>
      <c r="J9244" s="443"/>
      <c r="K9244" s="443"/>
    </row>
    <row r="9245" spans="2:11" s="440" customFormat="1" x14ac:dyDescent="0.2">
      <c r="B9245" s="442"/>
      <c r="I9245" s="443"/>
      <c r="J9245" s="443"/>
      <c r="K9245" s="443"/>
    </row>
    <row r="9246" spans="2:11" s="440" customFormat="1" x14ac:dyDescent="0.2">
      <c r="B9246" s="442"/>
      <c r="I9246" s="443"/>
      <c r="J9246" s="443"/>
      <c r="K9246" s="443"/>
    </row>
    <row r="9247" spans="2:11" s="440" customFormat="1" x14ac:dyDescent="0.2">
      <c r="B9247" s="442"/>
      <c r="I9247" s="443"/>
      <c r="J9247" s="443"/>
      <c r="K9247" s="443"/>
    </row>
    <row r="9248" spans="2:11" s="440" customFormat="1" x14ac:dyDescent="0.2">
      <c r="B9248" s="442"/>
      <c r="I9248" s="443"/>
      <c r="J9248" s="443"/>
      <c r="K9248" s="443"/>
    </row>
    <row r="9249" spans="2:11" s="440" customFormat="1" x14ac:dyDescent="0.2">
      <c r="B9249" s="442"/>
      <c r="I9249" s="443"/>
      <c r="J9249" s="443"/>
      <c r="K9249" s="443"/>
    </row>
    <row r="9250" spans="2:11" s="440" customFormat="1" x14ac:dyDescent="0.2">
      <c r="B9250" s="442"/>
      <c r="I9250" s="443"/>
      <c r="J9250" s="443"/>
      <c r="K9250" s="443"/>
    </row>
    <row r="9251" spans="2:11" s="440" customFormat="1" x14ac:dyDescent="0.2">
      <c r="B9251" s="442"/>
      <c r="I9251" s="443"/>
      <c r="J9251" s="443"/>
      <c r="K9251" s="443"/>
    </row>
    <row r="9252" spans="2:11" s="440" customFormat="1" x14ac:dyDescent="0.2">
      <c r="B9252" s="442"/>
      <c r="I9252" s="443"/>
      <c r="J9252" s="443"/>
      <c r="K9252" s="443"/>
    </row>
    <row r="9253" spans="2:11" s="440" customFormat="1" x14ac:dyDescent="0.2">
      <c r="B9253" s="442"/>
      <c r="I9253" s="443"/>
      <c r="J9253" s="443"/>
      <c r="K9253" s="443"/>
    </row>
    <row r="9254" spans="2:11" s="440" customFormat="1" x14ac:dyDescent="0.2">
      <c r="B9254" s="442"/>
      <c r="I9254" s="443"/>
      <c r="J9254" s="443"/>
      <c r="K9254" s="443"/>
    </row>
    <row r="9255" spans="2:11" s="440" customFormat="1" x14ac:dyDescent="0.2">
      <c r="B9255" s="442"/>
      <c r="I9255" s="443"/>
      <c r="J9255" s="443"/>
      <c r="K9255" s="443"/>
    </row>
    <row r="9256" spans="2:11" s="440" customFormat="1" x14ac:dyDescent="0.2">
      <c r="B9256" s="442"/>
      <c r="I9256" s="443"/>
      <c r="J9256" s="443"/>
      <c r="K9256" s="443"/>
    </row>
    <row r="9257" spans="2:11" s="440" customFormat="1" x14ac:dyDescent="0.2">
      <c r="B9257" s="442"/>
      <c r="I9257" s="443"/>
      <c r="J9257" s="443"/>
      <c r="K9257" s="443"/>
    </row>
    <row r="9258" spans="2:11" s="440" customFormat="1" x14ac:dyDescent="0.2">
      <c r="B9258" s="442"/>
      <c r="I9258" s="443"/>
      <c r="J9258" s="443"/>
      <c r="K9258" s="443"/>
    </row>
    <row r="9259" spans="2:11" s="440" customFormat="1" x14ac:dyDescent="0.2">
      <c r="B9259" s="442"/>
      <c r="I9259" s="443"/>
      <c r="J9259" s="443"/>
      <c r="K9259" s="443"/>
    </row>
    <row r="9260" spans="2:11" s="440" customFormat="1" x14ac:dyDescent="0.2">
      <c r="B9260" s="442"/>
      <c r="I9260" s="443"/>
      <c r="J9260" s="443"/>
      <c r="K9260" s="443"/>
    </row>
    <row r="9261" spans="2:11" s="440" customFormat="1" x14ac:dyDescent="0.2">
      <c r="B9261" s="442"/>
      <c r="I9261" s="443"/>
      <c r="J9261" s="443"/>
      <c r="K9261" s="443"/>
    </row>
    <row r="9262" spans="2:11" s="440" customFormat="1" x14ac:dyDescent="0.2">
      <c r="B9262" s="442"/>
      <c r="I9262" s="443"/>
      <c r="J9262" s="443"/>
      <c r="K9262" s="443"/>
    </row>
    <row r="9263" spans="2:11" s="440" customFormat="1" x14ac:dyDescent="0.2">
      <c r="B9263" s="442"/>
      <c r="I9263" s="443"/>
      <c r="J9263" s="443"/>
      <c r="K9263" s="443"/>
    </row>
    <row r="9264" spans="2:11" s="440" customFormat="1" x14ac:dyDescent="0.2">
      <c r="B9264" s="442"/>
      <c r="I9264" s="443"/>
      <c r="J9264" s="443"/>
      <c r="K9264" s="443"/>
    </row>
    <row r="9265" spans="2:11" s="440" customFormat="1" x14ac:dyDescent="0.2">
      <c r="B9265" s="442"/>
      <c r="I9265" s="443"/>
      <c r="J9265" s="443"/>
      <c r="K9265" s="443"/>
    </row>
    <row r="9266" spans="2:11" s="440" customFormat="1" x14ac:dyDescent="0.2">
      <c r="B9266" s="442"/>
      <c r="I9266" s="443"/>
      <c r="J9266" s="443"/>
      <c r="K9266" s="443"/>
    </row>
    <row r="9267" spans="2:11" s="440" customFormat="1" x14ac:dyDescent="0.2">
      <c r="B9267" s="442"/>
      <c r="I9267" s="443"/>
      <c r="J9267" s="443"/>
      <c r="K9267" s="443"/>
    </row>
    <row r="9268" spans="2:11" s="440" customFormat="1" x14ac:dyDescent="0.2">
      <c r="B9268" s="442"/>
      <c r="I9268" s="443"/>
      <c r="J9268" s="443"/>
      <c r="K9268" s="443"/>
    </row>
    <row r="9269" spans="2:11" s="440" customFormat="1" x14ac:dyDescent="0.2">
      <c r="B9269" s="442"/>
      <c r="I9269" s="443"/>
      <c r="J9269" s="443"/>
      <c r="K9269" s="443"/>
    </row>
    <row r="9270" spans="2:11" s="440" customFormat="1" x14ac:dyDescent="0.2">
      <c r="B9270" s="442"/>
      <c r="I9270" s="443"/>
      <c r="J9270" s="443"/>
      <c r="K9270" s="443"/>
    </row>
    <row r="9271" spans="2:11" s="440" customFormat="1" x14ac:dyDescent="0.2">
      <c r="B9271" s="442"/>
      <c r="I9271" s="443"/>
      <c r="J9271" s="443"/>
      <c r="K9271" s="443"/>
    </row>
    <row r="9272" spans="2:11" s="440" customFormat="1" x14ac:dyDescent="0.2">
      <c r="B9272" s="442"/>
      <c r="I9272" s="443"/>
      <c r="J9272" s="443"/>
      <c r="K9272" s="443"/>
    </row>
    <row r="9273" spans="2:11" s="440" customFormat="1" x14ac:dyDescent="0.2">
      <c r="B9273" s="442"/>
      <c r="I9273" s="443"/>
      <c r="J9273" s="443"/>
      <c r="K9273" s="443"/>
    </row>
    <row r="9274" spans="2:11" s="440" customFormat="1" x14ac:dyDescent="0.2">
      <c r="B9274" s="442"/>
      <c r="I9274" s="443"/>
      <c r="J9274" s="443"/>
      <c r="K9274" s="443"/>
    </row>
    <row r="9275" spans="2:11" s="440" customFormat="1" x14ac:dyDescent="0.2">
      <c r="B9275" s="442"/>
      <c r="I9275" s="443"/>
      <c r="J9275" s="443"/>
      <c r="K9275" s="443"/>
    </row>
    <row r="9276" spans="2:11" s="440" customFormat="1" x14ac:dyDescent="0.2">
      <c r="B9276" s="442"/>
      <c r="I9276" s="443"/>
      <c r="J9276" s="443"/>
      <c r="K9276" s="443"/>
    </row>
    <row r="9277" spans="2:11" s="440" customFormat="1" x14ac:dyDescent="0.2">
      <c r="B9277" s="442"/>
      <c r="I9277" s="443"/>
      <c r="J9277" s="443"/>
      <c r="K9277" s="443"/>
    </row>
    <row r="9278" spans="2:11" s="440" customFormat="1" x14ac:dyDescent="0.2">
      <c r="B9278" s="442"/>
      <c r="I9278" s="443"/>
      <c r="J9278" s="443"/>
      <c r="K9278" s="443"/>
    </row>
    <row r="9279" spans="2:11" s="440" customFormat="1" x14ac:dyDescent="0.2">
      <c r="B9279" s="442"/>
      <c r="I9279" s="443"/>
      <c r="J9279" s="443"/>
      <c r="K9279" s="443"/>
    </row>
    <row r="9280" spans="2:11" s="440" customFormat="1" x14ac:dyDescent="0.2">
      <c r="B9280" s="442"/>
      <c r="I9280" s="443"/>
      <c r="J9280" s="443"/>
      <c r="K9280" s="443"/>
    </row>
    <row r="9281" spans="2:11" s="440" customFormat="1" x14ac:dyDescent="0.2">
      <c r="B9281" s="442"/>
      <c r="I9281" s="443"/>
      <c r="J9281" s="443"/>
      <c r="K9281" s="443"/>
    </row>
    <row r="9282" spans="2:11" s="440" customFormat="1" x14ac:dyDescent="0.2">
      <c r="B9282" s="442"/>
      <c r="I9282" s="443"/>
      <c r="J9282" s="443"/>
      <c r="K9282" s="443"/>
    </row>
    <row r="9283" spans="2:11" s="440" customFormat="1" x14ac:dyDescent="0.2">
      <c r="B9283" s="442"/>
      <c r="I9283" s="443"/>
      <c r="J9283" s="443"/>
      <c r="K9283" s="443"/>
    </row>
    <row r="9284" spans="2:11" s="440" customFormat="1" x14ac:dyDescent="0.2">
      <c r="B9284" s="442"/>
      <c r="I9284" s="443"/>
      <c r="J9284" s="443"/>
      <c r="K9284" s="443"/>
    </row>
    <row r="9285" spans="2:11" s="440" customFormat="1" x14ac:dyDescent="0.2">
      <c r="B9285" s="442"/>
      <c r="I9285" s="443"/>
      <c r="J9285" s="443"/>
      <c r="K9285" s="443"/>
    </row>
    <row r="9286" spans="2:11" s="440" customFormat="1" x14ac:dyDescent="0.2">
      <c r="B9286" s="442"/>
      <c r="I9286" s="443"/>
      <c r="J9286" s="443"/>
      <c r="K9286" s="443"/>
    </row>
    <row r="9287" spans="2:11" s="440" customFormat="1" x14ac:dyDescent="0.2">
      <c r="B9287" s="442"/>
      <c r="I9287" s="443"/>
      <c r="J9287" s="443"/>
      <c r="K9287" s="443"/>
    </row>
    <row r="9288" spans="2:11" s="440" customFormat="1" x14ac:dyDescent="0.2">
      <c r="B9288" s="442"/>
      <c r="I9288" s="443"/>
      <c r="J9288" s="443"/>
      <c r="K9288" s="443"/>
    </row>
    <row r="9289" spans="2:11" s="440" customFormat="1" x14ac:dyDescent="0.2">
      <c r="B9289" s="442"/>
      <c r="I9289" s="443"/>
      <c r="J9289" s="443"/>
      <c r="K9289" s="443"/>
    </row>
    <row r="9290" spans="2:11" s="440" customFormat="1" x14ac:dyDescent="0.2">
      <c r="B9290" s="442"/>
      <c r="I9290" s="443"/>
      <c r="J9290" s="443"/>
      <c r="K9290" s="443"/>
    </row>
    <row r="9291" spans="2:11" s="440" customFormat="1" x14ac:dyDescent="0.2">
      <c r="B9291" s="442"/>
      <c r="I9291" s="443"/>
      <c r="J9291" s="443"/>
      <c r="K9291" s="443"/>
    </row>
    <row r="9292" spans="2:11" s="440" customFormat="1" x14ac:dyDescent="0.2">
      <c r="B9292" s="442"/>
      <c r="I9292" s="443"/>
      <c r="J9292" s="443"/>
      <c r="K9292" s="443"/>
    </row>
    <row r="9293" spans="2:11" s="440" customFormat="1" x14ac:dyDescent="0.2">
      <c r="B9293" s="442"/>
      <c r="I9293" s="443"/>
      <c r="J9293" s="443"/>
      <c r="K9293" s="443"/>
    </row>
    <row r="9294" spans="2:11" s="440" customFormat="1" x14ac:dyDescent="0.2">
      <c r="B9294" s="442"/>
      <c r="I9294" s="443"/>
      <c r="J9294" s="443"/>
      <c r="K9294" s="443"/>
    </row>
    <row r="9295" spans="2:11" s="440" customFormat="1" x14ac:dyDescent="0.2">
      <c r="B9295" s="442"/>
      <c r="I9295" s="443"/>
      <c r="J9295" s="443"/>
      <c r="K9295" s="443"/>
    </row>
    <row r="9296" spans="2:11" s="440" customFormat="1" x14ac:dyDescent="0.2">
      <c r="B9296" s="442"/>
      <c r="I9296" s="443"/>
      <c r="J9296" s="443"/>
      <c r="K9296" s="443"/>
    </row>
    <row r="9297" spans="2:11" s="440" customFormat="1" x14ac:dyDescent="0.2">
      <c r="B9297" s="442"/>
      <c r="I9297" s="443"/>
      <c r="J9297" s="443"/>
      <c r="K9297" s="443"/>
    </row>
    <row r="9298" spans="2:11" s="440" customFormat="1" x14ac:dyDescent="0.2">
      <c r="B9298" s="442"/>
      <c r="I9298" s="443"/>
      <c r="J9298" s="443"/>
      <c r="K9298" s="443"/>
    </row>
    <row r="9299" spans="2:11" s="440" customFormat="1" x14ac:dyDescent="0.2">
      <c r="B9299" s="442"/>
      <c r="I9299" s="443"/>
      <c r="J9299" s="443"/>
      <c r="K9299" s="443"/>
    </row>
    <row r="9300" spans="2:11" s="440" customFormat="1" x14ac:dyDescent="0.2">
      <c r="B9300" s="442"/>
      <c r="I9300" s="443"/>
      <c r="J9300" s="443"/>
      <c r="K9300" s="443"/>
    </row>
    <row r="9301" spans="2:11" s="440" customFormat="1" x14ac:dyDescent="0.2">
      <c r="B9301" s="442"/>
      <c r="I9301" s="443"/>
      <c r="J9301" s="443"/>
      <c r="K9301" s="443"/>
    </row>
    <row r="9302" spans="2:11" s="440" customFormat="1" x14ac:dyDescent="0.2">
      <c r="B9302" s="442"/>
      <c r="I9302" s="443"/>
      <c r="J9302" s="443"/>
      <c r="K9302" s="443"/>
    </row>
    <row r="9303" spans="2:11" s="440" customFormat="1" x14ac:dyDescent="0.2">
      <c r="B9303" s="442"/>
      <c r="I9303" s="443"/>
      <c r="J9303" s="443"/>
      <c r="K9303" s="443"/>
    </row>
    <row r="9304" spans="2:11" s="440" customFormat="1" x14ac:dyDescent="0.2">
      <c r="B9304" s="442"/>
      <c r="I9304" s="443"/>
      <c r="J9304" s="443"/>
      <c r="K9304" s="443"/>
    </row>
    <row r="9305" spans="2:11" s="440" customFormat="1" x14ac:dyDescent="0.2">
      <c r="B9305" s="442"/>
      <c r="I9305" s="443"/>
      <c r="J9305" s="443"/>
      <c r="K9305" s="443"/>
    </row>
    <row r="9306" spans="2:11" s="440" customFormat="1" x14ac:dyDescent="0.2">
      <c r="B9306" s="442"/>
      <c r="I9306" s="443"/>
      <c r="J9306" s="443"/>
      <c r="K9306" s="443"/>
    </row>
    <row r="9307" spans="2:11" s="440" customFormat="1" x14ac:dyDescent="0.2">
      <c r="B9307" s="442"/>
      <c r="I9307" s="443"/>
      <c r="J9307" s="443"/>
      <c r="K9307" s="443"/>
    </row>
    <row r="9308" spans="2:11" s="440" customFormat="1" x14ac:dyDescent="0.2">
      <c r="B9308" s="442"/>
      <c r="I9308" s="443"/>
      <c r="J9308" s="443"/>
      <c r="K9308" s="443"/>
    </row>
    <row r="9309" spans="2:11" s="440" customFormat="1" x14ac:dyDescent="0.2">
      <c r="B9309" s="442"/>
      <c r="I9309" s="443"/>
      <c r="J9309" s="443"/>
      <c r="K9309" s="443"/>
    </row>
    <row r="9310" spans="2:11" s="440" customFormat="1" x14ac:dyDescent="0.2">
      <c r="B9310" s="442"/>
      <c r="I9310" s="443"/>
      <c r="J9310" s="443"/>
      <c r="K9310" s="443"/>
    </row>
    <row r="9311" spans="2:11" s="440" customFormat="1" x14ac:dyDescent="0.2">
      <c r="B9311" s="442"/>
      <c r="I9311" s="443"/>
      <c r="J9311" s="443"/>
      <c r="K9311" s="443"/>
    </row>
    <row r="9312" spans="2:11" s="440" customFormat="1" x14ac:dyDescent="0.2">
      <c r="B9312" s="442"/>
      <c r="I9312" s="443"/>
      <c r="J9312" s="443"/>
      <c r="K9312" s="443"/>
    </row>
    <row r="9313" spans="2:11" s="440" customFormat="1" x14ac:dyDescent="0.2">
      <c r="B9313" s="442"/>
      <c r="I9313" s="443"/>
      <c r="J9313" s="443"/>
      <c r="K9313" s="443"/>
    </row>
    <row r="9314" spans="2:11" s="440" customFormat="1" x14ac:dyDescent="0.2">
      <c r="B9314" s="442"/>
      <c r="I9314" s="443"/>
      <c r="J9314" s="443"/>
      <c r="K9314" s="443"/>
    </row>
    <row r="9315" spans="2:11" s="440" customFormat="1" x14ac:dyDescent="0.2">
      <c r="B9315" s="442"/>
      <c r="I9315" s="443"/>
      <c r="J9315" s="443"/>
      <c r="K9315" s="443"/>
    </row>
    <row r="9316" spans="2:11" s="440" customFormat="1" x14ac:dyDescent="0.2">
      <c r="B9316" s="442"/>
      <c r="I9316" s="443"/>
      <c r="J9316" s="443"/>
      <c r="K9316" s="443"/>
    </row>
    <row r="9317" spans="2:11" s="440" customFormat="1" x14ac:dyDescent="0.2">
      <c r="B9317" s="442"/>
      <c r="I9317" s="443"/>
      <c r="J9317" s="443"/>
      <c r="K9317" s="443"/>
    </row>
    <row r="9318" spans="2:11" s="440" customFormat="1" x14ac:dyDescent="0.2">
      <c r="B9318" s="442"/>
      <c r="I9318" s="443"/>
      <c r="J9318" s="443"/>
      <c r="K9318" s="443"/>
    </row>
    <row r="9319" spans="2:11" s="440" customFormat="1" x14ac:dyDescent="0.2">
      <c r="B9319" s="442"/>
      <c r="I9319" s="443"/>
      <c r="J9319" s="443"/>
      <c r="K9319" s="443"/>
    </row>
    <row r="9320" spans="2:11" s="440" customFormat="1" x14ac:dyDescent="0.2">
      <c r="B9320" s="442"/>
      <c r="I9320" s="443"/>
      <c r="J9320" s="443"/>
      <c r="K9320" s="443"/>
    </row>
    <row r="9321" spans="2:11" s="440" customFormat="1" x14ac:dyDescent="0.2">
      <c r="B9321" s="442"/>
      <c r="I9321" s="443"/>
      <c r="J9321" s="443"/>
      <c r="K9321" s="443"/>
    </row>
    <row r="9322" spans="2:11" s="440" customFormat="1" x14ac:dyDescent="0.2">
      <c r="B9322" s="442"/>
      <c r="I9322" s="443"/>
      <c r="J9322" s="443"/>
      <c r="K9322" s="443"/>
    </row>
    <row r="9323" spans="2:11" s="440" customFormat="1" x14ac:dyDescent="0.2">
      <c r="B9323" s="442"/>
      <c r="I9323" s="443"/>
      <c r="J9323" s="443"/>
      <c r="K9323" s="443"/>
    </row>
    <row r="9324" spans="2:11" s="440" customFormat="1" x14ac:dyDescent="0.2">
      <c r="B9324" s="442"/>
      <c r="I9324" s="443"/>
      <c r="J9324" s="443"/>
      <c r="K9324" s="443"/>
    </row>
    <row r="9325" spans="2:11" s="440" customFormat="1" x14ac:dyDescent="0.2">
      <c r="B9325" s="442"/>
      <c r="I9325" s="443"/>
      <c r="J9325" s="443"/>
      <c r="K9325" s="443"/>
    </row>
    <row r="9326" spans="2:11" s="440" customFormat="1" x14ac:dyDescent="0.2">
      <c r="B9326" s="442"/>
      <c r="I9326" s="443"/>
      <c r="J9326" s="443"/>
      <c r="K9326" s="443"/>
    </row>
    <row r="9327" spans="2:11" s="440" customFormat="1" x14ac:dyDescent="0.2">
      <c r="B9327" s="442"/>
      <c r="I9327" s="443"/>
      <c r="J9327" s="443"/>
      <c r="K9327" s="443"/>
    </row>
    <row r="9328" spans="2:11" s="440" customFormat="1" x14ac:dyDescent="0.2">
      <c r="B9328" s="442"/>
      <c r="I9328" s="443"/>
      <c r="J9328" s="443"/>
      <c r="K9328" s="443"/>
    </row>
    <row r="9329" spans="2:11" s="440" customFormat="1" x14ac:dyDescent="0.2">
      <c r="B9329" s="442"/>
      <c r="I9329" s="443"/>
      <c r="J9329" s="443"/>
      <c r="K9329" s="443"/>
    </row>
    <row r="9330" spans="2:11" s="440" customFormat="1" x14ac:dyDescent="0.2">
      <c r="B9330" s="442"/>
      <c r="I9330" s="443"/>
      <c r="J9330" s="443"/>
      <c r="K9330" s="443"/>
    </row>
    <row r="9331" spans="2:11" s="440" customFormat="1" x14ac:dyDescent="0.2">
      <c r="B9331" s="442"/>
      <c r="I9331" s="443"/>
      <c r="J9331" s="443"/>
      <c r="K9331" s="443"/>
    </row>
    <row r="9332" spans="2:11" s="440" customFormat="1" x14ac:dyDescent="0.2">
      <c r="B9332" s="442"/>
      <c r="I9332" s="443"/>
      <c r="J9332" s="443"/>
      <c r="K9332" s="443"/>
    </row>
    <row r="9333" spans="2:11" s="440" customFormat="1" x14ac:dyDescent="0.2">
      <c r="B9333" s="442"/>
      <c r="I9333" s="443"/>
      <c r="J9333" s="443"/>
      <c r="K9333" s="443"/>
    </row>
    <row r="9334" spans="2:11" s="440" customFormat="1" x14ac:dyDescent="0.2">
      <c r="B9334" s="442"/>
      <c r="I9334" s="443"/>
      <c r="J9334" s="443"/>
      <c r="K9334" s="443"/>
    </row>
    <row r="9335" spans="2:11" s="440" customFormat="1" x14ac:dyDescent="0.2">
      <c r="B9335" s="442"/>
      <c r="I9335" s="443"/>
      <c r="J9335" s="443"/>
      <c r="K9335" s="443"/>
    </row>
    <row r="9336" spans="2:11" s="440" customFormat="1" x14ac:dyDescent="0.2">
      <c r="B9336" s="442"/>
      <c r="I9336" s="443"/>
      <c r="J9336" s="443"/>
      <c r="K9336" s="443"/>
    </row>
    <row r="9337" spans="2:11" s="440" customFormat="1" x14ac:dyDescent="0.2">
      <c r="B9337" s="442"/>
      <c r="I9337" s="443"/>
      <c r="J9337" s="443"/>
      <c r="K9337" s="443"/>
    </row>
    <row r="9338" spans="2:11" s="440" customFormat="1" x14ac:dyDescent="0.2">
      <c r="B9338" s="442"/>
      <c r="I9338" s="443"/>
      <c r="J9338" s="443"/>
      <c r="K9338" s="443"/>
    </row>
    <row r="9339" spans="2:11" s="440" customFormat="1" x14ac:dyDescent="0.2">
      <c r="B9339" s="442"/>
      <c r="I9339" s="443"/>
      <c r="J9339" s="443"/>
      <c r="K9339" s="443"/>
    </row>
    <row r="9340" spans="2:11" s="440" customFormat="1" x14ac:dyDescent="0.2">
      <c r="B9340" s="442"/>
      <c r="I9340" s="443"/>
      <c r="J9340" s="443"/>
      <c r="K9340" s="443"/>
    </row>
    <row r="9341" spans="2:11" s="440" customFormat="1" x14ac:dyDescent="0.2">
      <c r="B9341" s="442"/>
      <c r="I9341" s="443"/>
      <c r="J9341" s="443"/>
      <c r="K9341" s="443"/>
    </row>
    <row r="9342" spans="2:11" s="440" customFormat="1" x14ac:dyDescent="0.2">
      <c r="B9342" s="442"/>
      <c r="I9342" s="443"/>
      <c r="J9342" s="443"/>
      <c r="K9342" s="443"/>
    </row>
    <row r="9343" spans="2:11" s="440" customFormat="1" x14ac:dyDescent="0.2">
      <c r="B9343" s="442"/>
      <c r="I9343" s="443"/>
      <c r="J9343" s="443"/>
      <c r="K9343" s="443"/>
    </row>
    <row r="9344" spans="2:11" s="440" customFormat="1" x14ac:dyDescent="0.2">
      <c r="B9344" s="442"/>
      <c r="I9344" s="443"/>
      <c r="J9344" s="443"/>
      <c r="K9344" s="443"/>
    </row>
    <row r="9345" spans="2:11" s="440" customFormat="1" x14ac:dyDescent="0.2">
      <c r="B9345" s="442"/>
      <c r="I9345" s="443"/>
      <c r="J9345" s="443"/>
      <c r="K9345" s="443"/>
    </row>
    <row r="9346" spans="2:11" s="440" customFormat="1" x14ac:dyDescent="0.2">
      <c r="B9346" s="442"/>
      <c r="I9346" s="443"/>
      <c r="J9346" s="443"/>
      <c r="K9346" s="443"/>
    </row>
    <row r="9347" spans="2:11" s="440" customFormat="1" x14ac:dyDescent="0.2">
      <c r="B9347" s="442"/>
      <c r="I9347" s="443"/>
      <c r="J9347" s="443"/>
      <c r="K9347" s="443"/>
    </row>
    <row r="9348" spans="2:11" s="440" customFormat="1" x14ac:dyDescent="0.2">
      <c r="B9348" s="442"/>
      <c r="I9348" s="443"/>
      <c r="J9348" s="443"/>
      <c r="K9348" s="443"/>
    </row>
    <row r="9349" spans="2:11" s="440" customFormat="1" x14ac:dyDescent="0.2">
      <c r="B9349" s="442"/>
      <c r="I9349" s="443"/>
      <c r="J9349" s="443"/>
      <c r="K9349" s="443"/>
    </row>
    <row r="9350" spans="2:11" s="440" customFormat="1" x14ac:dyDescent="0.2">
      <c r="B9350" s="442"/>
      <c r="I9350" s="443"/>
      <c r="J9350" s="443"/>
      <c r="K9350" s="443"/>
    </row>
    <row r="9351" spans="2:11" s="440" customFormat="1" x14ac:dyDescent="0.2">
      <c r="B9351" s="442"/>
      <c r="I9351" s="443"/>
      <c r="J9351" s="443"/>
      <c r="K9351" s="443"/>
    </row>
    <row r="9352" spans="2:11" s="440" customFormat="1" x14ac:dyDescent="0.2">
      <c r="B9352" s="442"/>
      <c r="I9352" s="443"/>
      <c r="J9352" s="443"/>
      <c r="K9352" s="443"/>
    </row>
    <row r="9353" spans="2:11" s="440" customFormat="1" x14ac:dyDescent="0.2">
      <c r="B9353" s="442"/>
      <c r="I9353" s="443"/>
      <c r="J9353" s="443"/>
      <c r="K9353" s="443"/>
    </row>
    <row r="9354" spans="2:11" s="440" customFormat="1" x14ac:dyDescent="0.2">
      <c r="B9354" s="442"/>
      <c r="I9354" s="443"/>
      <c r="J9354" s="443"/>
      <c r="K9354" s="443"/>
    </row>
    <row r="9355" spans="2:11" s="440" customFormat="1" x14ac:dyDescent="0.2">
      <c r="B9355" s="442"/>
      <c r="I9355" s="443"/>
      <c r="J9355" s="443"/>
      <c r="K9355" s="443"/>
    </row>
    <row r="9356" spans="2:11" s="440" customFormat="1" x14ac:dyDescent="0.2">
      <c r="B9356" s="442"/>
      <c r="I9356" s="443"/>
      <c r="J9356" s="443"/>
      <c r="K9356" s="443"/>
    </row>
    <row r="9357" spans="2:11" s="440" customFormat="1" x14ac:dyDescent="0.2">
      <c r="B9357" s="442"/>
      <c r="I9357" s="443"/>
      <c r="J9357" s="443"/>
      <c r="K9357" s="443"/>
    </row>
    <row r="9358" spans="2:11" s="440" customFormat="1" x14ac:dyDescent="0.2">
      <c r="B9358" s="442"/>
      <c r="I9358" s="443"/>
      <c r="J9358" s="443"/>
      <c r="K9358" s="443"/>
    </row>
    <row r="9359" spans="2:11" s="440" customFormat="1" x14ac:dyDescent="0.2">
      <c r="B9359" s="442"/>
      <c r="I9359" s="443"/>
      <c r="J9359" s="443"/>
      <c r="K9359" s="443"/>
    </row>
    <row r="9360" spans="2:11" s="440" customFormat="1" x14ac:dyDescent="0.2">
      <c r="B9360" s="442"/>
      <c r="I9360" s="443"/>
      <c r="J9360" s="443"/>
      <c r="K9360" s="443"/>
    </row>
    <row r="9361" spans="2:11" s="440" customFormat="1" x14ac:dyDescent="0.2">
      <c r="B9361" s="442"/>
      <c r="I9361" s="443"/>
      <c r="J9361" s="443"/>
      <c r="K9361" s="443"/>
    </row>
    <row r="9362" spans="2:11" s="440" customFormat="1" x14ac:dyDescent="0.2">
      <c r="B9362" s="442"/>
      <c r="I9362" s="443"/>
      <c r="J9362" s="443"/>
      <c r="K9362" s="443"/>
    </row>
    <row r="9363" spans="2:11" s="440" customFormat="1" x14ac:dyDescent="0.2">
      <c r="B9363" s="442"/>
      <c r="I9363" s="443"/>
      <c r="J9363" s="443"/>
      <c r="K9363" s="443"/>
    </row>
    <row r="9364" spans="2:11" s="440" customFormat="1" x14ac:dyDescent="0.2">
      <c r="B9364" s="442"/>
      <c r="I9364" s="443"/>
      <c r="J9364" s="443"/>
      <c r="K9364" s="443"/>
    </row>
    <row r="9365" spans="2:11" s="440" customFormat="1" x14ac:dyDescent="0.2">
      <c r="B9365" s="442"/>
      <c r="I9365" s="443"/>
      <c r="J9365" s="443"/>
      <c r="K9365" s="443"/>
    </row>
    <row r="9366" spans="2:11" s="440" customFormat="1" x14ac:dyDescent="0.2">
      <c r="B9366" s="442"/>
      <c r="I9366" s="443"/>
      <c r="J9366" s="443"/>
      <c r="K9366" s="443"/>
    </row>
    <row r="9367" spans="2:11" s="440" customFormat="1" x14ac:dyDescent="0.2">
      <c r="B9367" s="442"/>
      <c r="I9367" s="443"/>
      <c r="J9367" s="443"/>
      <c r="K9367" s="443"/>
    </row>
    <row r="9368" spans="2:11" s="440" customFormat="1" x14ac:dyDescent="0.2">
      <c r="B9368" s="442"/>
      <c r="I9368" s="443"/>
      <c r="J9368" s="443"/>
      <c r="K9368" s="443"/>
    </row>
    <row r="9369" spans="2:11" s="440" customFormat="1" x14ac:dyDescent="0.2">
      <c r="B9369" s="442"/>
      <c r="I9369" s="443"/>
      <c r="J9369" s="443"/>
      <c r="K9369" s="443"/>
    </row>
    <row r="9370" spans="2:11" s="440" customFormat="1" x14ac:dyDescent="0.2">
      <c r="B9370" s="442"/>
      <c r="I9370" s="443"/>
      <c r="J9370" s="443"/>
      <c r="K9370" s="443"/>
    </row>
    <row r="9371" spans="2:11" s="440" customFormat="1" x14ac:dyDescent="0.2">
      <c r="B9371" s="442"/>
      <c r="I9371" s="443"/>
      <c r="J9371" s="443"/>
      <c r="K9371" s="443"/>
    </row>
    <row r="9372" spans="2:11" s="440" customFormat="1" x14ac:dyDescent="0.2">
      <c r="B9372" s="442"/>
      <c r="I9372" s="443"/>
      <c r="J9372" s="443"/>
      <c r="K9372" s="443"/>
    </row>
    <row r="9373" spans="2:11" s="440" customFormat="1" x14ac:dyDescent="0.2">
      <c r="B9373" s="442"/>
      <c r="I9373" s="443"/>
      <c r="J9373" s="443"/>
      <c r="K9373" s="443"/>
    </row>
    <row r="9374" spans="2:11" s="440" customFormat="1" x14ac:dyDescent="0.2">
      <c r="B9374" s="442"/>
      <c r="I9374" s="443"/>
      <c r="J9374" s="443"/>
      <c r="K9374" s="443"/>
    </row>
    <row r="9375" spans="2:11" s="440" customFormat="1" x14ac:dyDescent="0.2">
      <c r="B9375" s="442"/>
      <c r="I9375" s="443"/>
      <c r="J9375" s="443"/>
      <c r="K9375" s="443"/>
    </row>
    <row r="9376" spans="2:11" s="440" customFormat="1" x14ac:dyDescent="0.2">
      <c r="B9376" s="442"/>
      <c r="I9376" s="443"/>
      <c r="J9376" s="443"/>
      <c r="K9376" s="443"/>
    </row>
    <row r="9377" spans="2:11" s="440" customFormat="1" x14ac:dyDescent="0.2">
      <c r="B9377" s="442"/>
      <c r="I9377" s="443"/>
      <c r="J9377" s="443"/>
      <c r="K9377" s="443"/>
    </row>
    <row r="9378" spans="2:11" s="440" customFormat="1" x14ac:dyDescent="0.2">
      <c r="B9378" s="442"/>
      <c r="I9378" s="443"/>
      <c r="J9378" s="443"/>
      <c r="K9378" s="443"/>
    </row>
    <row r="9379" spans="2:11" s="440" customFormat="1" x14ac:dyDescent="0.2">
      <c r="B9379" s="442"/>
      <c r="I9379" s="443"/>
      <c r="J9379" s="443"/>
      <c r="K9379" s="443"/>
    </row>
    <row r="9380" spans="2:11" s="440" customFormat="1" x14ac:dyDescent="0.2">
      <c r="B9380" s="442"/>
      <c r="I9380" s="443"/>
      <c r="J9380" s="443"/>
      <c r="K9380" s="443"/>
    </row>
    <row r="9381" spans="2:11" s="440" customFormat="1" x14ac:dyDescent="0.2">
      <c r="B9381" s="442"/>
      <c r="I9381" s="443"/>
      <c r="J9381" s="443"/>
      <c r="K9381" s="443"/>
    </row>
    <row r="9382" spans="2:11" s="440" customFormat="1" x14ac:dyDescent="0.2">
      <c r="B9382" s="442"/>
      <c r="I9382" s="443"/>
      <c r="J9382" s="443"/>
      <c r="K9382" s="443"/>
    </row>
    <row r="9383" spans="2:11" s="440" customFormat="1" x14ac:dyDescent="0.2">
      <c r="B9383" s="442"/>
      <c r="I9383" s="443"/>
      <c r="J9383" s="443"/>
      <c r="K9383" s="443"/>
    </row>
    <row r="9384" spans="2:11" s="440" customFormat="1" x14ac:dyDescent="0.2">
      <c r="B9384" s="442"/>
      <c r="I9384" s="443"/>
      <c r="J9384" s="443"/>
      <c r="K9384" s="443"/>
    </row>
    <row r="9385" spans="2:11" s="440" customFormat="1" x14ac:dyDescent="0.2">
      <c r="B9385" s="442"/>
      <c r="I9385" s="443"/>
      <c r="J9385" s="443"/>
      <c r="K9385" s="443"/>
    </row>
    <row r="9386" spans="2:11" s="440" customFormat="1" x14ac:dyDescent="0.2">
      <c r="B9386" s="442"/>
      <c r="I9386" s="443"/>
      <c r="J9386" s="443"/>
      <c r="K9386" s="443"/>
    </row>
    <row r="9387" spans="2:11" s="440" customFormat="1" x14ac:dyDescent="0.2">
      <c r="B9387" s="442"/>
      <c r="I9387" s="443"/>
      <c r="J9387" s="443"/>
      <c r="K9387" s="443"/>
    </row>
    <row r="9388" spans="2:11" s="440" customFormat="1" x14ac:dyDescent="0.2">
      <c r="B9388" s="442"/>
      <c r="I9388" s="443"/>
      <c r="J9388" s="443"/>
      <c r="K9388" s="443"/>
    </row>
    <row r="9389" spans="2:11" s="440" customFormat="1" x14ac:dyDescent="0.2">
      <c r="B9389" s="442"/>
      <c r="I9389" s="443"/>
      <c r="J9389" s="443"/>
      <c r="K9389" s="443"/>
    </row>
    <row r="9390" spans="2:11" s="440" customFormat="1" x14ac:dyDescent="0.2">
      <c r="B9390" s="442"/>
      <c r="I9390" s="443"/>
      <c r="J9390" s="443"/>
      <c r="K9390" s="443"/>
    </row>
    <row r="9391" spans="2:11" s="440" customFormat="1" x14ac:dyDescent="0.2">
      <c r="B9391" s="442"/>
      <c r="I9391" s="443"/>
      <c r="J9391" s="443"/>
      <c r="K9391" s="443"/>
    </row>
    <row r="9392" spans="2:11" s="440" customFormat="1" x14ac:dyDescent="0.2">
      <c r="B9392" s="442"/>
      <c r="I9392" s="443"/>
      <c r="J9392" s="443"/>
      <c r="K9392" s="443"/>
    </row>
    <row r="9393" spans="2:11" s="440" customFormat="1" x14ac:dyDescent="0.2">
      <c r="B9393" s="442"/>
      <c r="I9393" s="443"/>
      <c r="J9393" s="443"/>
      <c r="K9393" s="443"/>
    </row>
    <row r="9394" spans="2:11" s="440" customFormat="1" x14ac:dyDescent="0.2">
      <c r="B9394" s="442"/>
      <c r="I9394" s="443"/>
      <c r="J9394" s="443"/>
      <c r="K9394" s="443"/>
    </row>
    <row r="9395" spans="2:11" s="440" customFormat="1" x14ac:dyDescent="0.2">
      <c r="B9395" s="442"/>
      <c r="I9395" s="443"/>
      <c r="J9395" s="443"/>
      <c r="K9395" s="443"/>
    </row>
    <row r="9396" spans="2:11" s="440" customFormat="1" x14ac:dyDescent="0.2">
      <c r="B9396" s="442"/>
      <c r="I9396" s="443"/>
      <c r="J9396" s="443"/>
      <c r="K9396" s="443"/>
    </row>
    <row r="9397" spans="2:11" s="440" customFormat="1" x14ac:dyDescent="0.2">
      <c r="B9397" s="442"/>
      <c r="I9397" s="443"/>
      <c r="J9397" s="443"/>
      <c r="K9397" s="443"/>
    </row>
    <row r="9398" spans="2:11" s="440" customFormat="1" x14ac:dyDescent="0.2">
      <c r="B9398" s="442"/>
      <c r="I9398" s="443"/>
      <c r="J9398" s="443"/>
      <c r="K9398" s="443"/>
    </row>
    <row r="9399" spans="2:11" s="440" customFormat="1" x14ac:dyDescent="0.2">
      <c r="B9399" s="442"/>
      <c r="I9399" s="443"/>
      <c r="J9399" s="443"/>
      <c r="K9399" s="443"/>
    </row>
    <row r="9400" spans="2:11" s="440" customFormat="1" x14ac:dyDescent="0.2">
      <c r="B9400" s="442"/>
      <c r="I9400" s="443"/>
      <c r="J9400" s="443"/>
      <c r="K9400" s="443"/>
    </row>
    <row r="9401" spans="2:11" s="440" customFormat="1" x14ac:dyDescent="0.2">
      <c r="B9401" s="442"/>
      <c r="I9401" s="443"/>
      <c r="J9401" s="443"/>
      <c r="K9401" s="443"/>
    </row>
    <row r="9402" spans="2:11" s="440" customFormat="1" x14ac:dyDescent="0.2">
      <c r="B9402" s="442"/>
      <c r="I9402" s="443"/>
      <c r="J9402" s="443"/>
      <c r="K9402" s="443"/>
    </row>
    <row r="9403" spans="2:11" s="440" customFormat="1" x14ac:dyDescent="0.2">
      <c r="B9403" s="442"/>
      <c r="I9403" s="443"/>
      <c r="J9403" s="443"/>
      <c r="K9403" s="443"/>
    </row>
    <row r="9404" spans="2:11" s="440" customFormat="1" x14ac:dyDescent="0.2">
      <c r="B9404" s="442"/>
      <c r="I9404" s="443"/>
      <c r="J9404" s="443"/>
      <c r="K9404" s="443"/>
    </row>
    <row r="9405" spans="2:11" s="440" customFormat="1" x14ac:dyDescent="0.2">
      <c r="B9405" s="442"/>
      <c r="I9405" s="443"/>
      <c r="J9405" s="443"/>
      <c r="K9405" s="443"/>
    </row>
    <row r="9406" spans="2:11" s="440" customFormat="1" x14ac:dyDescent="0.2">
      <c r="B9406" s="442"/>
      <c r="I9406" s="443"/>
      <c r="J9406" s="443"/>
      <c r="K9406" s="443"/>
    </row>
    <row r="9407" spans="2:11" s="440" customFormat="1" x14ac:dyDescent="0.2">
      <c r="B9407" s="442"/>
      <c r="I9407" s="443"/>
      <c r="J9407" s="443"/>
      <c r="K9407" s="443"/>
    </row>
    <row r="9408" spans="2:11" s="440" customFormat="1" x14ac:dyDescent="0.2">
      <c r="B9408" s="442"/>
      <c r="I9408" s="443"/>
      <c r="J9408" s="443"/>
      <c r="K9408" s="443"/>
    </row>
    <row r="9409" spans="2:11" s="440" customFormat="1" x14ac:dyDescent="0.2">
      <c r="B9409" s="442"/>
      <c r="I9409" s="443"/>
      <c r="J9409" s="443"/>
      <c r="K9409" s="443"/>
    </row>
    <row r="9410" spans="2:11" s="440" customFormat="1" x14ac:dyDescent="0.2">
      <c r="B9410" s="442"/>
      <c r="I9410" s="443"/>
      <c r="J9410" s="443"/>
      <c r="K9410" s="443"/>
    </row>
    <row r="9411" spans="2:11" s="440" customFormat="1" x14ac:dyDescent="0.2">
      <c r="B9411" s="442"/>
      <c r="I9411" s="443"/>
      <c r="J9411" s="443"/>
      <c r="K9411" s="443"/>
    </row>
    <row r="9412" spans="2:11" s="440" customFormat="1" x14ac:dyDescent="0.2">
      <c r="B9412" s="442"/>
      <c r="I9412" s="443"/>
      <c r="J9412" s="443"/>
      <c r="K9412" s="443"/>
    </row>
    <row r="9413" spans="2:11" s="440" customFormat="1" x14ac:dyDescent="0.2">
      <c r="B9413" s="442"/>
      <c r="I9413" s="443"/>
      <c r="J9413" s="443"/>
      <c r="K9413" s="443"/>
    </row>
    <row r="9414" spans="2:11" s="440" customFormat="1" x14ac:dyDescent="0.2">
      <c r="B9414" s="442"/>
      <c r="I9414" s="443"/>
      <c r="J9414" s="443"/>
      <c r="K9414" s="443"/>
    </row>
    <row r="9415" spans="2:11" s="440" customFormat="1" x14ac:dyDescent="0.2">
      <c r="B9415" s="442"/>
      <c r="I9415" s="443"/>
      <c r="J9415" s="443"/>
      <c r="K9415" s="443"/>
    </row>
    <row r="9416" spans="2:11" s="440" customFormat="1" x14ac:dyDescent="0.2">
      <c r="B9416" s="442"/>
      <c r="I9416" s="443"/>
      <c r="J9416" s="443"/>
      <c r="K9416" s="443"/>
    </row>
    <row r="9417" spans="2:11" s="440" customFormat="1" x14ac:dyDescent="0.2">
      <c r="B9417" s="442"/>
      <c r="I9417" s="443"/>
      <c r="J9417" s="443"/>
      <c r="K9417" s="443"/>
    </row>
    <row r="9418" spans="2:11" s="440" customFormat="1" x14ac:dyDescent="0.2">
      <c r="B9418" s="442"/>
      <c r="I9418" s="443"/>
      <c r="J9418" s="443"/>
      <c r="K9418" s="443"/>
    </row>
    <row r="9419" spans="2:11" s="440" customFormat="1" x14ac:dyDescent="0.2">
      <c r="B9419" s="442"/>
      <c r="I9419" s="443"/>
      <c r="J9419" s="443"/>
      <c r="K9419" s="443"/>
    </row>
    <row r="9420" spans="2:11" s="440" customFormat="1" x14ac:dyDescent="0.2">
      <c r="B9420" s="442"/>
      <c r="I9420" s="443"/>
      <c r="J9420" s="443"/>
      <c r="K9420" s="443"/>
    </row>
    <row r="9421" spans="2:11" s="440" customFormat="1" x14ac:dyDescent="0.2">
      <c r="B9421" s="442"/>
      <c r="I9421" s="443"/>
      <c r="J9421" s="443"/>
      <c r="K9421" s="443"/>
    </row>
    <row r="9422" spans="2:11" s="440" customFormat="1" x14ac:dyDescent="0.2">
      <c r="B9422" s="442"/>
      <c r="I9422" s="443"/>
      <c r="J9422" s="443"/>
      <c r="K9422" s="443"/>
    </row>
    <row r="9423" spans="2:11" s="440" customFormat="1" x14ac:dyDescent="0.2">
      <c r="B9423" s="442"/>
      <c r="I9423" s="443"/>
      <c r="J9423" s="443"/>
      <c r="K9423" s="443"/>
    </row>
    <row r="9424" spans="2:11" s="440" customFormat="1" x14ac:dyDescent="0.2">
      <c r="B9424" s="442"/>
      <c r="I9424" s="443"/>
      <c r="J9424" s="443"/>
      <c r="K9424" s="443"/>
    </row>
    <row r="9425" spans="2:11" s="440" customFormat="1" x14ac:dyDescent="0.2">
      <c r="B9425" s="442"/>
      <c r="I9425" s="443"/>
      <c r="J9425" s="443"/>
      <c r="K9425" s="443"/>
    </row>
    <row r="9426" spans="2:11" s="440" customFormat="1" x14ac:dyDescent="0.2">
      <c r="B9426" s="442"/>
      <c r="I9426" s="443"/>
      <c r="J9426" s="443"/>
      <c r="K9426" s="443"/>
    </row>
    <row r="9427" spans="2:11" s="440" customFormat="1" x14ac:dyDescent="0.2">
      <c r="B9427" s="442"/>
      <c r="I9427" s="443"/>
      <c r="J9427" s="443"/>
      <c r="K9427" s="443"/>
    </row>
    <row r="9428" spans="2:11" s="440" customFormat="1" x14ac:dyDescent="0.2">
      <c r="B9428" s="442"/>
      <c r="I9428" s="443"/>
      <c r="J9428" s="443"/>
      <c r="K9428" s="443"/>
    </row>
    <row r="9429" spans="2:11" s="440" customFormat="1" x14ac:dyDescent="0.2">
      <c r="B9429" s="442"/>
      <c r="I9429" s="443"/>
      <c r="J9429" s="443"/>
      <c r="K9429" s="443"/>
    </row>
    <row r="9430" spans="2:11" s="440" customFormat="1" x14ac:dyDescent="0.2">
      <c r="B9430" s="442"/>
      <c r="I9430" s="443"/>
      <c r="J9430" s="443"/>
      <c r="K9430" s="443"/>
    </row>
    <row r="9431" spans="2:11" s="440" customFormat="1" x14ac:dyDescent="0.2">
      <c r="B9431" s="442"/>
      <c r="I9431" s="443"/>
      <c r="J9431" s="443"/>
      <c r="K9431" s="443"/>
    </row>
    <row r="9432" spans="2:11" s="440" customFormat="1" x14ac:dyDescent="0.2">
      <c r="B9432" s="442"/>
      <c r="I9432" s="443"/>
      <c r="J9432" s="443"/>
      <c r="K9432" s="443"/>
    </row>
    <row r="9433" spans="2:11" s="440" customFormat="1" x14ac:dyDescent="0.2">
      <c r="B9433" s="442"/>
      <c r="I9433" s="443"/>
      <c r="J9433" s="443"/>
      <c r="K9433" s="443"/>
    </row>
    <row r="9434" spans="2:11" s="440" customFormat="1" x14ac:dyDescent="0.2">
      <c r="B9434" s="442"/>
      <c r="I9434" s="443"/>
      <c r="J9434" s="443"/>
      <c r="K9434" s="443"/>
    </row>
    <row r="9435" spans="2:11" s="440" customFormat="1" x14ac:dyDescent="0.2">
      <c r="B9435" s="442"/>
      <c r="I9435" s="443"/>
      <c r="J9435" s="443"/>
      <c r="K9435" s="443"/>
    </row>
    <row r="9436" spans="2:11" s="440" customFormat="1" x14ac:dyDescent="0.2">
      <c r="B9436" s="442"/>
      <c r="I9436" s="443"/>
      <c r="J9436" s="443"/>
      <c r="K9436" s="443"/>
    </row>
    <row r="9437" spans="2:11" s="440" customFormat="1" x14ac:dyDescent="0.2">
      <c r="B9437" s="442"/>
      <c r="I9437" s="443"/>
      <c r="J9437" s="443"/>
      <c r="K9437" s="443"/>
    </row>
    <row r="9438" spans="2:11" s="440" customFormat="1" x14ac:dyDescent="0.2">
      <c r="B9438" s="442"/>
      <c r="I9438" s="443"/>
      <c r="J9438" s="443"/>
      <c r="K9438" s="443"/>
    </row>
    <row r="9439" spans="2:11" s="440" customFormat="1" x14ac:dyDescent="0.2">
      <c r="B9439" s="442"/>
      <c r="I9439" s="443"/>
      <c r="J9439" s="443"/>
      <c r="K9439" s="443"/>
    </row>
    <row r="9440" spans="2:11" s="440" customFormat="1" x14ac:dyDescent="0.2">
      <c r="B9440" s="442"/>
      <c r="I9440" s="443"/>
      <c r="J9440" s="443"/>
      <c r="K9440" s="443"/>
    </row>
    <row r="9441" spans="2:11" s="440" customFormat="1" x14ac:dyDescent="0.2">
      <c r="B9441" s="442"/>
      <c r="I9441" s="443"/>
      <c r="J9441" s="443"/>
      <c r="K9441" s="443"/>
    </row>
    <row r="9442" spans="2:11" s="440" customFormat="1" x14ac:dyDescent="0.2">
      <c r="B9442" s="442"/>
      <c r="I9442" s="443"/>
      <c r="J9442" s="443"/>
      <c r="K9442" s="443"/>
    </row>
    <row r="9443" spans="2:11" s="440" customFormat="1" x14ac:dyDescent="0.2">
      <c r="B9443" s="442"/>
      <c r="I9443" s="443"/>
      <c r="J9443" s="443"/>
      <c r="K9443" s="443"/>
    </row>
    <row r="9444" spans="2:11" s="440" customFormat="1" x14ac:dyDescent="0.2">
      <c r="B9444" s="442"/>
      <c r="I9444" s="443"/>
      <c r="J9444" s="443"/>
      <c r="K9444" s="443"/>
    </row>
    <row r="9445" spans="2:11" s="440" customFormat="1" x14ac:dyDescent="0.2">
      <c r="B9445" s="442"/>
      <c r="I9445" s="443"/>
      <c r="J9445" s="443"/>
      <c r="K9445" s="443"/>
    </row>
    <row r="9446" spans="2:11" s="440" customFormat="1" x14ac:dyDescent="0.2">
      <c r="B9446" s="442"/>
      <c r="I9446" s="443"/>
      <c r="J9446" s="443"/>
      <c r="K9446" s="443"/>
    </row>
    <row r="9447" spans="2:11" s="440" customFormat="1" x14ac:dyDescent="0.2">
      <c r="B9447" s="442"/>
      <c r="I9447" s="443"/>
      <c r="J9447" s="443"/>
      <c r="K9447" s="443"/>
    </row>
    <row r="9448" spans="2:11" s="440" customFormat="1" x14ac:dyDescent="0.2">
      <c r="B9448" s="442"/>
      <c r="I9448" s="443"/>
      <c r="J9448" s="443"/>
      <c r="K9448" s="443"/>
    </row>
    <row r="9449" spans="2:11" s="440" customFormat="1" x14ac:dyDescent="0.2">
      <c r="B9449" s="442"/>
      <c r="I9449" s="443"/>
      <c r="J9449" s="443"/>
      <c r="K9449" s="443"/>
    </row>
    <row r="9450" spans="2:11" s="440" customFormat="1" x14ac:dyDescent="0.2">
      <c r="B9450" s="442"/>
      <c r="I9450" s="443"/>
      <c r="J9450" s="443"/>
      <c r="K9450" s="443"/>
    </row>
    <row r="9451" spans="2:11" s="440" customFormat="1" x14ac:dyDescent="0.2">
      <c r="B9451" s="442"/>
      <c r="I9451" s="443"/>
      <c r="J9451" s="443"/>
      <c r="K9451" s="443"/>
    </row>
    <row r="9452" spans="2:11" s="440" customFormat="1" x14ac:dyDescent="0.2">
      <c r="B9452" s="442"/>
      <c r="I9452" s="443"/>
      <c r="J9452" s="443"/>
      <c r="K9452" s="443"/>
    </row>
    <row r="9453" spans="2:11" s="440" customFormat="1" x14ac:dyDescent="0.2">
      <c r="B9453" s="442"/>
      <c r="I9453" s="443"/>
      <c r="J9453" s="443"/>
      <c r="K9453" s="443"/>
    </row>
    <row r="9454" spans="2:11" s="440" customFormat="1" x14ac:dyDescent="0.2">
      <c r="B9454" s="442"/>
      <c r="I9454" s="443"/>
      <c r="J9454" s="443"/>
      <c r="K9454" s="443"/>
    </row>
    <row r="9455" spans="2:11" s="440" customFormat="1" x14ac:dyDescent="0.2">
      <c r="B9455" s="442"/>
      <c r="I9455" s="443"/>
      <c r="J9455" s="443"/>
      <c r="K9455" s="443"/>
    </row>
    <row r="9456" spans="2:11" s="440" customFormat="1" x14ac:dyDescent="0.2">
      <c r="B9456" s="442"/>
      <c r="I9456" s="443"/>
      <c r="J9456" s="443"/>
      <c r="K9456" s="443"/>
    </row>
    <row r="9457" spans="2:11" s="440" customFormat="1" x14ac:dyDescent="0.2">
      <c r="B9457" s="442"/>
      <c r="I9457" s="443"/>
      <c r="J9457" s="443"/>
      <c r="K9457" s="443"/>
    </row>
    <row r="9458" spans="2:11" s="440" customFormat="1" x14ac:dyDescent="0.2">
      <c r="B9458" s="442"/>
      <c r="I9458" s="443"/>
      <c r="J9458" s="443"/>
      <c r="K9458" s="443"/>
    </row>
    <row r="9459" spans="2:11" s="440" customFormat="1" x14ac:dyDescent="0.2">
      <c r="B9459" s="442"/>
      <c r="I9459" s="443"/>
      <c r="J9459" s="443"/>
      <c r="K9459" s="443"/>
    </row>
    <row r="9460" spans="2:11" s="440" customFormat="1" x14ac:dyDescent="0.2">
      <c r="B9460" s="442"/>
      <c r="I9460" s="443"/>
      <c r="J9460" s="443"/>
      <c r="K9460" s="443"/>
    </row>
    <row r="9461" spans="2:11" s="440" customFormat="1" x14ac:dyDescent="0.2">
      <c r="B9461" s="442"/>
      <c r="I9461" s="443"/>
      <c r="J9461" s="443"/>
      <c r="K9461" s="443"/>
    </row>
    <row r="9462" spans="2:11" s="440" customFormat="1" x14ac:dyDescent="0.2">
      <c r="B9462" s="442"/>
      <c r="I9462" s="443"/>
      <c r="J9462" s="443"/>
      <c r="K9462" s="443"/>
    </row>
    <row r="9463" spans="2:11" s="440" customFormat="1" x14ac:dyDescent="0.2">
      <c r="B9463" s="442"/>
      <c r="I9463" s="443"/>
      <c r="J9463" s="443"/>
      <c r="K9463" s="443"/>
    </row>
    <row r="9464" spans="2:11" s="440" customFormat="1" x14ac:dyDescent="0.2">
      <c r="B9464" s="442"/>
      <c r="I9464" s="443"/>
      <c r="J9464" s="443"/>
      <c r="K9464" s="443"/>
    </row>
    <row r="9465" spans="2:11" s="440" customFormat="1" x14ac:dyDescent="0.2">
      <c r="B9465" s="442"/>
      <c r="I9465" s="443"/>
      <c r="J9465" s="443"/>
      <c r="K9465" s="443"/>
    </row>
    <row r="9466" spans="2:11" s="440" customFormat="1" x14ac:dyDescent="0.2">
      <c r="B9466" s="442"/>
      <c r="I9466" s="443"/>
      <c r="J9466" s="443"/>
      <c r="K9466" s="443"/>
    </row>
    <row r="9467" spans="2:11" s="440" customFormat="1" x14ac:dyDescent="0.2">
      <c r="B9467" s="442"/>
      <c r="I9467" s="443"/>
      <c r="J9467" s="443"/>
      <c r="K9467" s="443"/>
    </row>
    <row r="9468" spans="2:11" s="440" customFormat="1" x14ac:dyDescent="0.2">
      <c r="B9468" s="442"/>
      <c r="I9468" s="443"/>
      <c r="J9468" s="443"/>
      <c r="K9468" s="443"/>
    </row>
    <row r="9469" spans="2:11" s="440" customFormat="1" x14ac:dyDescent="0.2">
      <c r="B9469" s="442"/>
      <c r="I9469" s="443"/>
      <c r="J9469" s="443"/>
      <c r="K9469" s="443"/>
    </row>
    <row r="9470" spans="2:11" s="440" customFormat="1" x14ac:dyDescent="0.2">
      <c r="B9470" s="442"/>
      <c r="I9470" s="443"/>
      <c r="J9470" s="443"/>
      <c r="K9470" s="443"/>
    </row>
    <row r="9471" spans="2:11" s="440" customFormat="1" x14ac:dyDescent="0.2">
      <c r="B9471" s="442"/>
      <c r="I9471" s="443"/>
      <c r="J9471" s="443"/>
      <c r="K9471" s="443"/>
    </row>
    <row r="9472" spans="2:11" s="440" customFormat="1" x14ac:dyDescent="0.2">
      <c r="B9472" s="442"/>
      <c r="I9472" s="443"/>
      <c r="J9472" s="443"/>
      <c r="K9472" s="443"/>
    </row>
    <row r="9473" spans="2:11" s="440" customFormat="1" x14ac:dyDescent="0.2">
      <c r="B9473" s="442"/>
      <c r="I9473" s="443"/>
      <c r="J9473" s="443"/>
      <c r="K9473" s="443"/>
    </row>
    <row r="9474" spans="2:11" s="440" customFormat="1" x14ac:dyDescent="0.2">
      <c r="B9474" s="442"/>
      <c r="I9474" s="443"/>
      <c r="J9474" s="443"/>
      <c r="K9474" s="443"/>
    </row>
    <row r="9475" spans="2:11" s="440" customFormat="1" x14ac:dyDescent="0.2">
      <c r="B9475" s="442"/>
      <c r="I9475" s="443"/>
      <c r="J9475" s="443"/>
      <c r="K9475" s="443"/>
    </row>
    <row r="9476" spans="2:11" s="440" customFormat="1" x14ac:dyDescent="0.2">
      <c r="B9476" s="442"/>
      <c r="I9476" s="443"/>
      <c r="J9476" s="443"/>
      <c r="K9476" s="443"/>
    </row>
    <row r="9477" spans="2:11" s="440" customFormat="1" x14ac:dyDescent="0.2">
      <c r="B9477" s="442"/>
      <c r="I9477" s="443"/>
      <c r="J9477" s="443"/>
      <c r="K9477" s="443"/>
    </row>
    <row r="9478" spans="2:11" s="440" customFormat="1" x14ac:dyDescent="0.2">
      <c r="B9478" s="442"/>
      <c r="I9478" s="443"/>
      <c r="J9478" s="443"/>
      <c r="K9478" s="443"/>
    </row>
    <row r="9479" spans="2:11" s="440" customFormat="1" x14ac:dyDescent="0.2">
      <c r="B9479" s="442"/>
      <c r="I9479" s="443"/>
      <c r="J9479" s="443"/>
      <c r="K9479" s="443"/>
    </row>
    <row r="9480" spans="2:11" s="440" customFormat="1" x14ac:dyDescent="0.2">
      <c r="B9480" s="442"/>
      <c r="I9480" s="443"/>
      <c r="J9480" s="443"/>
      <c r="K9480" s="443"/>
    </row>
    <row r="9481" spans="2:11" s="440" customFormat="1" x14ac:dyDescent="0.2">
      <c r="B9481" s="442"/>
      <c r="I9481" s="443"/>
      <c r="J9481" s="443"/>
      <c r="K9481" s="443"/>
    </row>
    <row r="9482" spans="2:11" s="440" customFormat="1" x14ac:dyDescent="0.2">
      <c r="B9482" s="442"/>
      <c r="I9482" s="443"/>
      <c r="J9482" s="443"/>
      <c r="K9482" s="443"/>
    </row>
    <row r="9483" spans="2:11" s="440" customFormat="1" x14ac:dyDescent="0.2">
      <c r="B9483" s="442"/>
      <c r="I9483" s="443"/>
      <c r="J9483" s="443"/>
      <c r="K9483" s="443"/>
    </row>
    <row r="9484" spans="2:11" s="440" customFormat="1" x14ac:dyDescent="0.2">
      <c r="B9484" s="442"/>
      <c r="I9484" s="443"/>
      <c r="J9484" s="443"/>
      <c r="K9484" s="443"/>
    </row>
    <row r="9485" spans="2:11" s="440" customFormat="1" x14ac:dyDescent="0.2">
      <c r="B9485" s="442"/>
      <c r="I9485" s="443"/>
      <c r="J9485" s="443"/>
      <c r="K9485" s="443"/>
    </row>
    <row r="9486" spans="2:11" s="440" customFormat="1" x14ac:dyDescent="0.2">
      <c r="B9486" s="442"/>
      <c r="I9486" s="443"/>
      <c r="J9486" s="443"/>
      <c r="K9486" s="443"/>
    </row>
    <row r="9487" spans="2:11" s="440" customFormat="1" x14ac:dyDescent="0.2">
      <c r="B9487" s="442"/>
      <c r="I9487" s="443"/>
      <c r="J9487" s="443"/>
      <c r="K9487" s="443"/>
    </row>
    <row r="9488" spans="2:11" s="440" customFormat="1" x14ac:dyDescent="0.2">
      <c r="B9488" s="442"/>
      <c r="I9488" s="443"/>
      <c r="J9488" s="443"/>
      <c r="K9488" s="443"/>
    </row>
    <row r="9489" spans="2:11" s="440" customFormat="1" x14ac:dyDescent="0.2">
      <c r="B9489" s="442"/>
      <c r="I9489" s="443"/>
      <c r="J9489" s="443"/>
      <c r="K9489" s="443"/>
    </row>
    <row r="9490" spans="2:11" s="440" customFormat="1" x14ac:dyDescent="0.2">
      <c r="B9490" s="442"/>
      <c r="I9490" s="443"/>
      <c r="J9490" s="443"/>
      <c r="K9490" s="443"/>
    </row>
    <row r="9491" spans="2:11" s="440" customFormat="1" x14ac:dyDescent="0.2">
      <c r="B9491" s="442"/>
      <c r="I9491" s="443"/>
      <c r="J9491" s="443"/>
      <c r="K9491" s="443"/>
    </row>
    <row r="9492" spans="2:11" s="440" customFormat="1" x14ac:dyDescent="0.2">
      <c r="B9492" s="442"/>
      <c r="I9492" s="443"/>
      <c r="J9492" s="443"/>
      <c r="K9492" s="443"/>
    </row>
    <row r="9493" spans="2:11" s="440" customFormat="1" x14ac:dyDescent="0.2">
      <c r="B9493" s="442"/>
      <c r="I9493" s="443"/>
      <c r="J9493" s="443"/>
      <c r="K9493" s="443"/>
    </row>
    <row r="9494" spans="2:11" s="440" customFormat="1" x14ac:dyDescent="0.2">
      <c r="B9494" s="442"/>
      <c r="I9494" s="443"/>
      <c r="J9494" s="443"/>
      <c r="K9494" s="443"/>
    </row>
    <row r="9495" spans="2:11" s="440" customFormat="1" x14ac:dyDescent="0.2">
      <c r="B9495" s="442"/>
      <c r="I9495" s="443"/>
      <c r="J9495" s="443"/>
      <c r="K9495" s="443"/>
    </row>
    <row r="9496" spans="2:11" s="440" customFormat="1" x14ac:dyDescent="0.2">
      <c r="B9496" s="442"/>
      <c r="I9496" s="443"/>
      <c r="J9496" s="443"/>
      <c r="K9496" s="443"/>
    </row>
    <row r="9497" spans="2:11" s="440" customFormat="1" x14ac:dyDescent="0.2">
      <c r="B9497" s="442"/>
      <c r="I9497" s="443"/>
      <c r="J9497" s="443"/>
      <c r="K9497" s="443"/>
    </row>
    <row r="9498" spans="2:11" s="440" customFormat="1" x14ac:dyDescent="0.2">
      <c r="B9498" s="442"/>
      <c r="I9498" s="443"/>
      <c r="J9498" s="443"/>
      <c r="K9498" s="443"/>
    </row>
    <row r="9499" spans="2:11" s="440" customFormat="1" x14ac:dyDescent="0.2">
      <c r="B9499" s="442"/>
      <c r="I9499" s="443"/>
      <c r="J9499" s="443"/>
      <c r="K9499" s="443"/>
    </row>
    <row r="9500" spans="2:11" s="440" customFormat="1" x14ac:dyDescent="0.2">
      <c r="B9500" s="442"/>
      <c r="I9500" s="443"/>
      <c r="J9500" s="443"/>
      <c r="K9500" s="443"/>
    </row>
    <row r="9501" spans="2:11" s="440" customFormat="1" x14ac:dyDescent="0.2">
      <c r="B9501" s="442"/>
      <c r="I9501" s="443"/>
      <c r="J9501" s="443"/>
      <c r="K9501" s="443"/>
    </row>
    <row r="9502" spans="2:11" s="440" customFormat="1" x14ac:dyDescent="0.2">
      <c r="B9502" s="442"/>
      <c r="I9502" s="443"/>
      <c r="J9502" s="443"/>
      <c r="K9502" s="443"/>
    </row>
    <row r="9503" spans="2:11" s="440" customFormat="1" x14ac:dyDescent="0.2">
      <c r="B9503" s="442"/>
      <c r="I9503" s="443"/>
      <c r="J9503" s="443"/>
      <c r="K9503" s="443"/>
    </row>
    <row r="9504" spans="2:11" s="440" customFormat="1" x14ac:dyDescent="0.2">
      <c r="B9504" s="442"/>
      <c r="I9504" s="443"/>
      <c r="J9504" s="443"/>
      <c r="K9504" s="443"/>
    </row>
    <row r="9505" spans="2:11" s="440" customFormat="1" x14ac:dyDescent="0.2">
      <c r="B9505" s="442"/>
      <c r="I9505" s="443"/>
      <c r="J9505" s="443"/>
      <c r="K9505" s="443"/>
    </row>
    <row r="9506" spans="2:11" s="440" customFormat="1" x14ac:dyDescent="0.2">
      <c r="B9506" s="442"/>
      <c r="I9506" s="443"/>
      <c r="J9506" s="443"/>
      <c r="K9506" s="443"/>
    </row>
    <row r="9507" spans="2:11" s="440" customFormat="1" x14ac:dyDescent="0.2">
      <c r="B9507" s="442"/>
      <c r="I9507" s="443"/>
      <c r="J9507" s="443"/>
      <c r="K9507" s="443"/>
    </row>
    <row r="9508" spans="2:11" s="440" customFormat="1" x14ac:dyDescent="0.2">
      <c r="B9508" s="442"/>
      <c r="I9508" s="443"/>
      <c r="J9508" s="443"/>
      <c r="K9508" s="443"/>
    </row>
    <row r="9509" spans="2:11" s="440" customFormat="1" x14ac:dyDescent="0.2">
      <c r="B9509" s="442"/>
      <c r="I9509" s="443"/>
      <c r="J9509" s="443"/>
      <c r="K9509" s="443"/>
    </row>
    <row r="9510" spans="2:11" s="440" customFormat="1" x14ac:dyDescent="0.2">
      <c r="B9510" s="442"/>
      <c r="I9510" s="443"/>
      <c r="J9510" s="443"/>
      <c r="K9510" s="443"/>
    </row>
    <row r="9511" spans="2:11" s="440" customFormat="1" x14ac:dyDescent="0.2">
      <c r="B9511" s="442"/>
      <c r="I9511" s="443"/>
      <c r="J9511" s="443"/>
      <c r="K9511" s="443"/>
    </row>
    <row r="9512" spans="2:11" s="440" customFormat="1" x14ac:dyDescent="0.2">
      <c r="B9512" s="442"/>
      <c r="I9512" s="443"/>
      <c r="J9512" s="443"/>
      <c r="K9512" s="443"/>
    </row>
    <row r="9513" spans="2:11" s="440" customFormat="1" x14ac:dyDescent="0.2">
      <c r="B9513" s="442"/>
      <c r="I9513" s="443"/>
      <c r="J9513" s="443"/>
      <c r="K9513" s="443"/>
    </row>
    <row r="9514" spans="2:11" s="440" customFormat="1" x14ac:dyDescent="0.2">
      <c r="B9514" s="442"/>
      <c r="I9514" s="443"/>
      <c r="J9514" s="443"/>
      <c r="K9514" s="443"/>
    </row>
    <row r="9515" spans="2:11" s="440" customFormat="1" x14ac:dyDescent="0.2">
      <c r="B9515" s="442"/>
      <c r="I9515" s="443"/>
      <c r="J9515" s="443"/>
      <c r="K9515" s="443"/>
    </row>
    <row r="9516" spans="2:11" s="440" customFormat="1" x14ac:dyDescent="0.2">
      <c r="B9516" s="442"/>
      <c r="I9516" s="443"/>
      <c r="J9516" s="443"/>
      <c r="K9516" s="443"/>
    </row>
    <row r="9517" spans="2:11" s="440" customFormat="1" x14ac:dyDescent="0.2">
      <c r="B9517" s="442"/>
      <c r="I9517" s="443"/>
      <c r="J9517" s="443"/>
      <c r="K9517" s="443"/>
    </row>
    <row r="9518" spans="2:11" s="440" customFormat="1" x14ac:dyDescent="0.2">
      <c r="B9518" s="442"/>
      <c r="I9518" s="443"/>
      <c r="J9518" s="443"/>
      <c r="K9518" s="443"/>
    </row>
    <row r="9519" spans="2:11" s="440" customFormat="1" x14ac:dyDescent="0.2">
      <c r="B9519" s="442"/>
      <c r="I9519" s="443"/>
      <c r="J9519" s="443"/>
      <c r="K9519" s="443"/>
    </row>
    <row r="9520" spans="2:11" s="440" customFormat="1" x14ac:dyDescent="0.2">
      <c r="B9520" s="442"/>
      <c r="I9520" s="443"/>
      <c r="J9520" s="443"/>
      <c r="K9520" s="443"/>
    </row>
    <row r="9521" spans="2:11" s="440" customFormat="1" x14ac:dyDescent="0.2">
      <c r="B9521" s="442"/>
      <c r="I9521" s="443"/>
      <c r="J9521" s="443"/>
      <c r="K9521" s="443"/>
    </row>
    <row r="9522" spans="2:11" s="440" customFormat="1" x14ac:dyDescent="0.2">
      <c r="B9522" s="442"/>
      <c r="I9522" s="443"/>
      <c r="J9522" s="443"/>
      <c r="K9522" s="443"/>
    </row>
    <row r="9523" spans="2:11" s="440" customFormat="1" x14ac:dyDescent="0.2">
      <c r="B9523" s="442"/>
      <c r="I9523" s="443"/>
      <c r="J9523" s="443"/>
      <c r="K9523" s="443"/>
    </row>
    <row r="9524" spans="2:11" s="440" customFormat="1" x14ac:dyDescent="0.2">
      <c r="B9524" s="442"/>
      <c r="I9524" s="443"/>
      <c r="J9524" s="443"/>
      <c r="K9524" s="443"/>
    </row>
    <row r="9525" spans="2:11" s="440" customFormat="1" x14ac:dyDescent="0.2">
      <c r="B9525" s="442"/>
      <c r="I9525" s="443"/>
      <c r="J9525" s="443"/>
      <c r="K9525" s="443"/>
    </row>
    <row r="9526" spans="2:11" s="440" customFormat="1" x14ac:dyDescent="0.2">
      <c r="B9526" s="442"/>
      <c r="I9526" s="443"/>
      <c r="J9526" s="443"/>
      <c r="K9526" s="443"/>
    </row>
    <row r="9527" spans="2:11" s="440" customFormat="1" x14ac:dyDescent="0.2">
      <c r="B9527" s="442"/>
      <c r="I9527" s="443"/>
      <c r="J9527" s="443"/>
      <c r="K9527" s="443"/>
    </row>
    <row r="9528" spans="2:11" s="440" customFormat="1" x14ac:dyDescent="0.2">
      <c r="B9528" s="442"/>
      <c r="I9528" s="443"/>
      <c r="J9528" s="443"/>
      <c r="K9528" s="443"/>
    </row>
    <row r="9529" spans="2:11" s="440" customFormat="1" x14ac:dyDescent="0.2">
      <c r="B9529" s="442"/>
      <c r="I9529" s="443"/>
      <c r="J9529" s="443"/>
      <c r="K9529" s="443"/>
    </row>
    <row r="9530" spans="2:11" s="440" customFormat="1" x14ac:dyDescent="0.2">
      <c r="B9530" s="442"/>
      <c r="I9530" s="443"/>
      <c r="J9530" s="443"/>
      <c r="K9530" s="443"/>
    </row>
    <row r="9531" spans="2:11" s="440" customFormat="1" x14ac:dyDescent="0.2">
      <c r="B9531" s="442"/>
      <c r="I9531" s="443"/>
      <c r="J9531" s="443"/>
      <c r="K9531" s="443"/>
    </row>
    <row r="9532" spans="2:11" s="440" customFormat="1" x14ac:dyDescent="0.2">
      <c r="B9532" s="442"/>
      <c r="I9532" s="443"/>
      <c r="J9532" s="443"/>
      <c r="K9532" s="443"/>
    </row>
    <row r="9533" spans="2:11" s="440" customFormat="1" x14ac:dyDescent="0.2">
      <c r="B9533" s="442"/>
      <c r="I9533" s="443"/>
      <c r="J9533" s="443"/>
      <c r="K9533" s="443"/>
    </row>
    <row r="9534" spans="2:11" s="440" customFormat="1" x14ac:dyDescent="0.2">
      <c r="B9534" s="442"/>
      <c r="I9534" s="443"/>
      <c r="J9534" s="443"/>
      <c r="K9534" s="443"/>
    </row>
    <row r="9535" spans="2:11" s="440" customFormat="1" x14ac:dyDescent="0.2">
      <c r="B9535" s="442"/>
      <c r="I9535" s="443"/>
      <c r="J9535" s="443"/>
      <c r="K9535" s="443"/>
    </row>
    <row r="9536" spans="2:11" s="440" customFormat="1" x14ac:dyDescent="0.2">
      <c r="B9536" s="442"/>
      <c r="I9536" s="443"/>
      <c r="J9536" s="443"/>
      <c r="K9536" s="443"/>
    </row>
    <row r="9537" spans="2:11" s="440" customFormat="1" x14ac:dyDescent="0.2">
      <c r="B9537" s="442"/>
      <c r="I9537" s="443"/>
      <c r="J9537" s="443"/>
      <c r="K9537" s="443"/>
    </row>
    <row r="9538" spans="2:11" s="440" customFormat="1" x14ac:dyDescent="0.2">
      <c r="B9538" s="442"/>
      <c r="I9538" s="443"/>
      <c r="J9538" s="443"/>
      <c r="K9538" s="443"/>
    </row>
    <row r="9539" spans="2:11" s="440" customFormat="1" x14ac:dyDescent="0.2">
      <c r="B9539" s="442"/>
      <c r="I9539" s="443"/>
      <c r="J9539" s="443"/>
      <c r="K9539" s="443"/>
    </row>
    <row r="9540" spans="2:11" s="440" customFormat="1" x14ac:dyDescent="0.2">
      <c r="B9540" s="442"/>
      <c r="I9540" s="443"/>
      <c r="J9540" s="443"/>
      <c r="K9540" s="443"/>
    </row>
    <row r="9541" spans="2:11" s="440" customFormat="1" x14ac:dyDescent="0.2">
      <c r="B9541" s="442"/>
      <c r="I9541" s="443"/>
      <c r="J9541" s="443"/>
      <c r="K9541" s="443"/>
    </row>
    <row r="9542" spans="2:11" s="440" customFormat="1" x14ac:dyDescent="0.2">
      <c r="B9542" s="442"/>
      <c r="I9542" s="443"/>
      <c r="J9542" s="443"/>
      <c r="K9542" s="443"/>
    </row>
    <row r="9543" spans="2:11" s="440" customFormat="1" x14ac:dyDescent="0.2">
      <c r="B9543" s="442"/>
      <c r="I9543" s="443"/>
      <c r="J9543" s="443"/>
      <c r="K9543" s="443"/>
    </row>
    <row r="9544" spans="2:11" s="440" customFormat="1" x14ac:dyDescent="0.2">
      <c r="B9544" s="442"/>
      <c r="I9544" s="443"/>
      <c r="J9544" s="443"/>
      <c r="K9544" s="443"/>
    </row>
    <row r="9545" spans="2:11" s="440" customFormat="1" x14ac:dyDescent="0.2">
      <c r="B9545" s="442"/>
      <c r="I9545" s="443"/>
      <c r="J9545" s="443"/>
      <c r="K9545" s="443"/>
    </row>
    <row r="9546" spans="2:11" s="440" customFormat="1" x14ac:dyDescent="0.2">
      <c r="B9546" s="442"/>
      <c r="I9546" s="443"/>
      <c r="J9546" s="443"/>
      <c r="K9546" s="443"/>
    </row>
    <row r="9547" spans="2:11" s="440" customFormat="1" x14ac:dyDescent="0.2">
      <c r="B9547" s="442"/>
      <c r="I9547" s="443"/>
      <c r="J9547" s="443"/>
      <c r="K9547" s="443"/>
    </row>
    <row r="9548" spans="2:11" s="440" customFormat="1" x14ac:dyDescent="0.2">
      <c r="B9548" s="442"/>
      <c r="I9548" s="443"/>
      <c r="J9548" s="443"/>
      <c r="K9548" s="443"/>
    </row>
    <row r="9549" spans="2:11" s="440" customFormat="1" x14ac:dyDescent="0.2">
      <c r="B9549" s="442"/>
      <c r="I9549" s="443"/>
      <c r="J9549" s="443"/>
      <c r="K9549" s="443"/>
    </row>
    <row r="9550" spans="2:11" s="440" customFormat="1" x14ac:dyDescent="0.2">
      <c r="B9550" s="442"/>
      <c r="I9550" s="443"/>
      <c r="J9550" s="443"/>
      <c r="K9550" s="443"/>
    </row>
    <row r="9551" spans="2:11" s="440" customFormat="1" x14ac:dyDescent="0.2">
      <c r="B9551" s="442"/>
      <c r="I9551" s="443"/>
      <c r="J9551" s="443"/>
      <c r="K9551" s="443"/>
    </row>
    <row r="9552" spans="2:11" s="440" customFormat="1" x14ac:dyDescent="0.2">
      <c r="B9552" s="442"/>
      <c r="I9552" s="443"/>
      <c r="J9552" s="443"/>
      <c r="K9552" s="443"/>
    </row>
    <row r="9553" spans="2:11" s="440" customFormat="1" x14ac:dyDescent="0.2">
      <c r="B9553" s="442"/>
      <c r="I9553" s="443"/>
      <c r="J9553" s="443"/>
      <c r="K9553" s="443"/>
    </row>
    <row r="9554" spans="2:11" s="440" customFormat="1" x14ac:dyDescent="0.2">
      <c r="B9554" s="442"/>
      <c r="I9554" s="443"/>
      <c r="J9554" s="443"/>
      <c r="K9554" s="443"/>
    </row>
    <row r="9555" spans="2:11" s="440" customFormat="1" x14ac:dyDescent="0.2">
      <c r="B9555" s="442"/>
      <c r="I9555" s="443"/>
      <c r="J9555" s="443"/>
      <c r="K9555" s="443"/>
    </row>
    <row r="9556" spans="2:11" s="440" customFormat="1" x14ac:dyDescent="0.2">
      <c r="B9556" s="442"/>
      <c r="I9556" s="443"/>
      <c r="J9556" s="443"/>
      <c r="K9556" s="443"/>
    </row>
    <row r="9557" spans="2:11" s="440" customFormat="1" x14ac:dyDescent="0.2">
      <c r="B9557" s="442"/>
      <c r="I9557" s="443"/>
      <c r="J9557" s="443"/>
      <c r="K9557" s="443"/>
    </row>
    <row r="9558" spans="2:11" s="440" customFormat="1" x14ac:dyDescent="0.2">
      <c r="B9558" s="442"/>
      <c r="I9558" s="443"/>
      <c r="J9558" s="443"/>
      <c r="K9558" s="443"/>
    </row>
    <row r="9559" spans="2:11" s="440" customFormat="1" x14ac:dyDescent="0.2">
      <c r="B9559" s="442"/>
      <c r="I9559" s="443"/>
      <c r="J9559" s="443"/>
      <c r="K9559" s="443"/>
    </row>
    <row r="9560" spans="2:11" s="440" customFormat="1" x14ac:dyDescent="0.2">
      <c r="B9560" s="442"/>
      <c r="I9560" s="443"/>
      <c r="J9560" s="443"/>
      <c r="K9560" s="443"/>
    </row>
    <row r="9561" spans="2:11" s="440" customFormat="1" x14ac:dyDescent="0.2">
      <c r="B9561" s="442"/>
      <c r="I9561" s="443"/>
      <c r="J9561" s="443"/>
      <c r="K9561" s="443"/>
    </row>
    <row r="9562" spans="2:11" s="440" customFormat="1" x14ac:dyDescent="0.2">
      <c r="B9562" s="442"/>
      <c r="I9562" s="443"/>
      <c r="J9562" s="443"/>
      <c r="K9562" s="443"/>
    </row>
    <row r="9563" spans="2:11" s="440" customFormat="1" x14ac:dyDescent="0.2">
      <c r="B9563" s="442"/>
      <c r="I9563" s="443"/>
      <c r="J9563" s="443"/>
      <c r="K9563" s="443"/>
    </row>
    <row r="9564" spans="2:11" s="440" customFormat="1" x14ac:dyDescent="0.2">
      <c r="B9564" s="442"/>
      <c r="I9564" s="443"/>
      <c r="J9564" s="443"/>
      <c r="K9564" s="443"/>
    </row>
    <row r="9565" spans="2:11" s="440" customFormat="1" x14ac:dyDescent="0.2">
      <c r="B9565" s="442"/>
      <c r="I9565" s="443"/>
      <c r="J9565" s="443"/>
      <c r="K9565" s="443"/>
    </row>
    <row r="9566" spans="2:11" s="440" customFormat="1" x14ac:dyDescent="0.2">
      <c r="B9566" s="442"/>
      <c r="I9566" s="443"/>
      <c r="J9566" s="443"/>
      <c r="K9566" s="443"/>
    </row>
    <row r="9567" spans="2:11" s="440" customFormat="1" x14ac:dyDescent="0.2">
      <c r="B9567" s="442"/>
      <c r="I9567" s="443"/>
      <c r="J9567" s="443"/>
      <c r="K9567" s="443"/>
    </row>
    <row r="9568" spans="2:11" s="440" customFormat="1" x14ac:dyDescent="0.2">
      <c r="B9568" s="442"/>
      <c r="I9568" s="443"/>
      <c r="J9568" s="443"/>
      <c r="K9568" s="443"/>
    </row>
    <row r="9569" spans="2:11" s="440" customFormat="1" x14ac:dyDescent="0.2">
      <c r="B9569" s="442"/>
      <c r="I9569" s="443"/>
      <c r="J9569" s="443"/>
      <c r="K9569" s="443"/>
    </row>
    <row r="9570" spans="2:11" s="440" customFormat="1" x14ac:dyDescent="0.2">
      <c r="B9570" s="442"/>
      <c r="I9570" s="443"/>
      <c r="J9570" s="443"/>
      <c r="K9570" s="443"/>
    </row>
    <row r="9571" spans="2:11" s="440" customFormat="1" x14ac:dyDescent="0.2">
      <c r="B9571" s="442"/>
      <c r="I9571" s="443"/>
      <c r="J9571" s="443"/>
      <c r="K9571" s="443"/>
    </row>
    <row r="9572" spans="2:11" s="440" customFormat="1" x14ac:dyDescent="0.2">
      <c r="B9572" s="442"/>
      <c r="I9572" s="443"/>
      <c r="J9572" s="443"/>
      <c r="K9572" s="443"/>
    </row>
    <row r="9573" spans="2:11" s="440" customFormat="1" x14ac:dyDescent="0.2">
      <c r="B9573" s="442"/>
      <c r="I9573" s="443"/>
      <c r="J9573" s="443"/>
      <c r="K9573" s="443"/>
    </row>
    <row r="9574" spans="2:11" s="440" customFormat="1" x14ac:dyDescent="0.2">
      <c r="B9574" s="442"/>
      <c r="I9574" s="443"/>
      <c r="J9574" s="443"/>
      <c r="K9574" s="443"/>
    </row>
    <row r="9575" spans="2:11" s="440" customFormat="1" x14ac:dyDescent="0.2">
      <c r="B9575" s="442"/>
      <c r="I9575" s="443"/>
      <c r="J9575" s="443"/>
      <c r="K9575" s="443"/>
    </row>
    <row r="9576" spans="2:11" s="440" customFormat="1" x14ac:dyDescent="0.2">
      <c r="B9576" s="442"/>
      <c r="I9576" s="443"/>
      <c r="J9576" s="443"/>
      <c r="K9576" s="443"/>
    </row>
    <row r="9577" spans="2:11" s="440" customFormat="1" x14ac:dyDescent="0.2">
      <c r="B9577" s="442"/>
      <c r="I9577" s="443"/>
      <c r="J9577" s="443"/>
      <c r="K9577" s="443"/>
    </row>
    <row r="9578" spans="2:11" s="440" customFormat="1" x14ac:dyDescent="0.2">
      <c r="B9578" s="442"/>
      <c r="I9578" s="443"/>
      <c r="J9578" s="443"/>
      <c r="K9578" s="443"/>
    </row>
    <row r="9579" spans="2:11" s="440" customFormat="1" x14ac:dyDescent="0.2">
      <c r="B9579" s="442"/>
      <c r="I9579" s="443"/>
      <c r="J9579" s="443"/>
      <c r="K9579" s="443"/>
    </row>
    <row r="9580" spans="2:11" s="440" customFormat="1" x14ac:dyDescent="0.2">
      <c r="B9580" s="442"/>
      <c r="I9580" s="443"/>
      <c r="J9580" s="443"/>
      <c r="K9580" s="443"/>
    </row>
    <row r="9581" spans="2:11" s="440" customFormat="1" x14ac:dyDescent="0.2">
      <c r="B9581" s="442"/>
      <c r="I9581" s="443"/>
      <c r="J9581" s="443"/>
      <c r="K9581" s="443"/>
    </row>
    <row r="9582" spans="2:11" s="440" customFormat="1" x14ac:dyDescent="0.2">
      <c r="B9582" s="442"/>
      <c r="I9582" s="443"/>
      <c r="J9582" s="443"/>
      <c r="K9582" s="443"/>
    </row>
    <row r="9583" spans="2:11" s="440" customFormat="1" x14ac:dyDescent="0.2">
      <c r="B9583" s="442"/>
      <c r="I9583" s="443"/>
      <c r="J9583" s="443"/>
      <c r="K9583" s="443"/>
    </row>
    <row r="9584" spans="2:11" s="440" customFormat="1" x14ac:dyDescent="0.2">
      <c r="B9584" s="442"/>
      <c r="I9584" s="443"/>
      <c r="J9584" s="443"/>
      <c r="K9584" s="443"/>
    </row>
    <row r="9585" spans="2:11" s="440" customFormat="1" x14ac:dyDescent="0.2">
      <c r="B9585" s="442"/>
      <c r="I9585" s="443"/>
      <c r="J9585" s="443"/>
      <c r="K9585" s="443"/>
    </row>
    <row r="9586" spans="2:11" s="440" customFormat="1" x14ac:dyDescent="0.2">
      <c r="B9586" s="442"/>
      <c r="I9586" s="443"/>
      <c r="J9586" s="443"/>
      <c r="K9586" s="443"/>
    </row>
    <row r="9587" spans="2:11" s="440" customFormat="1" x14ac:dyDescent="0.2">
      <c r="B9587" s="442"/>
      <c r="I9587" s="443"/>
      <c r="J9587" s="443"/>
      <c r="K9587" s="443"/>
    </row>
    <row r="9588" spans="2:11" s="440" customFormat="1" x14ac:dyDescent="0.2">
      <c r="B9588" s="442"/>
      <c r="I9588" s="443"/>
      <c r="J9588" s="443"/>
      <c r="K9588" s="443"/>
    </row>
    <row r="9589" spans="2:11" s="440" customFormat="1" x14ac:dyDescent="0.2">
      <c r="B9589" s="442"/>
      <c r="I9589" s="443"/>
      <c r="J9589" s="443"/>
      <c r="K9589" s="443"/>
    </row>
    <row r="9590" spans="2:11" s="440" customFormat="1" x14ac:dyDescent="0.2">
      <c r="B9590" s="442"/>
      <c r="I9590" s="443"/>
      <c r="J9590" s="443"/>
      <c r="K9590" s="443"/>
    </row>
    <row r="9591" spans="2:11" s="440" customFormat="1" x14ac:dyDescent="0.2">
      <c r="B9591" s="442"/>
      <c r="I9591" s="443"/>
      <c r="J9591" s="443"/>
      <c r="K9591" s="443"/>
    </row>
    <row r="9592" spans="2:11" s="440" customFormat="1" x14ac:dyDescent="0.2">
      <c r="B9592" s="442"/>
      <c r="I9592" s="443"/>
      <c r="J9592" s="443"/>
      <c r="K9592" s="443"/>
    </row>
    <row r="9593" spans="2:11" s="440" customFormat="1" x14ac:dyDescent="0.2">
      <c r="B9593" s="442"/>
      <c r="I9593" s="443"/>
      <c r="J9593" s="443"/>
      <c r="K9593" s="443"/>
    </row>
    <row r="9594" spans="2:11" s="440" customFormat="1" x14ac:dyDescent="0.2">
      <c r="B9594" s="442"/>
      <c r="I9594" s="443"/>
      <c r="J9594" s="443"/>
      <c r="K9594" s="443"/>
    </row>
    <row r="9595" spans="2:11" s="440" customFormat="1" x14ac:dyDescent="0.2">
      <c r="B9595" s="442"/>
      <c r="I9595" s="443"/>
      <c r="J9595" s="443"/>
      <c r="K9595" s="443"/>
    </row>
    <row r="9596" spans="2:11" s="440" customFormat="1" x14ac:dyDescent="0.2">
      <c r="B9596" s="442"/>
      <c r="I9596" s="443"/>
      <c r="J9596" s="443"/>
      <c r="K9596" s="443"/>
    </row>
    <row r="9597" spans="2:11" s="440" customFormat="1" x14ac:dyDescent="0.2">
      <c r="B9597" s="442"/>
      <c r="I9597" s="443"/>
      <c r="J9597" s="443"/>
      <c r="K9597" s="443"/>
    </row>
    <row r="9598" spans="2:11" s="440" customFormat="1" x14ac:dyDescent="0.2">
      <c r="B9598" s="442"/>
      <c r="I9598" s="443"/>
      <c r="J9598" s="443"/>
      <c r="K9598" s="443"/>
    </row>
    <row r="9599" spans="2:11" s="440" customFormat="1" x14ac:dyDescent="0.2">
      <c r="B9599" s="442"/>
      <c r="I9599" s="443"/>
      <c r="J9599" s="443"/>
      <c r="K9599" s="443"/>
    </row>
    <row r="9600" spans="2:11" s="440" customFormat="1" x14ac:dyDescent="0.2">
      <c r="B9600" s="442"/>
      <c r="I9600" s="443"/>
      <c r="J9600" s="443"/>
      <c r="K9600" s="443"/>
    </row>
    <row r="9601" spans="2:11" s="440" customFormat="1" x14ac:dyDescent="0.2">
      <c r="B9601" s="442"/>
      <c r="I9601" s="443"/>
      <c r="J9601" s="443"/>
      <c r="K9601" s="443"/>
    </row>
    <row r="9602" spans="2:11" s="440" customFormat="1" x14ac:dyDescent="0.2">
      <c r="B9602" s="442"/>
      <c r="I9602" s="443"/>
      <c r="J9602" s="443"/>
      <c r="K9602" s="443"/>
    </row>
    <row r="9603" spans="2:11" s="440" customFormat="1" x14ac:dyDescent="0.2">
      <c r="B9603" s="442"/>
      <c r="I9603" s="443"/>
      <c r="J9603" s="443"/>
      <c r="K9603" s="443"/>
    </row>
    <row r="9604" spans="2:11" s="440" customFormat="1" x14ac:dyDescent="0.2">
      <c r="B9604" s="442"/>
      <c r="I9604" s="443"/>
      <c r="J9604" s="443"/>
      <c r="K9604" s="443"/>
    </row>
    <row r="9605" spans="2:11" s="440" customFormat="1" x14ac:dyDescent="0.2">
      <c r="B9605" s="442"/>
      <c r="I9605" s="443"/>
      <c r="J9605" s="443"/>
      <c r="K9605" s="443"/>
    </row>
    <row r="9606" spans="2:11" s="440" customFormat="1" x14ac:dyDescent="0.2">
      <c r="B9606" s="442"/>
      <c r="I9606" s="443"/>
      <c r="J9606" s="443"/>
      <c r="K9606" s="443"/>
    </row>
    <row r="9607" spans="2:11" s="440" customFormat="1" x14ac:dyDescent="0.2">
      <c r="B9607" s="442"/>
      <c r="I9607" s="443"/>
      <c r="J9607" s="443"/>
      <c r="K9607" s="443"/>
    </row>
    <row r="9608" spans="2:11" s="440" customFormat="1" x14ac:dyDescent="0.2">
      <c r="B9608" s="442"/>
      <c r="I9608" s="443"/>
      <c r="J9608" s="443"/>
      <c r="K9608" s="443"/>
    </row>
    <row r="9609" spans="2:11" s="440" customFormat="1" x14ac:dyDescent="0.2">
      <c r="B9609" s="442"/>
      <c r="I9609" s="443"/>
      <c r="J9609" s="443"/>
      <c r="K9609" s="443"/>
    </row>
    <row r="9610" spans="2:11" s="440" customFormat="1" x14ac:dyDescent="0.2">
      <c r="B9610" s="442"/>
      <c r="I9610" s="443"/>
      <c r="J9610" s="443"/>
      <c r="K9610" s="443"/>
    </row>
    <row r="9611" spans="2:11" s="440" customFormat="1" x14ac:dyDescent="0.2">
      <c r="B9611" s="442"/>
      <c r="I9611" s="443"/>
      <c r="J9611" s="443"/>
      <c r="K9611" s="443"/>
    </row>
    <row r="9612" spans="2:11" s="440" customFormat="1" x14ac:dyDescent="0.2">
      <c r="B9612" s="442"/>
      <c r="I9612" s="443"/>
      <c r="J9612" s="443"/>
      <c r="K9612" s="443"/>
    </row>
    <row r="9613" spans="2:11" s="440" customFormat="1" x14ac:dyDescent="0.2">
      <c r="B9613" s="442"/>
      <c r="I9613" s="443"/>
      <c r="J9613" s="443"/>
      <c r="K9613" s="443"/>
    </row>
    <row r="9614" spans="2:11" s="440" customFormat="1" x14ac:dyDescent="0.2">
      <c r="B9614" s="442"/>
      <c r="I9614" s="443"/>
      <c r="J9614" s="443"/>
      <c r="K9614" s="443"/>
    </row>
    <row r="9615" spans="2:11" s="440" customFormat="1" x14ac:dyDescent="0.2">
      <c r="B9615" s="442"/>
      <c r="I9615" s="443"/>
      <c r="J9615" s="443"/>
      <c r="K9615" s="443"/>
    </row>
    <row r="9616" spans="2:11" s="440" customFormat="1" x14ac:dyDescent="0.2">
      <c r="B9616" s="442"/>
      <c r="I9616" s="443"/>
      <c r="J9616" s="443"/>
      <c r="K9616" s="443"/>
    </row>
    <row r="9617" spans="2:11" s="440" customFormat="1" x14ac:dyDescent="0.2">
      <c r="B9617" s="442"/>
      <c r="I9617" s="443"/>
      <c r="J9617" s="443"/>
      <c r="K9617" s="443"/>
    </row>
    <row r="9618" spans="2:11" s="440" customFormat="1" x14ac:dyDescent="0.2">
      <c r="B9618" s="442"/>
      <c r="I9618" s="443"/>
      <c r="J9618" s="443"/>
      <c r="K9618" s="443"/>
    </row>
    <row r="9619" spans="2:11" s="440" customFormat="1" x14ac:dyDescent="0.2">
      <c r="B9619" s="442"/>
      <c r="I9619" s="443"/>
      <c r="J9619" s="443"/>
      <c r="K9619" s="443"/>
    </row>
    <row r="9620" spans="2:11" s="440" customFormat="1" x14ac:dyDescent="0.2">
      <c r="B9620" s="442"/>
      <c r="I9620" s="443"/>
      <c r="J9620" s="443"/>
      <c r="K9620" s="443"/>
    </row>
    <row r="9621" spans="2:11" s="440" customFormat="1" x14ac:dyDescent="0.2">
      <c r="B9621" s="442"/>
      <c r="I9621" s="443"/>
      <c r="J9621" s="443"/>
      <c r="K9621" s="443"/>
    </row>
    <row r="9622" spans="2:11" s="440" customFormat="1" x14ac:dyDescent="0.2">
      <c r="B9622" s="442"/>
      <c r="I9622" s="443"/>
      <c r="J9622" s="443"/>
      <c r="K9622" s="443"/>
    </row>
    <row r="9623" spans="2:11" s="440" customFormat="1" x14ac:dyDescent="0.2">
      <c r="B9623" s="442"/>
      <c r="I9623" s="443"/>
      <c r="J9623" s="443"/>
      <c r="K9623" s="443"/>
    </row>
    <row r="9624" spans="2:11" s="440" customFormat="1" x14ac:dyDescent="0.2">
      <c r="B9624" s="442"/>
      <c r="I9624" s="443"/>
      <c r="J9624" s="443"/>
      <c r="K9624" s="443"/>
    </row>
    <row r="9625" spans="2:11" s="440" customFormat="1" x14ac:dyDescent="0.2">
      <c r="B9625" s="442"/>
      <c r="I9625" s="443"/>
      <c r="J9625" s="443"/>
      <c r="K9625" s="443"/>
    </row>
    <row r="9626" spans="2:11" s="440" customFormat="1" x14ac:dyDescent="0.2">
      <c r="B9626" s="442"/>
      <c r="I9626" s="443"/>
      <c r="J9626" s="443"/>
      <c r="K9626" s="443"/>
    </row>
    <row r="9627" spans="2:11" s="440" customFormat="1" x14ac:dyDescent="0.2">
      <c r="B9627" s="442"/>
      <c r="I9627" s="443"/>
      <c r="J9627" s="443"/>
      <c r="K9627" s="443"/>
    </row>
    <row r="9628" spans="2:11" s="440" customFormat="1" x14ac:dyDescent="0.2">
      <c r="B9628" s="442"/>
      <c r="I9628" s="443"/>
      <c r="J9628" s="443"/>
      <c r="K9628" s="443"/>
    </row>
    <row r="9629" spans="2:11" s="440" customFormat="1" x14ac:dyDescent="0.2">
      <c r="B9629" s="442"/>
      <c r="I9629" s="443"/>
      <c r="J9629" s="443"/>
      <c r="K9629" s="443"/>
    </row>
    <row r="9630" spans="2:11" s="440" customFormat="1" x14ac:dyDescent="0.2">
      <c r="B9630" s="442"/>
      <c r="I9630" s="443"/>
      <c r="J9630" s="443"/>
      <c r="K9630" s="443"/>
    </row>
    <row r="9631" spans="2:11" s="440" customFormat="1" x14ac:dyDescent="0.2">
      <c r="B9631" s="442"/>
      <c r="I9631" s="443"/>
      <c r="J9631" s="443"/>
      <c r="K9631" s="443"/>
    </row>
    <row r="9632" spans="2:11" s="440" customFormat="1" x14ac:dyDescent="0.2">
      <c r="B9632" s="442"/>
      <c r="I9632" s="443"/>
      <c r="J9632" s="443"/>
      <c r="K9632" s="443"/>
    </row>
    <row r="9633" spans="2:11" s="440" customFormat="1" x14ac:dyDescent="0.2">
      <c r="B9633" s="442"/>
      <c r="I9633" s="443"/>
      <c r="J9633" s="443"/>
      <c r="K9633" s="443"/>
    </row>
    <row r="9634" spans="2:11" s="440" customFormat="1" x14ac:dyDescent="0.2">
      <c r="B9634" s="442"/>
      <c r="I9634" s="443"/>
      <c r="J9634" s="443"/>
      <c r="K9634" s="443"/>
    </row>
    <row r="9635" spans="2:11" s="440" customFormat="1" x14ac:dyDescent="0.2">
      <c r="B9635" s="442"/>
      <c r="I9635" s="443"/>
      <c r="J9635" s="443"/>
      <c r="K9635" s="443"/>
    </row>
    <row r="9636" spans="2:11" s="440" customFormat="1" x14ac:dyDescent="0.2">
      <c r="B9636" s="442"/>
      <c r="I9636" s="443"/>
      <c r="J9636" s="443"/>
      <c r="K9636" s="443"/>
    </row>
    <row r="9637" spans="2:11" s="440" customFormat="1" x14ac:dyDescent="0.2">
      <c r="B9637" s="442"/>
      <c r="I9637" s="443"/>
      <c r="J9637" s="443"/>
      <c r="K9637" s="443"/>
    </row>
    <row r="9638" spans="2:11" s="440" customFormat="1" x14ac:dyDescent="0.2">
      <c r="B9638" s="442"/>
      <c r="I9638" s="443"/>
      <c r="J9638" s="443"/>
      <c r="K9638" s="443"/>
    </row>
    <row r="9639" spans="2:11" s="440" customFormat="1" x14ac:dyDescent="0.2">
      <c r="B9639" s="442"/>
      <c r="I9639" s="443"/>
      <c r="J9639" s="443"/>
      <c r="K9639" s="443"/>
    </row>
    <row r="9640" spans="2:11" s="440" customFormat="1" x14ac:dyDescent="0.2">
      <c r="B9640" s="442"/>
      <c r="I9640" s="443"/>
      <c r="J9640" s="443"/>
      <c r="K9640" s="443"/>
    </row>
    <row r="9641" spans="2:11" s="440" customFormat="1" x14ac:dyDescent="0.2">
      <c r="B9641" s="442"/>
      <c r="I9641" s="443"/>
      <c r="J9641" s="443"/>
      <c r="K9641" s="443"/>
    </row>
    <row r="9642" spans="2:11" s="440" customFormat="1" x14ac:dyDescent="0.2">
      <c r="B9642" s="442"/>
      <c r="I9642" s="443"/>
      <c r="J9642" s="443"/>
      <c r="K9642" s="443"/>
    </row>
    <row r="9643" spans="2:11" s="440" customFormat="1" x14ac:dyDescent="0.2">
      <c r="B9643" s="442"/>
      <c r="I9643" s="443"/>
      <c r="J9643" s="443"/>
      <c r="K9643" s="443"/>
    </row>
    <row r="9644" spans="2:11" s="440" customFormat="1" x14ac:dyDescent="0.2">
      <c r="B9644" s="442"/>
      <c r="I9644" s="443"/>
      <c r="J9644" s="443"/>
      <c r="K9644" s="443"/>
    </row>
    <row r="9645" spans="2:11" s="440" customFormat="1" x14ac:dyDescent="0.2">
      <c r="B9645" s="442"/>
      <c r="I9645" s="443"/>
      <c r="J9645" s="443"/>
      <c r="K9645" s="443"/>
    </row>
    <row r="9646" spans="2:11" s="440" customFormat="1" x14ac:dyDescent="0.2">
      <c r="B9646" s="442"/>
      <c r="I9646" s="443"/>
      <c r="J9646" s="443"/>
      <c r="K9646" s="443"/>
    </row>
    <row r="9647" spans="2:11" s="440" customFormat="1" x14ac:dyDescent="0.2">
      <c r="B9647" s="442"/>
      <c r="I9647" s="443"/>
      <c r="J9647" s="443"/>
      <c r="K9647" s="443"/>
    </row>
    <row r="9648" spans="2:11" s="440" customFormat="1" x14ac:dyDescent="0.2">
      <c r="B9648" s="442"/>
      <c r="I9648" s="443"/>
      <c r="J9648" s="443"/>
      <c r="K9648" s="443"/>
    </row>
    <row r="9649" spans="2:11" s="440" customFormat="1" x14ac:dyDescent="0.2">
      <c r="B9649" s="442"/>
      <c r="I9649" s="443"/>
      <c r="J9649" s="443"/>
      <c r="K9649" s="443"/>
    </row>
    <row r="9650" spans="2:11" s="440" customFormat="1" x14ac:dyDescent="0.2">
      <c r="B9650" s="442"/>
      <c r="I9650" s="443"/>
      <c r="J9650" s="443"/>
      <c r="K9650" s="443"/>
    </row>
    <row r="9651" spans="2:11" s="440" customFormat="1" x14ac:dyDescent="0.2">
      <c r="B9651" s="442"/>
      <c r="I9651" s="443"/>
      <c r="J9651" s="443"/>
      <c r="K9651" s="443"/>
    </row>
    <row r="9652" spans="2:11" s="440" customFormat="1" x14ac:dyDescent="0.2">
      <c r="B9652" s="442"/>
      <c r="I9652" s="443"/>
      <c r="J9652" s="443"/>
      <c r="K9652" s="443"/>
    </row>
    <row r="9653" spans="2:11" s="440" customFormat="1" x14ac:dyDescent="0.2">
      <c r="B9653" s="442"/>
      <c r="I9653" s="443"/>
      <c r="J9653" s="443"/>
      <c r="K9653" s="443"/>
    </row>
    <row r="9654" spans="2:11" s="440" customFormat="1" x14ac:dyDescent="0.2">
      <c r="B9654" s="442"/>
      <c r="I9654" s="443"/>
      <c r="J9654" s="443"/>
      <c r="K9654" s="443"/>
    </row>
    <row r="9655" spans="2:11" s="440" customFormat="1" x14ac:dyDescent="0.2">
      <c r="B9655" s="442"/>
      <c r="I9655" s="443"/>
      <c r="J9655" s="443"/>
      <c r="K9655" s="443"/>
    </row>
    <row r="9656" spans="2:11" s="440" customFormat="1" x14ac:dyDescent="0.2">
      <c r="B9656" s="442"/>
      <c r="I9656" s="443"/>
      <c r="J9656" s="443"/>
      <c r="K9656" s="443"/>
    </row>
    <row r="9657" spans="2:11" s="440" customFormat="1" x14ac:dyDescent="0.2">
      <c r="B9657" s="442"/>
      <c r="I9657" s="443"/>
      <c r="J9657" s="443"/>
      <c r="K9657" s="443"/>
    </row>
    <row r="9658" spans="2:11" s="440" customFormat="1" x14ac:dyDescent="0.2">
      <c r="B9658" s="442"/>
      <c r="I9658" s="443"/>
      <c r="J9658" s="443"/>
      <c r="K9658" s="443"/>
    </row>
    <row r="9659" spans="2:11" s="440" customFormat="1" x14ac:dyDescent="0.2">
      <c r="B9659" s="442"/>
      <c r="I9659" s="443"/>
      <c r="J9659" s="443"/>
      <c r="K9659" s="443"/>
    </row>
    <row r="9660" spans="2:11" s="440" customFormat="1" x14ac:dyDescent="0.2">
      <c r="B9660" s="442"/>
      <c r="I9660" s="443"/>
      <c r="J9660" s="443"/>
      <c r="K9660" s="443"/>
    </row>
    <row r="9661" spans="2:11" s="440" customFormat="1" x14ac:dyDescent="0.2">
      <c r="B9661" s="442"/>
      <c r="I9661" s="443"/>
      <c r="J9661" s="443"/>
      <c r="K9661" s="443"/>
    </row>
    <row r="9662" spans="2:11" s="440" customFormat="1" x14ac:dyDescent="0.2">
      <c r="B9662" s="442"/>
      <c r="I9662" s="443"/>
      <c r="J9662" s="443"/>
      <c r="K9662" s="443"/>
    </row>
    <row r="9663" spans="2:11" s="440" customFormat="1" x14ac:dyDescent="0.2">
      <c r="B9663" s="442"/>
      <c r="I9663" s="443"/>
      <c r="J9663" s="443"/>
      <c r="K9663" s="443"/>
    </row>
    <row r="9664" spans="2:11" s="440" customFormat="1" x14ac:dyDescent="0.2">
      <c r="B9664" s="442"/>
      <c r="I9664" s="443"/>
      <c r="J9664" s="443"/>
      <c r="K9664" s="443"/>
    </row>
    <row r="9665" spans="2:11" s="440" customFormat="1" x14ac:dyDescent="0.2">
      <c r="B9665" s="442"/>
      <c r="I9665" s="443"/>
      <c r="J9665" s="443"/>
      <c r="K9665" s="443"/>
    </row>
    <row r="9666" spans="2:11" s="440" customFormat="1" x14ac:dyDescent="0.2">
      <c r="B9666" s="442"/>
      <c r="I9666" s="443"/>
      <c r="J9666" s="443"/>
      <c r="K9666" s="443"/>
    </row>
    <row r="9667" spans="2:11" s="440" customFormat="1" x14ac:dyDescent="0.2">
      <c r="B9667" s="442"/>
      <c r="I9667" s="443"/>
      <c r="J9667" s="443"/>
      <c r="K9667" s="443"/>
    </row>
    <row r="9668" spans="2:11" s="440" customFormat="1" x14ac:dyDescent="0.2">
      <c r="B9668" s="442"/>
      <c r="I9668" s="443"/>
      <c r="J9668" s="443"/>
      <c r="K9668" s="443"/>
    </row>
    <row r="9669" spans="2:11" s="440" customFormat="1" x14ac:dyDescent="0.2">
      <c r="B9669" s="442"/>
      <c r="I9669" s="443"/>
      <c r="J9669" s="443"/>
      <c r="K9669" s="443"/>
    </row>
    <row r="9670" spans="2:11" s="440" customFormat="1" x14ac:dyDescent="0.2">
      <c r="B9670" s="442"/>
      <c r="I9670" s="443"/>
      <c r="J9670" s="443"/>
      <c r="K9670" s="443"/>
    </row>
    <row r="9671" spans="2:11" s="440" customFormat="1" x14ac:dyDescent="0.2">
      <c r="B9671" s="442"/>
      <c r="I9671" s="443"/>
      <c r="J9671" s="443"/>
      <c r="K9671" s="443"/>
    </row>
    <row r="9672" spans="2:11" s="440" customFormat="1" x14ac:dyDescent="0.2">
      <c r="B9672" s="442"/>
      <c r="I9672" s="443"/>
      <c r="J9672" s="443"/>
      <c r="K9672" s="443"/>
    </row>
    <row r="9673" spans="2:11" s="440" customFormat="1" x14ac:dyDescent="0.2">
      <c r="B9673" s="442"/>
      <c r="I9673" s="443"/>
      <c r="J9673" s="443"/>
      <c r="K9673" s="443"/>
    </row>
    <row r="9674" spans="2:11" s="440" customFormat="1" x14ac:dyDescent="0.2">
      <c r="B9674" s="442"/>
      <c r="I9674" s="443"/>
      <c r="J9674" s="443"/>
      <c r="K9674" s="443"/>
    </row>
    <row r="9675" spans="2:11" s="440" customFormat="1" x14ac:dyDescent="0.2">
      <c r="B9675" s="442"/>
      <c r="I9675" s="443"/>
      <c r="J9675" s="443"/>
      <c r="K9675" s="443"/>
    </row>
    <row r="9676" spans="2:11" s="440" customFormat="1" x14ac:dyDescent="0.2">
      <c r="B9676" s="442"/>
      <c r="I9676" s="443"/>
      <c r="J9676" s="443"/>
      <c r="K9676" s="443"/>
    </row>
    <row r="9677" spans="2:11" s="440" customFormat="1" x14ac:dyDescent="0.2">
      <c r="B9677" s="442"/>
      <c r="I9677" s="443"/>
      <c r="J9677" s="443"/>
      <c r="K9677" s="443"/>
    </row>
    <row r="9678" spans="2:11" s="440" customFormat="1" x14ac:dyDescent="0.2">
      <c r="B9678" s="442"/>
      <c r="I9678" s="443"/>
      <c r="J9678" s="443"/>
      <c r="K9678" s="443"/>
    </row>
    <row r="9679" spans="2:11" s="440" customFormat="1" x14ac:dyDescent="0.2">
      <c r="B9679" s="442"/>
      <c r="I9679" s="443"/>
      <c r="J9679" s="443"/>
      <c r="K9679" s="443"/>
    </row>
    <row r="9680" spans="2:11" s="440" customFormat="1" x14ac:dyDescent="0.2">
      <c r="B9680" s="442"/>
      <c r="I9680" s="443"/>
      <c r="J9680" s="443"/>
      <c r="K9680" s="443"/>
    </row>
    <row r="9681" spans="2:11" s="440" customFormat="1" x14ac:dyDescent="0.2">
      <c r="B9681" s="442"/>
      <c r="I9681" s="443"/>
      <c r="J9681" s="443"/>
      <c r="K9681" s="443"/>
    </row>
    <row r="9682" spans="2:11" s="440" customFormat="1" x14ac:dyDescent="0.2">
      <c r="B9682" s="442"/>
      <c r="I9682" s="443"/>
      <c r="J9682" s="443"/>
      <c r="K9682" s="443"/>
    </row>
    <row r="9683" spans="2:11" s="440" customFormat="1" x14ac:dyDescent="0.2">
      <c r="B9683" s="442"/>
      <c r="I9683" s="443"/>
      <c r="J9683" s="443"/>
      <c r="K9683" s="443"/>
    </row>
    <row r="9684" spans="2:11" s="440" customFormat="1" x14ac:dyDescent="0.2">
      <c r="B9684" s="442"/>
      <c r="I9684" s="443"/>
      <c r="J9684" s="443"/>
      <c r="K9684" s="443"/>
    </row>
    <row r="9685" spans="2:11" s="440" customFormat="1" x14ac:dyDescent="0.2">
      <c r="B9685" s="442"/>
      <c r="I9685" s="443"/>
      <c r="J9685" s="443"/>
      <c r="K9685" s="443"/>
    </row>
    <row r="9686" spans="2:11" s="440" customFormat="1" x14ac:dyDescent="0.2">
      <c r="B9686" s="442"/>
      <c r="I9686" s="443"/>
      <c r="J9686" s="443"/>
      <c r="K9686" s="443"/>
    </row>
    <row r="9687" spans="2:11" s="440" customFormat="1" x14ac:dyDescent="0.2">
      <c r="B9687" s="442"/>
      <c r="I9687" s="443"/>
      <c r="J9687" s="443"/>
      <c r="K9687" s="443"/>
    </row>
    <row r="9688" spans="2:11" s="440" customFormat="1" x14ac:dyDescent="0.2">
      <c r="B9688" s="442"/>
      <c r="I9688" s="443"/>
      <c r="J9688" s="443"/>
      <c r="K9688" s="443"/>
    </row>
    <row r="9689" spans="2:11" s="440" customFormat="1" x14ac:dyDescent="0.2">
      <c r="B9689" s="442"/>
      <c r="I9689" s="443"/>
      <c r="J9689" s="443"/>
      <c r="K9689" s="443"/>
    </row>
    <row r="9690" spans="2:11" s="440" customFormat="1" x14ac:dyDescent="0.2">
      <c r="B9690" s="442"/>
      <c r="I9690" s="443"/>
      <c r="J9690" s="443"/>
      <c r="K9690" s="443"/>
    </row>
    <row r="9691" spans="2:11" s="440" customFormat="1" x14ac:dyDescent="0.2">
      <c r="B9691" s="442"/>
      <c r="I9691" s="443"/>
      <c r="J9691" s="443"/>
      <c r="K9691" s="443"/>
    </row>
    <row r="9692" spans="2:11" s="440" customFormat="1" x14ac:dyDescent="0.2">
      <c r="B9692" s="442"/>
      <c r="I9692" s="443"/>
      <c r="J9692" s="443"/>
      <c r="K9692" s="443"/>
    </row>
    <row r="9693" spans="2:11" s="440" customFormat="1" x14ac:dyDescent="0.2">
      <c r="B9693" s="442"/>
      <c r="I9693" s="443"/>
      <c r="J9693" s="443"/>
      <c r="K9693" s="443"/>
    </row>
    <row r="9694" spans="2:11" s="440" customFormat="1" x14ac:dyDescent="0.2">
      <c r="B9694" s="442"/>
      <c r="I9694" s="443"/>
      <c r="J9694" s="443"/>
      <c r="K9694" s="443"/>
    </row>
    <row r="9695" spans="2:11" s="440" customFormat="1" x14ac:dyDescent="0.2">
      <c r="B9695" s="442"/>
      <c r="I9695" s="443"/>
      <c r="J9695" s="443"/>
      <c r="K9695" s="443"/>
    </row>
    <row r="9696" spans="2:11" s="440" customFormat="1" x14ac:dyDescent="0.2">
      <c r="B9696" s="442"/>
      <c r="I9696" s="443"/>
      <c r="J9696" s="443"/>
      <c r="K9696" s="443"/>
    </row>
    <row r="9697" spans="2:11" s="440" customFormat="1" x14ac:dyDescent="0.2">
      <c r="B9697" s="442"/>
      <c r="I9697" s="443"/>
      <c r="J9697" s="443"/>
      <c r="K9697" s="443"/>
    </row>
    <row r="9698" spans="2:11" s="440" customFormat="1" x14ac:dyDescent="0.2">
      <c r="B9698" s="442"/>
      <c r="I9698" s="443"/>
      <c r="J9698" s="443"/>
      <c r="K9698" s="443"/>
    </row>
    <row r="9699" spans="2:11" s="440" customFormat="1" x14ac:dyDescent="0.2">
      <c r="B9699" s="442"/>
      <c r="I9699" s="443"/>
      <c r="J9699" s="443"/>
      <c r="K9699" s="443"/>
    </row>
    <row r="9700" spans="2:11" s="440" customFormat="1" x14ac:dyDescent="0.2">
      <c r="B9700" s="442"/>
      <c r="I9700" s="443"/>
      <c r="J9700" s="443"/>
      <c r="K9700" s="443"/>
    </row>
    <row r="9701" spans="2:11" s="440" customFormat="1" x14ac:dyDescent="0.2">
      <c r="B9701" s="442"/>
      <c r="I9701" s="443"/>
      <c r="J9701" s="443"/>
      <c r="K9701" s="443"/>
    </row>
    <row r="9702" spans="2:11" s="440" customFormat="1" x14ac:dyDescent="0.2">
      <c r="B9702" s="442"/>
      <c r="I9702" s="443"/>
      <c r="J9702" s="443"/>
      <c r="K9702" s="443"/>
    </row>
    <row r="9703" spans="2:11" s="440" customFormat="1" x14ac:dyDescent="0.2">
      <c r="B9703" s="442"/>
      <c r="I9703" s="443"/>
      <c r="J9703" s="443"/>
      <c r="K9703" s="443"/>
    </row>
    <row r="9704" spans="2:11" s="440" customFormat="1" x14ac:dyDescent="0.2">
      <c r="B9704" s="442"/>
      <c r="I9704" s="443"/>
      <c r="J9704" s="443"/>
      <c r="K9704" s="443"/>
    </row>
    <row r="9705" spans="2:11" s="440" customFormat="1" x14ac:dyDescent="0.2">
      <c r="B9705" s="442"/>
      <c r="I9705" s="443"/>
      <c r="J9705" s="443"/>
      <c r="K9705" s="443"/>
    </row>
    <row r="9706" spans="2:11" s="440" customFormat="1" x14ac:dyDescent="0.2">
      <c r="B9706" s="442"/>
      <c r="I9706" s="443"/>
      <c r="J9706" s="443"/>
      <c r="K9706" s="443"/>
    </row>
    <row r="9707" spans="2:11" s="440" customFormat="1" x14ac:dyDescent="0.2">
      <c r="B9707" s="442"/>
      <c r="I9707" s="443"/>
      <c r="J9707" s="443"/>
      <c r="K9707" s="443"/>
    </row>
    <row r="9708" spans="2:11" s="440" customFormat="1" x14ac:dyDescent="0.2">
      <c r="B9708" s="442"/>
      <c r="I9708" s="443"/>
      <c r="J9708" s="443"/>
      <c r="K9708" s="443"/>
    </row>
    <row r="9709" spans="2:11" s="440" customFormat="1" x14ac:dyDescent="0.2">
      <c r="B9709" s="442"/>
      <c r="I9709" s="443"/>
      <c r="J9709" s="443"/>
      <c r="K9709" s="443"/>
    </row>
    <row r="9710" spans="2:11" s="440" customFormat="1" x14ac:dyDescent="0.2">
      <c r="B9710" s="442"/>
      <c r="I9710" s="443"/>
      <c r="J9710" s="443"/>
      <c r="K9710" s="443"/>
    </row>
    <row r="9711" spans="2:11" s="440" customFormat="1" x14ac:dyDescent="0.2">
      <c r="B9711" s="442"/>
      <c r="I9711" s="443"/>
      <c r="J9711" s="443"/>
      <c r="K9711" s="443"/>
    </row>
    <row r="9712" spans="2:11" s="440" customFormat="1" x14ac:dyDescent="0.2">
      <c r="B9712" s="442"/>
      <c r="I9712" s="443"/>
      <c r="J9712" s="443"/>
      <c r="K9712" s="443"/>
    </row>
    <row r="9713" spans="2:11" s="440" customFormat="1" x14ac:dyDescent="0.2">
      <c r="B9713" s="442"/>
      <c r="I9713" s="443"/>
      <c r="J9713" s="443"/>
      <c r="K9713" s="443"/>
    </row>
    <row r="9714" spans="2:11" s="440" customFormat="1" x14ac:dyDescent="0.2">
      <c r="B9714" s="442"/>
      <c r="I9714" s="443"/>
      <c r="J9714" s="443"/>
      <c r="K9714" s="443"/>
    </row>
    <row r="9715" spans="2:11" s="440" customFormat="1" x14ac:dyDescent="0.2">
      <c r="B9715" s="442"/>
      <c r="I9715" s="443"/>
      <c r="J9715" s="443"/>
      <c r="K9715" s="443"/>
    </row>
    <row r="9716" spans="2:11" s="440" customFormat="1" x14ac:dyDescent="0.2">
      <c r="B9716" s="442"/>
      <c r="I9716" s="443"/>
      <c r="J9716" s="443"/>
      <c r="K9716" s="443"/>
    </row>
    <row r="9717" spans="2:11" s="440" customFormat="1" x14ac:dyDescent="0.2">
      <c r="B9717" s="442"/>
      <c r="I9717" s="443"/>
      <c r="J9717" s="443"/>
      <c r="K9717" s="443"/>
    </row>
    <row r="9718" spans="2:11" s="440" customFormat="1" x14ac:dyDescent="0.2">
      <c r="B9718" s="442"/>
      <c r="I9718" s="443"/>
      <c r="J9718" s="443"/>
      <c r="K9718" s="443"/>
    </row>
    <row r="9719" spans="2:11" s="440" customFormat="1" x14ac:dyDescent="0.2">
      <c r="B9719" s="442"/>
      <c r="I9719" s="443"/>
      <c r="J9719" s="443"/>
      <c r="K9719" s="443"/>
    </row>
    <row r="9720" spans="2:11" s="440" customFormat="1" x14ac:dyDescent="0.2">
      <c r="B9720" s="442"/>
      <c r="I9720" s="443"/>
      <c r="J9720" s="443"/>
      <c r="K9720" s="443"/>
    </row>
    <row r="9721" spans="2:11" s="440" customFormat="1" x14ac:dyDescent="0.2">
      <c r="B9721" s="442"/>
      <c r="I9721" s="443"/>
      <c r="J9721" s="443"/>
      <c r="K9721" s="443"/>
    </row>
    <row r="9722" spans="2:11" s="440" customFormat="1" x14ac:dyDescent="0.2">
      <c r="B9722" s="442"/>
      <c r="I9722" s="443"/>
      <c r="J9722" s="443"/>
      <c r="K9722" s="443"/>
    </row>
    <row r="9723" spans="2:11" s="440" customFormat="1" x14ac:dyDescent="0.2">
      <c r="B9723" s="442"/>
      <c r="I9723" s="443"/>
      <c r="J9723" s="443"/>
      <c r="K9723" s="443"/>
    </row>
    <row r="9724" spans="2:11" s="440" customFormat="1" x14ac:dyDescent="0.2">
      <c r="B9724" s="442"/>
      <c r="I9724" s="443"/>
      <c r="J9724" s="443"/>
      <c r="K9724" s="443"/>
    </row>
    <row r="9725" spans="2:11" s="440" customFormat="1" x14ac:dyDescent="0.2">
      <c r="B9725" s="442"/>
      <c r="I9725" s="443"/>
      <c r="J9725" s="443"/>
      <c r="K9725" s="443"/>
    </row>
    <row r="9726" spans="2:11" s="440" customFormat="1" x14ac:dyDescent="0.2">
      <c r="B9726" s="442"/>
      <c r="I9726" s="443"/>
      <c r="J9726" s="443"/>
      <c r="K9726" s="443"/>
    </row>
    <row r="9727" spans="2:11" s="440" customFormat="1" x14ac:dyDescent="0.2">
      <c r="B9727" s="442"/>
      <c r="I9727" s="443"/>
      <c r="J9727" s="443"/>
      <c r="K9727" s="443"/>
    </row>
    <row r="9728" spans="2:11" s="440" customFormat="1" x14ac:dyDescent="0.2">
      <c r="B9728" s="442"/>
      <c r="I9728" s="443"/>
      <c r="J9728" s="443"/>
      <c r="K9728" s="443"/>
    </row>
    <row r="9729" spans="2:11" s="440" customFormat="1" x14ac:dyDescent="0.2">
      <c r="B9729" s="442"/>
      <c r="I9729" s="443"/>
      <c r="J9729" s="443"/>
      <c r="K9729" s="443"/>
    </row>
    <row r="9730" spans="2:11" s="440" customFormat="1" x14ac:dyDescent="0.2">
      <c r="B9730" s="442"/>
      <c r="I9730" s="443"/>
      <c r="J9730" s="443"/>
      <c r="K9730" s="443"/>
    </row>
    <row r="9731" spans="2:11" s="440" customFormat="1" x14ac:dyDescent="0.2">
      <c r="B9731" s="442"/>
      <c r="I9731" s="443"/>
      <c r="J9731" s="443"/>
      <c r="K9731" s="443"/>
    </row>
    <row r="9732" spans="2:11" s="440" customFormat="1" x14ac:dyDescent="0.2">
      <c r="B9732" s="442"/>
      <c r="I9732" s="443"/>
      <c r="J9732" s="443"/>
      <c r="K9732" s="443"/>
    </row>
    <row r="9733" spans="2:11" s="440" customFormat="1" x14ac:dyDescent="0.2">
      <c r="B9733" s="442"/>
      <c r="I9733" s="443"/>
      <c r="J9733" s="443"/>
      <c r="K9733" s="443"/>
    </row>
    <row r="9734" spans="2:11" s="440" customFormat="1" x14ac:dyDescent="0.2">
      <c r="B9734" s="442"/>
      <c r="I9734" s="443"/>
      <c r="J9734" s="443"/>
      <c r="K9734" s="443"/>
    </row>
    <row r="9735" spans="2:11" s="440" customFormat="1" x14ac:dyDescent="0.2">
      <c r="B9735" s="442"/>
      <c r="I9735" s="443"/>
      <c r="J9735" s="443"/>
      <c r="K9735" s="443"/>
    </row>
    <row r="9736" spans="2:11" s="440" customFormat="1" x14ac:dyDescent="0.2">
      <c r="B9736" s="442"/>
      <c r="I9736" s="443"/>
      <c r="J9736" s="443"/>
      <c r="K9736" s="443"/>
    </row>
    <row r="9737" spans="2:11" s="440" customFormat="1" x14ac:dyDescent="0.2">
      <c r="B9737" s="442"/>
      <c r="I9737" s="443"/>
      <c r="J9737" s="443"/>
      <c r="K9737" s="443"/>
    </row>
    <row r="9738" spans="2:11" s="440" customFormat="1" x14ac:dyDescent="0.2">
      <c r="B9738" s="442"/>
      <c r="I9738" s="443"/>
      <c r="J9738" s="443"/>
      <c r="K9738" s="443"/>
    </row>
    <row r="9739" spans="2:11" s="440" customFormat="1" x14ac:dyDescent="0.2">
      <c r="B9739" s="442"/>
      <c r="I9739" s="443"/>
      <c r="J9739" s="443"/>
      <c r="K9739" s="443"/>
    </row>
    <row r="9740" spans="2:11" s="440" customFormat="1" x14ac:dyDescent="0.2">
      <c r="B9740" s="442"/>
      <c r="I9740" s="443"/>
      <c r="J9740" s="443"/>
      <c r="K9740" s="443"/>
    </row>
    <row r="9741" spans="2:11" s="440" customFormat="1" x14ac:dyDescent="0.2">
      <c r="B9741" s="442"/>
      <c r="I9741" s="443"/>
      <c r="J9741" s="443"/>
      <c r="K9741" s="443"/>
    </row>
    <row r="9742" spans="2:11" s="440" customFormat="1" x14ac:dyDescent="0.2">
      <c r="B9742" s="442"/>
      <c r="I9742" s="443"/>
      <c r="J9742" s="443"/>
      <c r="K9742" s="443"/>
    </row>
    <row r="9743" spans="2:11" s="440" customFormat="1" x14ac:dyDescent="0.2">
      <c r="B9743" s="442"/>
      <c r="I9743" s="443"/>
      <c r="J9743" s="443"/>
      <c r="K9743" s="443"/>
    </row>
    <row r="9744" spans="2:11" s="440" customFormat="1" x14ac:dyDescent="0.2">
      <c r="B9744" s="442"/>
      <c r="I9744" s="443"/>
      <c r="J9744" s="443"/>
      <c r="K9744" s="443"/>
    </row>
    <row r="9745" spans="2:11" s="440" customFormat="1" x14ac:dyDescent="0.2">
      <c r="B9745" s="442"/>
      <c r="I9745" s="443"/>
      <c r="J9745" s="443"/>
      <c r="K9745" s="443"/>
    </row>
    <row r="9746" spans="2:11" s="440" customFormat="1" x14ac:dyDescent="0.2">
      <c r="B9746" s="442"/>
      <c r="I9746" s="443"/>
      <c r="J9746" s="443"/>
      <c r="K9746" s="443"/>
    </row>
    <row r="9747" spans="2:11" s="440" customFormat="1" x14ac:dyDescent="0.2">
      <c r="B9747" s="442"/>
      <c r="I9747" s="443"/>
      <c r="J9747" s="443"/>
      <c r="K9747" s="443"/>
    </row>
    <row r="9748" spans="2:11" s="440" customFormat="1" x14ac:dyDescent="0.2">
      <c r="B9748" s="442"/>
      <c r="I9748" s="443"/>
      <c r="J9748" s="443"/>
      <c r="K9748" s="443"/>
    </row>
    <row r="9749" spans="2:11" s="440" customFormat="1" x14ac:dyDescent="0.2">
      <c r="B9749" s="442"/>
      <c r="I9749" s="443"/>
      <c r="J9749" s="443"/>
      <c r="K9749" s="443"/>
    </row>
    <row r="9750" spans="2:11" s="440" customFormat="1" x14ac:dyDescent="0.2">
      <c r="B9750" s="442"/>
      <c r="I9750" s="443"/>
      <c r="J9750" s="443"/>
      <c r="K9750" s="443"/>
    </row>
    <row r="9751" spans="2:11" s="440" customFormat="1" x14ac:dyDescent="0.2">
      <c r="B9751" s="442"/>
      <c r="I9751" s="443"/>
      <c r="J9751" s="443"/>
      <c r="K9751" s="443"/>
    </row>
    <row r="9752" spans="2:11" s="440" customFormat="1" x14ac:dyDescent="0.2">
      <c r="B9752" s="442"/>
      <c r="I9752" s="443"/>
      <c r="J9752" s="443"/>
      <c r="K9752" s="443"/>
    </row>
    <row r="9753" spans="2:11" s="440" customFormat="1" x14ac:dyDescent="0.2">
      <c r="B9753" s="442"/>
      <c r="I9753" s="443"/>
      <c r="J9753" s="443"/>
      <c r="K9753" s="443"/>
    </row>
    <row r="9754" spans="2:11" s="440" customFormat="1" x14ac:dyDescent="0.2">
      <c r="B9754" s="442"/>
      <c r="I9754" s="443"/>
      <c r="J9754" s="443"/>
      <c r="K9754" s="443"/>
    </row>
    <row r="9755" spans="2:11" s="440" customFormat="1" x14ac:dyDescent="0.2">
      <c r="B9755" s="442"/>
      <c r="I9755" s="443"/>
      <c r="J9755" s="443"/>
      <c r="K9755" s="443"/>
    </row>
    <row r="9756" spans="2:11" s="440" customFormat="1" x14ac:dyDescent="0.2">
      <c r="B9756" s="442"/>
      <c r="I9756" s="443"/>
      <c r="J9756" s="443"/>
      <c r="K9756" s="443"/>
    </row>
    <row r="9757" spans="2:11" s="440" customFormat="1" x14ac:dyDescent="0.2">
      <c r="B9757" s="442"/>
      <c r="I9757" s="443"/>
      <c r="J9757" s="443"/>
      <c r="K9757" s="443"/>
    </row>
    <row r="9758" spans="2:11" s="440" customFormat="1" x14ac:dyDescent="0.2">
      <c r="B9758" s="442"/>
      <c r="I9758" s="443"/>
      <c r="J9758" s="443"/>
      <c r="K9758" s="443"/>
    </row>
    <row r="9759" spans="2:11" s="440" customFormat="1" x14ac:dyDescent="0.2">
      <c r="B9759" s="442"/>
      <c r="I9759" s="443"/>
      <c r="J9759" s="443"/>
      <c r="K9759" s="443"/>
    </row>
    <row r="9760" spans="2:11" s="440" customFormat="1" x14ac:dyDescent="0.2">
      <c r="B9760" s="442"/>
      <c r="I9760" s="443"/>
      <c r="J9760" s="443"/>
      <c r="K9760" s="443"/>
    </row>
    <row r="9761" spans="2:11" s="440" customFormat="1" x14ac:dyDescent="0.2">
      <c r="B9761" s="442"/>
      <c r="I9761" s="443"/>
      <c r="J9761" s="443"/>
      <c r="K9761" s="443"/>
    </row>
    <row r="9762" spans="2:11" s="440" customFormat="1" x14ac:dyDescent="0.2">
      <c r="B9762" s="442"/>
      <c r="I9762" s="443"/>
      <c r="J9762" s="443"/>
      <c r="K9762" s="443"/>
    </row>
    <row r="9763" spans="2:11" s="440" customFormat="1" x14ac:dyDescent="0.2">
      <c r="B9763" s="442"/>
      <c r="I9763" s="443"/>
      <c r="J9763" s="443"/>
      <c r="K9763" s="443"/>
    </row>
    <row r="9764" spans="2:11" s="440" customFormat="1" x14ac:dyDescent="0.2">
      <c r="B9764" s="442"/>
      <c r="I9764" s="443"/>
      <c r="J9764" s="443"/>
      <c r="K9764" s="443"/>
    </row>
    <row r="9765" spans="2:11" s="440" customFormat="1" x14ac:dyDescent="0.2">
      <c r="B9765" s="442"/>
      <c r="I9765" s="443"/>
      <c r="J9765" s="443"/>
      <c r="K9765" s="443"/>
    </row>
    <row r="9766" spans="2:11" s="440" customFormat="1" x14ac:dyDescent="0.2">
      <c r="B9766" s="442"/>
      <c r="I9766" s="443"/>
      <c r="J9766" s="443"/>
      <c r="K9766" s="443"/>
    </row>
    <row r="9767" spans="2:11" s="440" customFormat="1" x14ac:dyDescent="0.2">
      <c r="B9767" s="442"/>
      <c r="I9767" s="443"/>
      <c r="J9767" s="443"/>
      <c r="K9767" s="443"/>
    </row>
    <row r="9768" spans="2:11" s="440" customFormat="1" x14ac:dyDescent="0.2">
      <c r="B9768" s="442"/>
      <c r="I9768" s="443"/>
      <c r="J9768" s="443"/>
      <c r="K9768" s="443"/>
    </row>
    <row r="9769" spans="2:11" s="440" customFormat="1" x14ac:dyDescent="0.2">
      <c r="B9769" s="442"/>
      <c r="I9769" s="443"/>
      <c r="J9769" s="443"/>
      <c r="K9769" s="443"/>
    </row>
    <row r="9770" spans="2:11" s="440" customFormat="1" x14ac:dyDescent="0.2">
      <c r="B9770" s="442"/>
      <c r="I9770" s="443"/>
      <c r="J9770" s="443"/>
      <c r="K9770" s="443"/>
    </row>
    <row r="9771" spans="2:11" s="440" customFormat="1" x14ac:dyDescent="0.2">
      <c r="B9771" s="442"/>
      <c r="I9771" s="443"/>
      <c r="J9771" s="443"/>
      <c r="K9771" s="443"/>
    </row>
    <row r="9772" spans="2:11" s="440" customFormat="1" x14ac:dyDescent="0.2">
      <c r="B9772" s="442"/>
      <c r="I9772" s="443"/>
      <c r="J9772" s="443"/>
      <c r="K9772" s="443"/>
    </row>
    <row r="9773" spans="2:11" s="440" customFormat="1" x14ac:dyDescent="0.2">
      <c r="B9773" s="442"/>
      <c r="I9773" s="443"/>
      <c r="J9773" s="443"/>
      <c r="K9773" s="443"/>
    </row>
    <row r="9774" spans="2:11" s="440" customFormat="1" x14ac:dyDescent="0.2">
      <c r="B9774" s="442"/>
      <c r="I9774" s="443"/>
      <c r="J9774" s="443"/>
      <c r="K9774" s="443"/>
    </row>
    <row r="9775" spans="2:11" s="440" customFormat="1" x14ac:dyDescent="0.2">
      <c r="B9775" s="442"/>
      <c r="I9775" s="443"/>
      <c r="J9775" s="443"/>
      <c r="K9775" s="443"/>
    </row>
    <row r="9776" spans="2:11" s="440" customFormat="1" x14ac:dyDescent="0.2">
      <c r="B9776" s="442"/>
      <c r="I9776" s="443"/>
      <c r="J9776" s="443"/>
      <c r="K9776" s="443"/>
    </row>
    <row r="9777" spans="2:11" s="440" customFormat="1" x14ac:dyDescent="0.2">
      <c r="B9777" s="442"/>
      <c r="I9777" s="443"/>
      <c r="J9777" s="443"/>
      <c r="K9777" s="443"/>
    </row>
    <row r="9778" spans="2:11" s="440" customFormat="1" x14ac:dyDescent="0.2">
      <c r="B9778" s="442"/>
      <c r="I9778" s="443"/>
      <c r="J9778" s="443"/>
      <c r="K9778" s="443"/>
    </row>
    <row r="9779" spans="2:11" s="440" customFormat="1" x14ac:dyDescent="0.2">
      <c r="B9779" s="442"/>
      <c r="I9779" s="443"/>
      <c r="J9779" s="443"/>
      <c r="K9779" s="443"/>
    </row>
    <row r="9780" spans="2:11" s="440" customFormat="1" x14ac:dyDescent="0.2">
      <c r="B9780" s="442"/>
      <c r="I9780" s="443"/>
      <c r="J9780" s="443"/>
      <c r="K9780" s="443"/>
    </row>
    <row r="9781" spans="2:11" s="440" customFormat="1" x14ac:dyDescent="0.2">
      <c r="B9781" s="442"/>
      <c r="I9781" s="443"/>
      <c r="J9781" s="443"/>
      <c r="K9781" s="443"/>
    </row>
    <row r="9782" spans="2:11" s="440" customFormat="1" x14ac:dyDescent="0.2">
      <c r="B9782" s="442"/>
      <c r="I9782" s="443"/>
      <c r="J9782" s="443"/>
      <c r="K9782" s="443"/>
    </row>
    <row r="9783" spans="2:11" s="440" customFormat="1" x14ac:dyDescent="0.2">
      <c r="B9783" s="442"/>
      <c r="I9783" s="443"/>
      <c r="J9783" s="443"/>
      <c r="K9783" s="443"/>
    </row>
    <row r="9784" spans="2:11" s="440" customFormat="1" x14ac:dyDescent="0.2">
      <c r="B9784" s="442"/>
      <c r="I9784" s="443"/>
      <c r="J9784" s="443"/>
      <c r="K9784" s="443"/>
    </row>
    <row r="9785" spans="2:11" s="440" customFormat="1" x14ac:dyDescent="0.2">
      <c r="B9785" s="442"/>
      <c r="I9785" s="443"/>
      <c r="J9785" s="443"/>
      <c r="K9785" s="443"/>
    </row>
    <row r="9786" spans="2:11" s="440" customFormat="1" x14ac:dyDescent="0.2">
      <c r="B9786" s="442"/>
      <c r="I9786" s="443"/>
      <c r="J9786" s="443"/>
      <c r="K9786" s="443"/>
    </row>
    <row r="9787" spans="2:11" s="440" customFormat="1" x14ac:dyDescent="0.2">
      <c r="B9787" s="442"/>
      <c r="I9787" s="443"/>
      <c r="J9787" s="443"/>
      <c r="K9787" s="443"/>
    </row>
    <row r="9788" spans="2:11" s="440" customFormat="1" x14ac:dyDescent="0.2">
      <c r="B9788" s="442"/>
      <c r="I9788" s="443"/>
      <c r="J9788" s="443"/>
      <c r="K9788" s="443"/>
    </row>
    <row r="9789" spans="2:11" s="440" customFormat="1" x14ac:dyDescent="0.2">
      <c r="B9789" s="442"/>
      <c r="I9789" s="443"/>
      <c r="J9789" s="443"/>
      <c r="K9789" s="443"/>
    </row>
    <row r="9790" spans="2:11" s="440" customFormat="1" x14ac:dyDescent="0.2">
      <c r="B9790" s="442"/>
      <c r="I9790" s="443"/>
      <c r="J9790" s="443"/>
      <c r="K9790" s="443"/>
    </row>
    <row r="9791" spans="2:11" s="440" customFormat="1" x14ac:dyDescent="0.2">
      <c r="B9791" s="442"/>
      <c r="I9791" s="443"/>
      <c r="J9791" s="443"/>
      <c r="K9791" s="443"/>
    </row>
    <row r="9792" spans="2:11" s="440" customFormat="1" x14ac:dyDescent="0.2">
      <c r="B9792" s="442"/>
      <c r="I9792" s="443"/>
      <c r="J9792" s="443"/>
      <c r="K9792" s="443"/>
    </row>
    <row r="9793" spans="2:11" s="440" customFormat="1" x14ac:dyDescent="0.2">
      <c r="B9793" s="442"/>
      <c r="I9793" s="443"/>
      <c r="J9793" s="443"/>
      <c r="K9793" s="443"/>
    </row>
    <row r="9794" spans="2:11" s="440" customFormat="1" x14ac:dyDescent="0.2">
      <c r="B9794" s="442"/>
      <c r="I9794" s="443"/>
      <c r="J9794" s="443"/>
      <c r="K9794" s="443"/>
    </row>
    <row r="9795" spans="2:11" s="440" customFormat="1" x14ac:dyDescent="0.2">
      <c r="B9795" s="442"/>
      <c r="I9795" s="443"/>
      <c r="J9795" s="443"/>
      <c r="K9795" s="443"/>
    </row>
    <row r="9796" spans="2:11" s="440" customFormat="1" x14ac:dyDescent="0.2">
      <c r="B9796" s="442"/>
      <c r="I9796" s="443"/>
      <c r="J9796" s="443"/>
      <c r="K9796" s="443"/>
    </row>
    <row r="9797" spans="2:11" s="440" customFormat="1" x14ac:dyDescent="0.2">
      <c r="B9797" s="442"/>
      <c r="I9797" s="443"/>
      <c r="J9797" s="443"/>
      <c r="K9797" s="443"/>
    </row>
    <row r="9798" spans="2:11" s="440" customFormat="1" x14ac:dyDescent="0.2">
      <c r="B9798" s="442"/>
      <c r="I9798" s="443"/>
      <c r="J9798" s="443"/>
      <c r="K9798" s="443"/>
    </row>
    <row r="9799" spans="2:11" s="440" customFormat="1" x14ac:dyDescent="0.2">
      <c r="B9799" s="442"/>
      <c r="I9799" s="443"/>
      <c r="J9799" s="443"/>
      <c r="K9799" s="443"/>
    </row>
    <row r="9800" spans="2:11" s="440" customFormat="1" x14ac:dyDescent="0.2">
      <c r="B9800" s="442"/>
      <c r="I9800" s="443"/>
      <c r="J9800" s="443"/>
      <c r="K9800" s="443"/>
    </row>
    <row r="9801" spans="2:11" s="440" customFormat="1" x14ac:dyDescent="0.2">
      <c r="B9801" s="442"/>
      <c r="I9801" s="443"/>
      <c r="J9801" s="443"/>
      <c r="K9801" s="443"/>
    </row>
    <row r="9802" spans="2:11" s="440" customFormat="1" x14ac:dyDescent="0.2">
      <c r="B9802" s="442"/>
      <c r="I9802" s="443"/>
      <c r="J9802" s="443"/>
      <c r="K9802" s="443"/>
    </row>
    <row r="9803" spans="2:11" s="440" customFormat="1" x14ac:dyDescent="0.2">
      <c r="B9803" s="442"/>
      <c r="I9803" s="443"/>
      <c r="J9803" s="443"/>
      <c r="K9803" s="443"/>
    </row>
    <row r="9804" spans="2:11" s="440" customFormat="1" x14ac:dyDescent="0.2">
      <c r="B9804" s="442"/>
      <c r="I9804" s="443"/>
      <c r="J9804" s="443"/>
      <c r="K9804" s="443"/>
    </row>
    <row r="9805" spans="2:11" s="440" customFormat="1" x14ac:dyDescent="0.2">
      <c r="B9805" s="442"/>
      <c r="I9805" s="443"/>
      <c r="J9805" s="443"/>
      <c r="K9805" s="443"/>
    </row>
    <row r="9806" spans="2:11" s="440" customFormat="1" x14ac:dyDescent="0.2">
      <c r="B9806" s="442"/>
      <c r="I9806" s="443"/>
      <c r="J9806" s="443"/>
      <c r="K9806" s="443"/>
    </row>
    <row r="9807" spans="2:11" s="440" customFormat="1" x14ac:dyDescent="0.2">
      <c r="B9807" s="442"/>
      <c r="I9807" s="443"/>
      <c r="J9807" s="443"/>
      <c r="K9807" s="443"/>
    </row>
    <row r="9808" spans="2:11" s="440" customFormat="1" x14ac:dyDescent="0.2">
      <c r="B9808" s="442"/>
      <c r="I9808" s="443"/>
      <c r="J9808" s="443"/>
      <c r="K9808" s="443"/>
    </row>
    <row r="9809" spans="2:11" s="440" customFormat="1" x14ac:dyDescent="0.2">
      <c r="B9809" s="442"/>
      <c r="I9809" s="443"/>
      <c r="J9809" s="443"/>
      <c r="K9809" s="443"/>
    </row>
    <row r="9810" spans="2:11" s="440" customFormat="1" x14ac:dyDescent="0.2">
      <c r="B9810" s="442"/>
      <c r="I9810" s="443"/>
      <c r="J9810" s="443"/>
      <c r="K9810" s="443"/>
    </row>
    <row r="9811" spans="2:11" s="440" customFormat="1" x14ac:dyDescent="0.2">
      <c r="B9811" s="442"/>
      <c r="I9811" s="443"/>
      <c r="J9811" s="443"/>
      <c r="K9811" s="443"/>
    </row>
    <row r="9812" spans="2:11" s="440" customFormat="1" x14ac:dyDescent="0.2">
      <c r="B9812" s="442"/>
      <c r="I9812" s="443"/>
      <c r="J9812" s="443"/>
      <c r="K9812" s="443"/>
    </row>
    <row r="9813" spans="2:11" s="440" customFormat="1" x14ac:dyDescent="0.2">
      <c r="B9813" s="442"/>
      <c r="I9813" s="443"/>
      <c r="J9813" s="443"/>
      <c r="K9813" s="443"/>
    </row>
    <row r="9814" spans="2:11" s="440" customFormat="1" x14ac:dyDescent="0.2">
      <c r="B9814" s="442"/>
      <c r="I9814" s="443"/>
      <c r="J9814" s="443"/>
      <c r="K9814" s="443"/>
    </row>
    <row r="9815" spans="2:11" s="440" customFormat="1" x14ac:dyDescent="0.2">
      <c r="B9815" s="442"/>
      <c r="I9815" s="443"/>
      <c r="J9815" s="443"/>
      <c r="K9815" s="443"/>
    </row>
    <row r="9816" spans="2:11" s="440" customFormat="1" x14ac:dyDescent="0.2">
      <c r="B9816" s="442"/>
      <c r="I9816" s="443"/>
      <c r="J9816" s="443"/>
      <c r="K9816" s="443"/>
    </row>
    <row r="9817" spans="2:11" s="440" customFormat="1" x14ac:dyDescent="0.2">
      <c r="B9817" s="442"/>
      <c r="I9817" s="443"/>
      <c r="J9817" s="443"/>
      <c r="K9817" s="443"/>
    </row>
    <row r="9818" spans="2:11" s="440" customFormat="1" x14ac:dyDescent="0.2">
      <c r="B9818" s="442"/>
      <c r="I9818" s="443"/>
      <c r="J9818" s="443"/>
      <c r="K9818" s="443"/>
    </row>
    <row r="9819" spans="2:11" s="440" customFormat="1" x14ac:dyDescent="0.2">
      <c r="B9819" s="442"/>
      <c r="I9819" s="443"/>
      <c r="J9819" s="443"/>
      <c r="K9819" s="443"/>
    </row>
    <row r="9820" spans="2:11" s="440" customFormat="1" x14ac:dyDescent="0.2">
      <c r="B9820" s="442"/>
      <c r="I9820" s="443"/>
      <c r="J9820" s="443"/>
      <c r="K9820" s="443"/>
    </row>
    <row r="9821" spans="2:11" s="440" customFormat="1" x14ac:dyDescent="0.2">
      <c r="B9821" s="442"/>
      <c r="I9821" s="443"/>
      <c r="J9821" s="443"/>
      <c r="K9821" s="443"/>
    </row>
    <row r="9822" spans="2:11" s="440" customFormat="1" x14ac:dyDescent="0.2">
      <c r="B9822" s="442"/>
      <c r="I9822" s="443"/>
      <c r="J9822" s="443"/>
      <c r="K9822" s="443"/>
    </row>
    <row r="9823" spans="2:11" s="440" customFormat="1" x14ac:dyDescent="0.2">
      <c r="B9823" s="442"/>
      <c r="I9823" s="443"/>
      <c r="J9823" s="443"/>
      <c r="K9823" s="443"/>
    </row>
    <row r="9824" spans="2:11" s="440" customFormat="1" x14ac:dyDescent="0.2">
      <c r="B9824" s="442"/>
      <c r="I9824" s="443"/>
      <c r="J9824" s="443"/>
      <c r="K9824" s="443"/>
    </row>
    <row r="9825" spans="2:11" s="440" customFormat="1" x14ac:dyDescent="0.2">
      <c r="B9825" s="442"/>
      <c r="I9825" s="443"/>
      <c r="J9825" s="443"/>
      <c r="K9825" s="443"/>
    </row>
    <row r="9826" spans="2:11" s="440" customFormat="1" x14ac:dyDescent="0.2">
      <c r="B9826" s="442"/>
      <c r="I9826" s="443"/>
      <c r="J9826" s="443"/>
      <c r="K9826" s="443"/>
    </row>
    <row r="9827" spans="2:11" s="440" customFormat="1" x14ac:dyDescent="0.2">
      <c r="B9827" s="442"/>
      <c r="I9827" s="443"/>
      <c r="J9827" s="443"/>
      <c r="K9827" s="443"/>
    </row>
    <row r="9828" spans="2:11" s="440" customFormat="1" x14ac:dyDescent="0.2">
      <c r="B9828" s="442"/>
      <c r="I9828" s="443"/>
      <c r="J9828" s="443"/>
      <c r="K9828" s="443"/>
    </row>
    <row r="9829" spans="2:11" s="440" customFormat="1" x14ac:dyDescent="0.2">
      <c r="B9829" s="442"/>
      <c r="I9829" s="443"/>
      <c r="J9829" s="443"/>
      <c r="K9829" s="443"/>
    </row>
    <row r="9830" spans="2:11" s="440" customFormat="1" x14ac:dyDescent="0.2">
      <c r="B9830" s="442"/>
      <c r="I9830" s="443"/>
      <c r="J9830" s="443"/>
      <c r="K9830" s="443"/>
    </row>
    <row r="9831" spans="2:11" s="440" customFormat="1" x14ac:dyDescent="0.2">
      <c r="B9831" s="442"/>
      <c r="I9831" s="443"/>
      <c r="J9831" s="443"/>
      <c r="K9831" s="443"/>
    </row>
    <row r="9832" spans="2:11" s="440" customFormat="1" x14ac:dyDescent="0.2">
      <c r="B9832" s="442"/>
      <c r="I9832" s="443"/>
      <c r="J9832" s="443"/>
      <c r="K9832" s="443"/>
    </row>
    <row r="9833" spans="2:11" s="440" customFormat="1" x14ac:dyDescent="0.2">
      <c r="B9833" s="442"/>
      <c r="I9833" s="443"/>
      <c r="J9833" s="443"/>
      <c r="K9833" s="443"/>
    </row>
    <row r="9834" spans="2:11" s="440" customFormat="1" x14ac:dyDescent="0.2">
      <c r="B9834" s="442"/>
      <c r="I9834" s="443"/>
      <c r="J9834" s="443"/>
      <c r="K9834" s="443"/>
    </row>
    <row r="9835" spans="2:11" s="440" customFormat="1" x14ac:dyDescent="0.2">
      <c r="B9835" s="442"/>
      <c r="I9835" s="443"/>
      <c r="J9835" s="443"/>
      <c r="K9835" s="443"/>
    </row>
    <row r="9836" spans="2:11" s="440" customFormat="1" x14ac:dyDescent="0.2">
      <c r="B9836" s="442"/>
      <c r="I9836" s="443"/>
      <c r="J9836" s="443"/>
      <c r="K9836" s="443"/>
    </row>
    <row r="9837" spans="2:11" s="440" customFormat="1" x14ac:dyDescent="0.2">
      <c r="B9837" s="442"/>
      <c r="I9837" s="443"/>
      <c r="J9837" s="443"/>
      <c r="K9837" s="443"/>
    </row>
    <row r="9838" spans="2:11" s="440" customFormat="1" x14ac:dyDescent="0.2">
      <c r="B9838" s="442"/>
      <c r="I9838" s="443"/>
      <c r="J9838" s="443"/>
      <c r="K9838" s="443"/>
    </row>
    <row r="9839" spans="2:11" s="440" customFormat="1" x14ac:dyDescent="0.2">
      <c r="B9839" s="442"/>
      <c r="I9839" s="443"/>
      <c r="J9839" s="443"/>
      <c r="K9839" s="443"/>
    </row>
    <row r="9840" spans="2:11" s="440" customFormat="1" x14ac:dyDescent="0.2">
      <c r="B9840" s="442"/>
      <c r="I9840" s="443"/>
      <c r="J9840" s="443"/>
      <c r="K9840" s="443"/>
    </row>
    <row r="9841" spans="2:11" s="440" customFormat="1" x14ac:dyDescent="0.2">
      <c r="B9841" s="442"/>
      <c r="I9841" s="443"/>
      <c r="J9841" s="443"/>
      <c r="K9841" s="443"/>
    </row>
    <row r="9842" spans="2:11" s="440" customFormat="1" x14ac:dyDescent="0.2">
      <c r="B9842" s="442"/>
      <c r="I9842" s="443"/>
      <c r="J9842" s="443"/>
      <c r="K9842" s="443"/>
    </row>
    <row r="9843" spans="2:11" s="440" customFormat="1" x14ac:dyDescent="0.2">
      <c r="B9843" s="442"/>
      <c r="I9843" s="443"/>
      <c r="J9843" s="443"/>
      <c r="K9843" s="443"/>
    </row>
    <row r="9844" spans="2:11" s="440" customFormat="1" x14ac:dyDescent="0.2">
      <c r="B9844" s="442"/>
      <c r="I9844" s="443"/>
      <c r="J9844" s="443"/>
      <c r="K9844" s="443"/>
    </row>
    <row r="9845" spans="2:11" s="440" customFormat="1" x14ac:dyDescent="0.2">
      <c r="B9845" s="442"/>
      <c r="I9845" s="443"/>
      <c r="J9845" s="443"/>
      <c r="K9845" s="443"/>
    </row>
    <row r="9846" spans="2:11" s="440" customFormat="1" x14ac:dyDescent="0.2">
      <c r="B9846" s="442"/>
      <c r="I9846" s="443"/>
      <c r="J9846" s="443"/>
      <c r="K9846" s="443"/>
    </row>
    <row r="9847" spans="2:11" s="440" customFormat="1" x14ac:dyDescent="0.2">
      <c r="B9847" s="442"/>
      <c r="I9847" s="443"/>
      <c r="J9847" s="443"/>
      <c r="K9847" s="443"/>
    </row>
    <row r="9848" spans="2:11" s="440" customFormat="1" x14ac:dyDescent="0.2">
      <c r="B9848" s="442"/>
      <c r="I9848" s="443"/>
      <c r="J9848" s="443"/>
      <c r="K9848" s="443"/>
    </row>
    <row r="9849" spans="2:11" s="440" customFormat="1" x14ac:dyDescent="0.2">
      <c r="B9849" s="442"/>
      <c r="I9849" s="443"/>
      <c r="J9849" s="443"/>
      <c r="K9849" s="443"/>
    </row>
    <row r="9850" spans="2:11" s="440" customFormat="1" x14ac:dyDescent="0.2">
      <c r="B9850" s="442"/>
      <c r="I9850" s="443"/>
      <c r="J9850" s="443"/>
      <c r="K9850" s="443"/>
    </row>
    <row r="9851" spans="2:11" s="440" customFormat="1" x14ac:dyDescent="0.2">
      <c r="B9851" s="442"/>
      <c r="I9851" s="443"/>
      <c r="J9851" s="443"/>
      <c r="K9851" s="443"/>
    </row>
    <row r="9852" spans="2:11" s="440" customFormat="1" x14ac:dyDescent="0.2">
      <c r="B9852" s="442"/>
      <c r="I9852" s="443"/>
      <c r="J9852" s="443"/>
      <c r="K9852" s="443"/>
    </row>
    <row r="9853" spans="2:11" s="440" customFormat="1" x14ac:dyDescent="0.2">
      <c r="B9853" s="442"/>
      <c r="I9853" s="443"/>
      <c r="J9853" s="443"/>
      <c r="K9853" s="443"/>
    </row>
    <row r="9854" spans="2:11" s="440" customFormat="1" x14ac:dyDescent="0.2">
      <c r="B9854" s="442"/>
      <c r="I9854" s="443"/>
      <c r="J9854" s="443"/>
      <c r="K9854" s="443"/>
    </row>
    <row r="9855" spans="2:11" s="440" customFormat="1" x14ac:dyDescent="0.2">
      <c r="B9855" s="442"/>
      <c r="I9855" s="443"/>
      <c r="J9855" s="443"/>
      <c r="K9855" s="443"/>
    </row>
    <row r="9856" spans="2:11" s="440" customFormat="1" x14ac:dyDescent="0.2">
      <c r="B9856" s="442"/>
      <c r="I9856" s="443"/>
      <c r="J9856" s="443"/>
      <c r="K9856" s="443"/>
    </row>
    <row r="9857" spans="2:11" s="440" customFormat="1" x14ac:dyDescent="0.2">
      <c r="B9857" s="442"/>
      <c r="I9857" s="443"/>
      <c r="J9857" s="443"/>
      <c r="K9857" s="443"/>
    </row>
    <row r="9858" spans="2:11" s="440" customFormat="1" x14ac:dyDescent="0.2">
      <c r="B9858" s="442"/>
      <c r="I9858" s="443"/>
      <c r="J9858" s="443"/>
      <c r="K9858" s="443"/>
    </row>
    <row r="9859" spans="2:11" s="440" customFormat="1" x14ac:dyDescent="0.2">
      <c r="B9859" s="442"/>
      <c r="I9859" s="443"/>
      <c r="J9859" s="443"/>
      <c r="K9859" s="443"/>
    </row>
    <row r="9860" spans="2:11" s="440" customFormat="1" x14ac:dyDescent="0.2">
      <c r="B9860" s="442"/>
      <c r="I9860" s="443"/>
      <c r="J9860" s="443"/>
      <c r="K9860" s="443"/>
    </row>
    <row r="9861" spans="2:11" s="440" customFormat="1" x14ac:dyDescent="0.2">
      <c r="B9861" s="442"/>
      <c r="I9861" s="443"/>
      <c r="J9861" s="443"/>
      <c r="K9861" s="443"/>
    </row>
    <row r="9862" spans="2:11" s="440" customFormat="1" x14ac:dyDescent="0.2">
      <c r="B9862" s="442"/>
      <c r="I9862" s="443"/>
      <c r="J9862" s="443"/>
      <c r="K9862" s="443"/>
    </row>
    <row r="9863" spans="2:11" s="440" customFormat="1" x14ac:dyDescent="0.2">
      <c r="B9863" s="442"/>
      <c r="I9863" s="443"/>
      <c r="J9863" s="443"/>
      <c r="K9863" s="443"/>
    </row>
    <row r="9864" spans="2:11" s="440" customFormat="1" x14ac:dyDescent="0.2">
      <c r="B9864" s="442"/>
      <c r="I9864" s="443"/>
      <c r="J9864" s="443"/>
      <c r="K9864" s="443"/>
    </row>
    <row r="9865" spans="2:11" s="440" customFormat="1" x14ac:dyDescent="0.2">
      <c r="B9865" s="442"/>
      <c r="I9865" s="443"/>
      <c r="J9865" s="443"/>
      <c r="K9865" s="443"/>
    </row>
    <row r="9866" spans="2:11" s="440" customFormat="1" x14ac:dyDescent="0.2">
      <c r="B9866" s="442"/>
      <c r="I9866" s="443"/>
      <c r="J9866" s="443"/>
      <c r="K9866" s="443"/>
    </row>
    <row r="9867" spans="2:11" s="440" customFormat="1" x14ac:dyDescent="0.2">
      <c r="B9867" s="442"/>
      <c r="I9867" s="443"/>
      <c r="J9867" s="443"/>
      <c r="K9867" s="443"/>
    </row>
    <row r="9868" spans="2:11" s="440" customFormat="1" x14ac:dyDescent="0.2">
      <c r="B9868" s="442"/>
      <c r="I9868" s="443"/>
      <c r="J9868" s="443"/>
      <c r="K9868" s="443"/>
    </row>
    <row r="9869" spans="2:11" s="440" customFormat="1" x14ac:dyDescent="0.2">
      <c r="B9869" s="442"/>
      <c r="I9869" s="443"/>
      <c r="J9869" s="443"/>
      <c r="K9869" s="443"/>
    </row>
    <row r="9870" spans="2:11" s="440" customFormat="1" x14ac:dyDescent="0.2">
      <c r="B9870" s="442"/>
      <c r="I9870" s="443"/>
      <c r="J9870" s="443"/>
      <c r="K9870" s="443"/>
    </row>
    <row r="9871" spans="2:11" s="440" customFormat="1" x14ac:dyDescent="0.2">
      <c r="B9871" s="442"/>
      <c r="I9871" s="443"/>
      <c r="J9871" s="443"/>
      <c r="K9871" s="443"/>
    </row>
    <row r="9872" spans="2:11" s="440" customFormat="1" x14ac:dyDescent="0.2">
      <c r="B9872" s="442"/>
      <c r="I9872" s="443"/>
      <c r="J9872" s="443"/>
      <c r="K9872" s="443"/>
    </row>
    <row r="9873" spans="2:11" s="440" customFormat="1" x14ac:dyDescent="0.2">
      <c r="B9873" s="442"/>
      <c r="I9873" s="443"/>
      <c r="J9873" s="443"/>
      <c r="K9873" s="443"/>
    </row>
    <row r="9874" spans="2:11" s="440" customFormat="1" x14ac:dyDescent="0.2">
      <c r="B9874" s="442"/>
      <c r="I9874" s="443"/>
      <c r="J9874" s="443"/>
      <c r="K9874" s="443"/>
    </row>
    <row r="9875" spans="2:11" s="440" customFormat="1" x14ac:dyDescent="0.2">
      <c r="B9875" s="442"/>
      <c r="I9875" s="443"/>
      <c r="J9875" s="443"/>
      <c r="K9875" s="443"/>
    </row>
    <row r="9876" spans="2:11" s="440" customFormat="1" x14ac:dyDescent="0.2">
      <c r="B9876" s="442"/>
      <c r="I9876" s="443"/>
      <c r="J9876" s="443"/>
      <c r="K9876" s="443"/>
    </row>
    <row r="9877" spans="2:11" s="440" customFormat="1" x14ac:dyDescent="0.2">
      <c r="B9877" s="442"/>
      <c r="I9877" s="443"/>
      <c r="J9877" s="443"/>
      <c r="K9877" s="443"/>
    </row>
    <row r="9878" spans="2:11" s="440" customFormat="1" x14ac:dyDescent="0.2">
      <c r="B9878" s="442"/>
      <c r="I9878" s="443"/>
      <c r="J9878" s="443"/>
      <c r="K9878" s="443"/>
    </row>
    <row r="9879" spans="2:11" s="440" customFormat="1" x14ac:dyDescent="0.2">
      <c r="B9879" s="442"/>
      <c r="I9879" s="443"/>
      <c r="J9879" s="443"/>
      <c r="K9879" s="443"/>
    </row>
    <row r="9880" spans="2:11" s="440" customFormat="1" x14ac:dyDescent="0.2">
      <c r="B9880" s="442"/>
      <c r="I9880" s="443"/>
      <c r="J9880" s="443"/>
      <c r="K9880" s="443"/>
    </row>
    <row r="9881" spans="2:11" s="440" customFormat="1" x14ac:dyDescent="0.2">
      <c r="B9881" s="442"/>
      <c r="I9881" s="443"/>
      <c r="J9881" s="443"/>
      <c r="K9881" s="443"/>
    </row>
    <row r="9882" spans="2:11" s="440" customFormat="1" x14ac:dyDescent="0.2">
      <c r="B9882" s="442"/>
      <c r="I9882" s="443"/>
      <c r="J9882" s="443"/>
      <c r="K9882" s="443"/>
    </row>
    <row r="9883" spans="2:11" s="440" customFormat="1" x14ac:dyDescent="0.2">
      <c r="B9883" s="442"/>
      <c r="I9883" s="443"/>
      <c r="J9883" s="443"/>
      <c r="K9883" s="443"/>
    </row>
    <row r="9884" spans="2:11" s="440" customFormat="1" x14ac:dyDescent="0.2">
      <c r="B9884" s="442"/>
      <c r="I9884" s="443"/>
      <c r="J9884" s="443"/>
      <c r="K9884" s="443"/>
    </row>
    <row r="9885" spans="2:11" s="440" customFormat="1" x14ac:dyDescent="0.2">
      <c r="B9885" s="442"/>
      <c r="I9885" s="443"/>
      <c r="J9885" s="443"/>
      <c r="K9885" s="443"/>
    </row>
    <row r="9886" spans="2:11" s="440" customFormat="1" x14ac:dyDescent="0.2">
      <c r="B9886" s="442"/>
      <c r="I9886" s="443"/>
      <c r="J9886" s="443"/>
      <c r="K9886" s="443"/>
    </row>
    <row r="9887" spans="2:11" s="440" customFormat="1" x14ac:dyDescent="0.2">
      <c r="B9887" s="442"/>
      <c r="I9887" s="443"/>
      <c r="J9887" s="443"/>
      <c r="K9887" s="443"/>
    </row>
    <row r="9888" spans="2:11" s="440" customFormat="1" x14ac:dyDescent="0.2">
      <c r="B9888" s="442"/>
      <c r="I9888" s="443"/>
      <c r="J9888" s="443"/>
      <c r="K9888" s="443"/>
    </row>
    <row r="9889" spans="2:11" s="440" customFormat="1" x14ac:dyDescent="0.2">
      <c r="B9889" s="442"/>
      <c r="I9889" s="443"/>
      <c r="J9889" s="443"/>
      <c r="K9889" s="443"/>
    </row>
    <row r="9890" spans="2:11" s="440" customFormat="1" x14ac:dyDescent="0.2">
      <c r="B9890" s="442"/>
      <c r="I9890" s="443"/>
      <c r="J9890" s="443"/>
      <c r="K9890" s="443"/>
    </row>
    <row r="9891" spans="2:11" s="440" customFormat="1" x14ac:dyDescent="0.2">
      <c r="B9891" s="442"/>
      <c r="I9891" s="443"/>
      <c r="J9891" s="443"/>
      <c r="K9891" s="443"/>
    </row>
    <row r="9892" spans="2:11" s="440" customFormat="1" x14ac:dyDescent="0.2">
      <c r="B9892" s="442"/>
      <c r="I9892" s="443"/>
      <c r="J9892" s="443"/>
      <c r="K9892" s="443"/>
    </row>
    <row r="9893" spans="2:11" s="440" customFormat="1" x14ac:dyDescent="0.2">
      <c r="B9893" s="442"/>
      <c r="I9893" s="443"/>
      <c r="J9893" s="443"/>
      <c r="K9893" s="443"/>
    </row>
    <row r="9894" spans="2:11" s="440" customFormat="1" x14ac:dyDescent="0.2">
      <c r="B9894" s="442"/>
      <c r="I9894" s="443"/>
      <c r="J9894" s="443"/>
      <c r="K9894" s="443"/>
    </row>
    <row r="9895" spans="2:11" s="440" customFormat="1" x14ac:dyDescent="0.2">
      <c r="B9895" s="442"/>
      <c r="I9895" s="443"/>
      <c r="J9895" s="443"/>
      <c r="K9895" s="443"/>
    </row>
    <row r="9896" spans="2:11" s="440" customFormat="1" x14ac:dyDescent="0.2">
      <c r="B9896" s="442"/>
      <c r="I9896" s="443"/>
      <c r="J9896" s="443"/>
      <c r="K9896" s="443"/>
    </row>
    <row r="9897" spans="2:11" s="440" customFormat="1" x14ac:dyDescent="0.2">
      <c r="B9897" s="442"/>
      <c r="I9897" s="443"/>
      <c r="J9897" s="443"/>
      <c r="K9897" s="443"/>
    </row>
    <row r="9898" spans="2:11" s="440" customFormat="1" x14ac:dyDescent="0.2">
      <c r="B9898" s="442"/>
      <c r="I9898" s="443"/>
      <c r="J9898" s="443"/>
      <c r="K9898" s="443"/>
    </row>
    <row r="9899" spans="2:11" s="440" customFormat="1" x14ac:dyDescent="0.2">
      <c r="B9899" s="442"/>
      <c r="I9899" s="443"/>
      <c r="J9899" s="443"/>
      <c r="K9899" s="443"/>
    </row>
    <row r="9900" spans="2:11" s="440" customFormat="1" x14ac:dyDescent="0.2">
      <c r="B9900" s="442"/>
      <c r="I9900" s="443"/>
      <c r="J9900" s="443"/>
      <c r="K9900" s="443"/>
    </row>
    <row r="9901" spans="2:11" s="440" customFormat="1" x14ac:dyDescent="0.2">
      <c r="B9901" s="442"/>
      <c r="I9901" s="443"/>
      <c r="J9901" s="443"/>
      <c r="K9901" s="443"/>
    </row>
    <row r="9902" spans="2:11" s="440" customFormat="1" x14ac:dyDescent="0.2">
      <c r="B9902" s="442"/>
      <c r="I9902" s="443"/>
      <c r="J9902" s="443"/>
      <c r="K9902" s="443"/>
    </row>
    <row r="9903" spans="2:11" s="440" customFormat="1" x14ac:dyDescent="0.2">
      <c r="B9903" s="442"/>
      <c r="I9903" s="443"/>
      <c r="J9903" s="443"/>
      <c r="K9903" s="443"/>
    </row>
    <row r="9904" spans="2:11" s="440" customFormat="1" x14ac:dyDescent="0.2">
      <c r="B9904" s="442"/>
      <c r="I9904" s="443"/>
      <c r="J9904" s="443"/>
      <c r="K9904" s="443"/>
    </row>
    <row r="9905" spans="2:11" s="440" customFormat="1" x14ac:dyDescent="0.2">
      <c r="B9905" s="442"/>
      <c r="I9905" s="443"/>
      <c r="J9905" s="443"/>
      <c r="K9905" s="443"/>
    </row>
    <row r="9906" spans="2:11" s="440" customFormat="1" x14ac:dyDescent="0.2">
      <c r="B9906" s="442"/>
      <c r="I9906" s="443"/>
      <c r="J9906" s="443"/>
      <c r="K9906" s="443"/>
    </row>
    <row r="9907" spans="2:11" s="440" customFormat="1" x14ac:dyDescent="0.2">
      <c r="B9907" s="442"/>
      <c r="I9907" s="443"/>
      <c r="J9907" s="443"/>
      <c r="K9907" s="443"/>
    </row>
    <row r="9908" spans="2:11" s="440" customFormat="1" x14ac:dyDescent="0.2">
      <c r="B9908" s="442"/>
      <c r="I9908" s="443"/>
      <c r="J9908" s="443"/>
      <c r="K9908" s="443"/>
    </row>
    <row r="9909" spans="2:11" s="440" customFormat="1" x14ac:dyDescent="0.2">
      <c r="B9909" s="442"/>
      <c r="I9909" s="443"/>
      <c r="J9909" s="443"/>
      <c r="K9909" s="443"/>
    </row>
    <row r="9910" spans="2:11" s="440" customFormat="1" x14ac:dyDescent="0.2">
      <c r="B9910" s="442"/>
      <c r="I9910" s="443"/>
      <c r="J9910" s="443"/>
      <c r="K9910" s="443"/>
    </row>
    <row r="9911" spans="2:11" s="440" customFormat="1" x14ac:dyDescent="0.2">
      <c r="B9911" s="442"/>
      <c r="I9911" s="443"/>
      <c r="J9911" s="443"/>
      <c r="K9911" s="443"/>
    </row>
    <row r="9912" spans="2:11" s="440" customFormat="1" x14ac:dyDescent="0.2">
      <c r="B9912" s="442"/>
      <c r="I9912" s="443"/>
      <c r="J9912" s="443"/>
      <c r="K9912" s="443"/>
    </row>
    <row r="9913" spans="2:11" s="440" customFormat="1" x14ac:dyDescent="0.2">
      <c r="B9913" s="442"/>
      <c r="I9913" s="443"/>
      <c r="J9913" s="443"/>
      <c r="K9913" s="443"/>
    </row>
    <row r="9914" spans="2:11" s="440" customFormat="1" x14ac:dyDescent="0.2">
      <c r="B9914" s="442"/>
      <c r="I9914" s="443"/>
      <c r="J9914" s="443"/>
      <c r="K9914" s="443"/>
    </row>
    <row r="9915" spans="2:11" s="440" customFormat="1" x14ac:dyDescent="0.2">
      <c r="B9915" s="442"/>
      <c r="I9915" s="443"/>
      <c r="J9915" s="443"/>
      <c r="K9915" s="443"/>
    </row>
    <row r="9916" spans="2:11" s="440" customFormat="1" x14ac:dyDescent="0.2">
      <c r="B9916" s="442"/>
      <c r="I9916" s="443"/>
      <c r="J9916" s="443"/>
      <c r="K9916" s="443"/>
    </row>
    <row r="9917" spans="2:11" s="440" customFormat="1" x14ac:dyDescent="0.2">
      <c r="B9917" s="442"/>
      <c r="I9917" s="443"/>
      <c r="J9917" s="443"/>
      <c r="K9917" s="443"/>
    </row>
    <row r="9918" spans="2:11" s="440" customFormat="1" x14ac:dyDescent="0.2">
      <c r="B9918" s="442"/>
      <c r="I9918" s="443"/>
      <c r="J9918" s="443"/>
      <c r="K9918" s="443"/>
    </row>
    <row r="9919" spans="2:11" s="440" customFormat="1" x14ac:dyDescent="0.2">
      <c r="B9919" s="442"/>
      <c r="I9919" s="443"/>
      <c r="J9919" s="443"/>
      <c r="K9919" s="443"/>
    </row>
    <row r="9920" spans="2:11" s="440" customFormat="1" x14ac:dyDescent="0.2">
      <c r="B9920" s="442"/>
      <c r="I9920" s="443"/>
      <c r="J9920" s="443"/>
      <c r="K9920" s="443"/>
    </row>
    <row r="9921" spans="2:11" s="440" customFormat="1" x14ac:dyDescent="0.2">
      <c r="B9921" s="442"/>
      <c r="I9921" s="443"/>
      <c r="J9921" s="443"/>
      <c r="K9921" s="443"/>
    </row>
    <row r="9922" spans="2:11" s="440" customFormat="1" x14ac:dyDescent="0.2">
      <c r="B9922" s="442"/>
      <c r="I9922" s="443"/>
      <c r="J9922" s="443"/>
      <c r="K9922" s="443"/>
    </row>
    <row r="9923" spans="2:11" s="440" customFormat="1" x14ac:dyDescent="0.2">
      <c r="B9923" s="442"/>
      <c r="I9923" s="443"/>
      <c r="J9923" s="443"/>
      <c r="K9923" s="443"/>
    </row>
    <row r="9924" spans="2:11" s="440" customFormat="1" x14ac:dyDescent="0.2">
      <c r="B9924" s="442"/>
      <c r="I9924" s="443"/>
      <c r="J9924" s="443"/>
      <c r="K9924" s="443"/>
    </row>
    <row r="9925" spans="2:11" s="440" customFormat="1" x14ac:dyDescent="0.2">
      <c r="B9925" s="442"/>
      <c r="I9925" s="443"/>
      <c r="J9925" s="443"/>
      <c r="K9925" s="443"/>
    </row>
    <row r="9926" spans="2:11" s="440" customFormat="1" x14ac:dyDescent="0.2">
      <c r="B9926" s="442"/>
      <c r="I9926" s="443"/>
      <c r="J9926" s="443"/>
      <c r="K9926" s="443"/>
    </row>
    <row r="9927" spans="2:11" s="440" customFormat="1" x14ac:dyDescent="0.2">
      <c r="B9927" s="442"/>
      <c r="I9927" s="443"/>
      <c r="J9927" s="443"/>
      <c r="K9927" s="443"/>
    </row>
    <row r="9928" spans="2:11" s="440" customFormat="1" x14ac:dyDescent="0.2">
      <c r="B9928" s="442"/>
      <c r="I9928" s="443"/>
      <c r="J9928" s="443"/>
      <c r="K9928" s="443"/>
    </row>
    <row r="9929" spans="2:11" s="440" customFormat="1" x14ac:dyDescent="0.2">
      <c r="B9929" s="442"/>
      <c r="I9929" s="443"/>
      <c r="J9929" s="443"/>
      <c r="K9929" s="443"/>
    </row>
    <row r="9930" spans="2:11" s="440" customFormat="1" x14ac:dyDescent="0.2">
      <c r="B9930" s="442"/>
      <c r="I9930" s="443"/>
      <c r="J9930" s="443"/>
      <c r="K9930" s="443"/>
    </row>
    <row r="9931" spans="2:11" s="440" customFormat="1" x14ac:dyDescent="0.2">
      <c r="B9931" s="442"/>
      <c r="I9931" s="443"/>
      <c r="J9931" s="443"/>
      <c r="K9931" s="443"/>
    </row>
    <row r="9932" spans="2:11" s="440" customFormat="1" x14ac:dyDescent="0.2">
      <c r="B9932" s="442"/>
      <c r="I9932" s="443"/>
      <c r="J9932" s="443"/>
      <c r="K9932" s="443"/>
    </row>
    <row r="9933" spans="2:11" s="440" customFormat="1" x14ac:dyDescent="0.2">
      <c r="B9933" s="442"/>
      <c r="I9933" s="443"/>
      <c r="J9933" s="443"/>
      <c r="K9933" s="443"/>
    </row>
    <row r="9934" spans="2:11" s="440" customFormat="1" x14ac:dyDescent="0.2">
      <c r="B9934" s="442"/>
      <c r="I9934" s="443"/>
      <c r="J9934" s="443"/>
      <c r="K9934" s="443"/>
    </row>
    <row r="9935" spans="2:11" s="440" customFormat="1" x14ac:dyDescent="0.2">
      <c r="B9935" s="442"/>
      <c r="I9935" s="443"/>
      <c r="J9935" s="443"/>
      <c r="K9935" s="443"/>
    </row>
    <row r="9936" spans="2:11" s="440" customFormat="1" x14ac:dyDescent="0.2">
      <c r="B9936" s="442"/>
      <c r="I9936" s="443"/>
      <c r="J9936" s="443"/>
      <c r="K9936" s="443"/>
    </row>
    <row r="9937" spans="2:11" s="440" customFormat="1" x14ac:dyDescent="0.2">
      <c r="B9937" s="442"/>
      <c r="I9937" s="443"/>
      <c r="J9937" s="443"/>
      <c r="K9937" s="443"/>
    </row>
    <row r="9938" spans="2:11" s="440" customFormat="1" x14ac:dyDescent="0.2">
      <c r="B9938" s="442"/>
      <c r="I9938" s="443"/>
      <c r="J9938" s="443"/>
      <c r="K9938" s="443"/>
    </row>
    <row r="9939" spans="2:11" s="440" customFormat="1" x14ac:dyDescent="0.2">
      <c r="B9939" s="442"/>
      <c r="I9939" s="443"/>
      <c r="J9939" s="443"/>
      <c r="K9939" s="443"/>
    </row>
    <row r="9940" spans="2:11" s="440" customFormat="1" x14ac:dyDescent="0.2">
      <c r="B9940" s="442"/>
      <c r="I9940" s="443"/>
      <c r="J9940" s="443"/>
      <c r="K9940" s="443"/>
    </row>
    <row r="9941" spans="2:11" s="440" customFormat="1" x14ac:dyDescent="0.2">
      <c r="B9941" s="442"/>
      <c r="I9941" s="443"/>
      <c r="J9941" s="443"/>
      <c r="K9941" s="443"/>
    </row>
    <row r="9942" spans="2:11" s="440" customFormat="1" x14ac:dyDescent="0.2">
      <c r="B9942" s="442"/>
      <c r="I9942" s="443"/>
      <c r="J9942" s="443"/>
      <c r="K9942" s="443"/>
    </row>
    <row r="9943" spans="2:11" s="440" customFormat="1" x14ac:dyDescent="0.2">
      <c r="B9943" s="442"/>
      <c r="I9943" s="443"/>
      <c r="J9943" s="443"/>
      <c r="K9943" s="443"/>
    </row>
    <row r="9944" spans="2:11" s="440" customFormat="1" x14ac:dyDescent="0.2">
      <c r="B9944" s="442"/>
      <c r="I9944" s="443"/>
      <c r="J9944" s="443"/>
      <c r="K9944" s="443"/>
    </row>
    <row r="9945" spans="2:11" s="440" customFormat="1" x14ac:dyDescent="0.2">
      <c r="B9945" s="442"/>
      <c r="I9945" s="443"/>
      <c r="J9945" s="443"/>
      <c r="K9945" s="443"/>
    </row>
    <row r="9946" spans="2:11" s="440" customFormat="1" x14ac:dyDescent="0.2">
      <c r="B9946" s="442"/>
      <c r="I9946" s="443"/>
      <c r="J9946" s="443"/>
      <c r="K9946" s="443"/>
    </row>
    <row r="9947" spans="2:11" s="440" customFormat="1" x14ac:dyDescent="0.2">
      <c r="B9947" s="442"/>
      <c r="I9947" s="443"/>
      <c r="J9947" s="443"/>
      <c r="K9947" s="443"/>
    </row>
    <row r="9948" spans="2:11" s="440" customFormat="1" x14ac:dyDescent="0.2">
      <c r="B9948" s="442"/>
      <c r="I9948" s="443"/>
      <c r="J9948" s="443"/>
      <c r="K9948" s="443"/>
    </row>
    <row r="9949" spans="2:11" s="440" customFormat="1" x14ac:dyDescent="0.2">
      <c r="B9949" s="442"/>
      <c r="I9949" s="443"/>
      <c r="J9949" s="443"/>
      <c r="K9949" s="443"/>
    </row>
    <row r="9950" spans="2:11" s="440" customFormat="1" x14ac:dyDescent="0.2">
      <c r="B9950" s="442"/>
      <c r="I9950" s="443"/>
      <c r="J9950" s="443"/>
      <c r="K9950" s="443"/>
    </row>
    <row r="9951" spans="2:11" s="440" customFormat="1" x14ac:dyDescent="0.2">
      <c r="B9951" s="442"/>
      <c r="I9951" s="443"/>
      <c r="J9951" s="443"/>
      <c r="K9951" s="443"/>
    </row>
    <row r="9952" spans="2:11" s="440" customFormat="1" x14ac:dyDescent="0.2">
      <c r="B9952" s="442"/>
      <c r="I9952" s="443"/>
      <c r="J9952" s="443"/>
      <c r="K9952" s="443"/>
    </row>
    <row r="9953" spans="2:11" s="440" customFormat="1" x14ac:dyDescent="0.2">
      <c r="B9953" s="442"/>
      <c r="I9953" s="443"/>
      <c r="J9953" s="443"/>
      <c r="K9953" s="443"/>
    </row>
    <row r="9954" spans="2:11" s="440" customFormat="1" x14ac:dyDescent="0.2">
      <c r="B9954" s="442"/>
      <c r="I9954" s="443"/>
      <c r="J9954" s="443"/>
      <c r="K9954" s="443"/>
    </row>
    <row r="9955" spans="2:11" s="440" customFormat="1" x14ac:dyDescent="0.2">
      <c r="B9955" s="442"/>
      <c r="I9955" s="443"/>
      <c r="J9955" s="443"/>
      <c r="K9955" s="443"/>
    </row>
    <row r="9956" spans="2:11" s="440" customFormat="1" x14ac:dyDescent="0.2">
      <c r="B9956" s="442"/>
      <c r="I9956" s="443"/>
      <c r="J9956" s="443"/>
      <c r="K9956" s="443"/>
    </row>
    <row r="9957" spans="2:11" s="440" customFormat="1" x14ac:dyDescent="0.2">
      <c r="B9957" s="442"/>
      <c r="I9957" s="443"/>
      <c r="J9957" s="443"/>
      <c r="K9957" s="443"/>
    </row>
    <row r="9958" spans="2:11" s="440" customFormat="1" x14ac:dyDescent="0.2">
      <c r="B9958" s="442"/>
      <c r="I9958" s="443"/>
      <c r="J9958" s="443"/>
      <c r="K9958" s="443"/>
    </row>
    <row r="9959" spans="2:11" s="440" customFormat="1" x14ac:dyDescent="0.2">
      <c r="B9959" s="442"/>
      <c r="I9959" s="443"/>
      <c r="J9959" s="443"/>
      <c r="K9959" s="443"/>
    </row>
    <row r="9960" spans="2:11" s="440" customFormat="1" x14ac:dyDescent="0.2">
      <c r="B9960" s="442"/>
      <c r="I9960" s="443"/>
      <c r="J9960" s="443"/>
      <c r="K9960" s="443"/>
    </row>
    <row r="9961" spans="2:11" s="440" customFormat="1" x14ac:dyDescent="0.2">
      <c r="B9961" s="442"/>
      <c r="I9961" s="443"/>
      <c r="J9961" s="443"/>
      <c r="K9961" s="443"/>
    </row>
    <row r="9962" spans="2:11" s="440" customFormat="1" x14ac:dyDescent="0.2">
      <c r="B9962" s="442"/>
      <c r="I9962" s="443"/>
      <c r="J9962" s="443"/>
      <c r="K9962" s="443"/>
    </row>
    <row r="9963" spans="2:11" s="440" customFormat="1" x14ac:dyDescent="0.2">
      <c r="B9963" s="442"/>
      <c r="I9963" s="443"/>
      <c r="J9963" s="443"/>
      <c r="K9963" s="443"/>
    </row>
    <row r="9964" spans="2:11" s="440" customFormat="1" x14ac:dyDescent="0.2">
      <c r="B9964" s="442"/>
      <c r="I9964" s="443"/>
      <c r="J9964" s="443"/>
      <c r="K9964" s="443"/>
    </row>
    <row r="9965" spans="2:11" s="440" customFormat="1" x14ac:dyDescent="0.2">
      <c r="B9965" s="442"/>
      <c r="I9965" s="443"/>
      <c r="J9965" s="443"/>
      <c r="K9965" s="443"/>
    </row>
    <row r="9966" spans="2:11" s="440" customFormat="1" x14ac:dyDescent="0.2">
      <c r="B9966" s="442"/>
      <c r="I9966" s="443"/>
      <c r="J9966" s="443"/>
      <c r="K9966" s="443"/>
    </row>
    <row r="9967" spans="2:11" s="440" customFormat="1" x14ac:dyDescent="0.2">
      <c r="B9967" s="442"/>
      <c r="I9967" s="443"/>
      <c r="J9967" s="443"/>
      <c r="K9967" s="443"/>
    </row>
    <row r="9968" spans="2:11" s="440" customFormat="1" x14ac:dyDescent="0.2">
      <c r="B9968" s="442"/>
      <c r="I9968" s="443"/>
      <c r="J9968" s="443"/>
      <c r="K9968" s="443"/>
    </row>
    <row r="9969" spans="2:11" s="440" customFormat="1" x14ac:dyDescent="0.2">
      <c r="B9969" s="442"/>
      <c r="I9969" s="443"/>
      <c r="J9969" s="443"/>
      <c r="K9969" s="443"/>
    </row>
    <row r="9970" spans="2:11" s="440" customFormat="1" x14ac:dyDescent="0.2">
      <c r="B9970" s="442"/>
      <c r="I9970" s="443"/>
      <c r="J9970" s="443"/>
      <c r="K9970" s="443"/>
    </row>
    <row r="9971" spans="2:11" s="440" customFormat="1" x14ac:dyDescent="0.2">
      <c r="B9971" s="442"/>
      <c r="I9971" s="443"/>
      <c r="J9971" s="443"/>
      <c r="K9971" s="443"/>
    </row>
    <row r="9972" spans="2:11" s="440" customFormat="1" x14ac:dyDescent="0.2">
      <c r="B9972" s="442"/>
      <c r="I9972" s="443"/>
      <c r="J9972" s="443"/>
      <c r="K9972" s="443"/>
    </row>
    <row r="9973" spans="2:11" s="440" customFormat="1" x14ac:dyDescent="0.2">
      <c r="B9973" s="442"/>
      <c r="I9973" s="443"/>
      <c r="J9973" s="443"/>
      <c r="K9973" s="443"/>
    </row>
    <row r="9974" spans="2:11" s="440" customFormat="1" x14ac:dyDescent="0.2">
      <c r="B9974" s="442"/>
      <c r="I9974" s="443"/>
      <c r="J9974" s="443"/>
      <c r="K9974" s="443"/>
    </row>
    <row r="9975" spans="2:11" s="440" customFormat="1" x14ac:dyDescent="0.2">
      <c r="B9975" s="442"/>
      <c r="I9975" s="443"/>
      <c r="J9975" s="443"/>
      <c r="K9975" s="443"/>
    </row>
    <row r="9976" spans="2:11" s="440" customFormat="1" x14ac:dyDescent="0.2">
      <c r="B9976" s="442"/>
      <c r="I9976" s="443"/>
      <c r="J9976" s="443"/>
      <c r="K9976" s="443"/>
    </row>
    <row r="9977" spans="2:11" s="440" customFormat="1" x14ac:dyDescent="0.2">
      <c r="B9977" s="442"/>
      <c r="I9977" s="443"/>
      <c r="J9977" s="443"/>
      <c r="K9977" s="443"/>
    </row>
    <row r="9978" spans="2:11" s="440" customFormat="1" x14ac:dyDescent="0.2">
      <c r="B9978" s="442"/>
      <c r="I9978" s="443"/>
      <c r="J9978" s="443"/>
      <c r="K9978" s="443"/>
    </row>
    <row r="9979" spans="2:11" s="440" customFormat="1" x14ac:dyDescent="0.2">
      <c r="B9979" s="442"/>
      <c r="I9979" s="443"/>
      <c r="J9979" s="443"/>
      <c r="K9979" s="443"/>
    </row>
    <row r="9980" spans="2:11" s="440" customFormat="1" x14ac:dyDescent="0.2">
      <c r="B9980" s="442"/>
      <c r="I9980" s="443"/>
      <c r="J9980" s="443"/>
      <c r="K9980" s="443"/>
    </row>
    <row r="9981" spans="2:11" s="440" customFormat="1" x14ac:dyDescent="0.2">
      <c r="B9981" s="442"/>
      <c r="I9981" s="443"/>
      <c r="J9981" s="443"/>
      <c r="K9981" s="443"/>
    </row>
    <row r="9982" spans="2:11" s="440" customFormat="1" x14ac:dyDescent="0.2">
      <c r="B9982" s="442"/>
      <c r="I9982" s="443"/>
      <c r="J9982" s="443"/>
      <c r="K9982" s="443"/>
    </row>
    <row r="9983" spans="2:11" s="440" customFormat="1" x14ac:dyDescent="0.2">
      <c r="B9983" s="442"/>
      <c r="I9983" s="443"/>
      <c r="J9983" s="443"/>
      <c r="K9983" s="443"/>
    </row>
    <row r="9984" spans="2:11" s="440" customFormat="1" x14ac:dyDescent="0.2">
      <c r="B9984" s="442"/>
      <c r="I9984" s="443"/>
      <c r="J9984" s="443"/>
      <c r="K9984" s="443"/>
    </row>
    <row r="9985" spans="2:11" s="440" customFormat="1" x14ac:dyDescent="0.2">
      <c r="B9985" s="442"/>
      <c r="I9985" s="443"/>
      <c r="J9985" s="443"/>
      <c r="K9985" s="443"/>
    </row>
    <row r="9986" spans="2:11" s="440" customFormat="1" x14ac:dyDescent="0.2">
      <c r="B9986" s="442"/>
      <c r="I9986" s="443"/>
      <c r="J9986" s="443"/>
      <c r="K9986" s="443"/>
    </row>
    <row r="9987" spans="2:11" s="440" customFormat="1" x14ac:dyDescent="0.2">
      <c r="B9987" s="442"/>
      <c r="I9987" s="443"/>
      <c r="J9987" s="443"/>
      <c r="K9987" s="443"/>
    </row>
    <row r="9988" spans="2:11" s="440" customFormat="1" x14ac:dyDescent="0.2">
      <c r="B9988" s="442"/>
      <c r="I9988" s="443"/>
      <c r="J9988" s="443"/>
      <c r="K9988" s="443"/>
    </row>
    <row r="9989" spans="2:11" s="440" customFormat="1" x14ac:dyDescent="0.2">
      <c r="B9989" s="442"/>
      <c r="I9989" s="443"/>
      <c r="J9989" s="443"/>
      <c r="K9989" s="443"/>
    </row>
    <row r="9990" spans="2:11" s="440" customFormat="1" x14ac:dyDescent="0.2">
      <c r="B9990" s="442"/>
      <c r="I9990" s="443"/>
      <c r="J9990" s="443"/>
      <c r="K9990" s="443"/>
    </row>
    <row r="9991" spans="2:11" s="440" customFormat="1" x14ac:dyDescent="0.2">
      <c r="B9991" s="442"/>
      <c r="I9991" s="443"/>
      <c r="J9991" s="443"/>
      <c r="K9991" s="443"/>
    </row>
    <row r="9992" spans="2:11" s="440" customFormat="1" x14ac:dyDescent="0.2">
      <c r="B9992" s="442"/>
      <c r="I9992" s="443"/>
      <c r="J9992" s="443"/>
      <c r="K9992" s="443"/>
    </row>
    <row r="9993" spans="2:11" s="440" customFormat="1" x14ac:dyDescent="0.2">
      <c r="B9993" s="442"/>
      <c r="I9993" s="443"/>
      <c r="J9993" s="443"/>
      <c r="K9993" s="443"/>
    </row>
    <row r="9994" spans="2:11" s="440" customFormat="1" x14ac:dyDescent="0.2">
      <c r="B9994" s="442"/>
      <c r="I9994" s="443"/>
      <c r="J9994" s="443"/>
      <c r="K9994" s="443"/>
    </row>
    <row r="9995" spans="2:11" s="440" customFormat="1" x14ac:dyDescent="0.2">
      <c r="B9995" s="442"/>
      <c r="I9995" s="443"/>
      <c r="J9995" s="443"/>
      <c r="K9995" s="443"/>
    </row>
    <row r="9996" spans="2:11" s="440" customFormat="1" x14ac:dyDescent="0.2">
      <c r="B9996" s="442"/>
      <c r="I9996" s="443"/>
      <c r="J9996" s="443"/>
      <c r="K9996" s="443"/>
    </row>
    <row r="9997" spans="2:11" s="440" customFormat="1" x14ac:dyDescent="0.2">
      <c r="B9997" s="442"/>
      <c r="I9997" s="443"/>
      <c r="J9997" s="443"/>
      <c r="K9997" s="443"/>
    </row>
    <row r="9998" spans="2:11" s="440" customFormat="1" x14ac:dyDescent="0.2">
      <c r="B9998" s="442"/>
      <c r="I9998" s="443"/>
      <c r="J9998" s="443"/>
      <c r="K9998" s="443"/>
    </row>
    <row r="9999" spans="2:11" s="440" customFormat="1" x14ac:dyDescent="0.2">
      <c r="B9999" s="442"/>
      <c r="I9999" s="443"/>
      <c r="J9999" s="443"/>
      <c r="K9999" s="443"/>
    </row>
    <row r="10000" spans="2:11" s="440" customFormat="1" x14ac:dyDescent="0.2">
      <c r="B10000" s="442"/>
      <c r="I10000" s="443"/>
      <c r="J10000" s="443"/>
      <c r="K10000" s="443"/>
    </row>
    <row r="10001" spans="2:11" s="440" customFormat="1" x14ac:dyDescent="0.2">
      <c r="B10001" s="442"/>
      <c r="I10001" s="443"/>
      <c r="J10001" s="443"/>
      <c r="K10001" s="443"/>
    </row>
    <row r="10002" spans="2:11" s="440" customFormat="1" x14ac:dyDescent="0.2">
      <c r="B10002" s="442"/>
      <c r="I10002" s="443"/>
      <c r="J10002" s="443"/>
      <c r="K10002" s="443"/>
    </row>
    <row r="10003" spans="2:11" s="440" customFormat="1" x14ac:dyDescent="0.2">
      <c r="B10003" s="442"/>
      <c r="I10003" s="443"/>
      <c r="J10003" s="443"/>
      <c r="K10003" s="443"/>
    </row>
    <row r="10004" spans="2:11" s="440" customFormat="1" x14ac:dyDescent="0.2">
      <c r="B10004" s="442"/>
      <c r="I10004" s="443"/>
      <c r="J10004" s="443"/>
      <c r="K10004" s="443"/>
    </row>
    <row r="10005" spans="2:11" s="440" customFormat="1" x14ac:dyDescent="0.2">
      <c r="B10005" s="442"/>
      <c r="I10005" s="443"/>
      <c r="J10005" s="443"/>
      <c r="K10005" s="443"/>
    </row>
    <row r="10006" spans="2:11" s="440" customFormat="1" x14ac:dyDescent="0.2">
      <c r="B10006" s="442"/>
      <c r="I10006" s="443"/>
      <c r="J10006" s="443"/>
      <c r="K10006" s="443"/>
    </row>
    <row r="10007" spans="2:11" s="440" customFormat="1" x14ac:dyDescent="0.2">
      <c r="B10007" s="442"/>
      <c r="I10007" s="443"/>
      <c r="J10007" s="443"/>
      <c r="K10007" s="443"/>
    </row>
    <row r="10008" spans="2:11" s="440" customFormat="1" x14ac:dyDescent="0.2">
      <c r="B10008" s="442"/>
      <c r="I10008" s="443"/>
      <c r="J10008" s="443"/>
      <c r="K10008" s="443"/>
    </row>
    <row r="10009" spans="2:11" s="440" customFormat="1" x14ac:dyDescent="0.2">
      <c r="B10009" s="442"/>
      <c r="I10009" s="443"/>
      <c r="J10009" s="443"/>
      <c r="K10009" s="443"/>
    </row>
    <row r="10010" spans="2:11" s="440" customFormat="1" x14ac:dyDescent="0.2">
      <c r="B10010" s="442"/>
      <c r="I10010" s="443"/>
      <c r="J10010" s="443"/>
      <c r="K10010" s="443"/>
    </row>
    <row r="10011" spans="2:11" s="440" customFormat="1" x14ac:dyDescent="0.2">
      <c r="B10011" s="442"/>
      <c r="I10011" s="443"/>
      <c r="J10011" s="443"/>
      <c r="K10011" s="443"/>
    </row>
    <row r="10012" spans="2:11" s="440" customFormat="1" x14ac:dyDescent="0.2">
      <c r="B10012" s="442"/>
      <c r="I10012" s="443"/>
      <c r="J10012" s="443"/>
      <c r="K10012" s="443"/>
    </row>
    <row r="10013" spans="2:11" s="440" customFormat="1" x14ac:dyDescent="0.2">
      <c r="B10013" s="442"/>
      <c r="I10013" s="443"/>
      <c r="J10013" s="443"/>
      <c r="K10013" s="443"/>
    </row>
    <row r="10014" spans="2:11" s="440" customFormat="1" x14ac:dyDescent="0.2">
      <c r="B10014" s="442"/>
      <c r="I10014" s="443"/>
      <c r="J10014" s="443"/>
      <c r="K10014" s="443"/>
    </row>
    <row r="10015" spans="2:11" s="440" customFormat="1" x14ac:dyDescent="0.2">
      <c r="B10015" s="442"/>
      <c r="I10015" s="443"/>
      <c r="J10015" s="443"/>
      <c r="K10015" s="443"/>
    </row>
    <row r="10016" spans="2:11" s="440" customFormat="1" x14ac:dyDescent="0.2">
      <c r="B10016" s="442"/>
      <c r="I10016" s="443"/>
      <c r="J10016" s="443"/>
      <c r="K10016" s="443"/>
    </row>
    <row r="10017" spans="2:11" s="440" customFormat="1" x14ac:dyDescent="0.2">
      <c r="B10017" s="442"/>
      <c r="I10017" s="443"/>
      <c r="J10017" s="443"/>
      <c r="K10017" s="443"/>
    </row>
    <row r="10018" spans="2:11" s="440" customFormat="1" x14ac:dyDescent="0.2">
      <c r="B10018" s="442"/>
      <c r="I10018" s="443"/>
      <c r="J10018" s="443"/>
      <c r="K10018" s="443"/>
    </row>
    <row r="10019" spans="2:11" s="440" customFormat="1" x14ac:dyDescent="0.2">
      <c r="B10019" s="442"/>
      <c r="I10019" s="443"/>
      <c r="J10019" s="443"/>
      <c r="K10019" s="443"/>
    </row>
    <row r="10020" spans="2:11" s="440" customFormat="1" x14ac:dyDescent="0.2">
      <c r="B10020" s="442"/>
      <c r="I10020" s="443"/>
      <c r="J10020" s="443"/>
      <c r="K10020" s="443"/>
    </row>
    <row r="10021" spans="2:11" s="440" customFormat="1" x14ac:dyDescent="0.2">
      <c r="B10021" s="442"/>
      <c r="I10021" s="443"/>
      <c r="J10021" s="443"/>
      <c r="K10021" s="443"/>
    </row>
    <row r="10022" spans="2:11" s="440" customFormat="1" x14ac:dyDescent="0.2">
      <c r="B10022" s="442"/>
      <c r="I10022" s="443"/>
      <c r="J10022" s="443"/>
      <c r="K10022" s="443"/>
    </row>
    <row r="10023" spans="2:11" s="440" customFormat="1" x14ac:dyDescent="0.2">
      <c r="B10023" s="442"/>
      <c r="I10023" s="443"/>
      <c r="J10023" s="443"/>
      <c r="K10023" s="443"/>
    </row>
    <row r="10024" spans="2:11" s="440" customFormat="1" x14ac:dyDescent="0.2">
      <c r="B10024" s="442"/>
      <c r="I10024" s="443"/>
      <c r="J10024" s="443"/>
      <c r="K10024" s="443"/>
    </row>
    <row r="10025" spans="2:11" s="440" customFormat="1" x14ac:dyDescent="0.2">
      <c r="B10025" s="442"/>
      <c r="I10025" s="443"/>
      <c r="J10025" s="443"/>
      <c r="K10025" s="443"/>
    </row>
    <row r="10026" spans="2:11" s="440" customFormat="1" x14ac:dyDescent="0.2">
      <c r="B10026" s="442"/>
      <c r="I10026" s="443"/>
      <c r="J10026" s="443"/>
      <c r="K10026" s="443"/>
    </row>
    <row r="10027" spans="2:11" s="440" customFormat="1" x14ac:dyDescent="0.2">
      <c r="B10027" s="442"/>
      <c r="I10027" s="443"/>
      <c r="J10027" s="443"/>
      <c r="K10027" s="443"/>
    </row>
    <row r="10028" spans="2:11" s="440" customFormat="1" x14ac:dyDescent="0.2">
      <c r="B10028" s="442"/>
      <c r="I10028" s="443"/>
      <c r="J10028" s="443"/>
      <c r="K10028" s="443"/>
    </row>
    <row r="10029" spans="2:11" s="440" customFormat="1" x14ac:dyDescent="0.2">
      <c r="B10029" s="442"/>
      <c r="I10029" s="443"/>
      <c r="J10029" s="443"/>
      <c r="K10029" s="443"/>
    </row>
    <row r="10030" spans="2:11" s="440" customFormat="1" x14ac:dyDescent="0.2">
      <c r="B10030" s="442"/>
      <c r="I10030" s="443"/>
      <c r="J10030" s="443"/>
      <c r="K10030" s="443"/>
    </row>
    <row r="10031" spans="2:11" s="440" customFormat="1" x14ac:dyDescent="0.2">
      <c r="B10031" s="442"/>
      <c r="I10031" s="443"/>
      <c r="J10031" s="443"/>
      <c r="K10031" s="443"/>
    </row>
    <row r="10032" spans="2:11" s="440" customFormat="1" x14ac:dyDescent="0.2">
      <c r="B10032" s="442"/>
      <c r="I10032" s="443"/>
      <c r="J10032" s="443"/>
      <c r="K10032" s="443"/>
    </row>
    <row r="10033" spans="2:11" s="440" customFormat="1" x14ac:dyDescent="0.2">
      <c r="B10033" s="442"/>
      <c r="I10033" s="443"/>
      <c r="J10033" s="443"/>
      <c r="K10033" s="443"/>
    </row>
    <row r="10034" spans="2:11" s="440" customFormat="1" x14ac:dyDescent="0.2">
      <c r="B10034" s="442"/>
      <c r="I10034" s="443"/>
      <c r="J10034" s="443"/>
      <c r="K10034" s="443"/>
    </row>
    <row r="10035" spans="2:11" s="440" customFormat="1" x14ac:dyDescent="0.2">
      <c r="B10035" s="442"/>
      <c r="I10035" s="443"/>
      <c r="J10035" s="443"/>
      <c r="K10035" s="443"/>
    </row>
    <row r="10036" spans="2:11" s="440" customFormat="1" x14ac:dyDescent="0.2">
      <c r="B10036" s="442"/>
      <c r="I10036" s="443"/>
      <c r="J10036" s="443"/>
      <c r="K10036" s="443"/>
    </row>
    <row r="10037" spans="2:11" s="440" customFormat="1" x14ac:dyDescent="0.2">
      <c r="B10037" s="442"/>
      <c r="I10037" s="443"/>
      <c r="J10037" s="443"/>
      <c r="K10037" s="443"/>
    </row>
    <row r="10038" spans="2:11" s="440" customFormat="1" x14ac:dyDescent="0.2">
      <c r="B10038" s="442"/>
      <c r="I10038" s="443"/>
      <c r="J10038" s="443"/>
      <c r="K10038" s="443"/>
    </row>
    <row r="10039" spans="2:11" s="440" customFormat="1" x14ac:dyDescent="0.2">
      <c r="B10039" s="442"/>
      <c r="I10039" s="443"/>
      <c r="J10039" s="443"/>
      <c r="K10039" s="443"/>
    </row>
    <row r="10040" spans="2:11" s="440" customFormat="1" x14ac:dyDescent="0.2">
      <c r="B10040" s="442"/>
      <c r="I10040" s="443"/>
      <c r="J10040" s="443"/>
      <c r="K10040" s="443"/>
    </row>
    <row r="10041" spans="2:11" s="440" customFormat="1" x14ac:dyDescent="0.2">
      <c r="B10041" s="442"/>
      <c r="I10041" s="443"/>
      <c r="J10041" s="443"/>
      <c r="K10041" s="443"/>
    </row>
    <row r="10042" spans="2:11" s="440" customFormat="1" x14ac:dyDescent="0.2">
      <c r="B10042" s="442"/>
      <c r="I10042" s="443"/>
      <c r="J10042" s="443"/>
      <c r="K10042" s="443"/>
    </row>
    <row r="10043" spans="2:11" s="440" customFormat="1" x14ac:dyDescent="0.2">
      <c r="B10043" s="442"/>
      <c r="I10043" s="443"/>
      <c r="J10043" s="443"/>
      <c r="K10043" s="443"/>
    </row>
    <row r="10044" spans="2:11" s="440" customFormat="1" x14ac:dyDescent="0.2">
      <c r="B10044" s="442"/>
      <c r="I10044" s="443"/>
      <c r="J10044" s="443"/>
      <c r="K10044" s="443"/>
    </row>
    <row r="10045" spans="2:11" s="440" customFormat="1" x14ac:dyDescent="0.2">
      <c r="B10045" s="442"/>
      <c r="I10045" s="443"/>
      <c r="J10045" s="443"/>
      <c r="K10045" s="443"/>
    </row>
    <row r="10046" spans="2:11" s="440" customFormat="1" x14ac:dyDescent="0.2">
      <c r="B10046" s="442"/>
      <c r="I10046" s="443"/>
      <c r="J10046" s="443"/>
      <c r="K10046" s="443"/>
    </row>
    <row r="10047" spans="2:11" s="440" customFormat="1" x14ac:dyDescent="0.2">
      <c r="B10047" s="442"/>
      <c r="I10047" s="443"/>
      <c r="J10047" s="443"/>
      <c r="K10047" s="443"/>
    </row>
    <row r="10048" spans="2:11" s="440" customFormat="1" x14ac:dyDescent="0.2">
      <c r="B10048" s="442"/>
      <c r="I10048" s="443"/>
      <c r="J10048" s="443"/>
      <c r="K10048" s="443"/>
    </row>
    <row r="10049" spans="2:11" s="440" customFormat="1" x14ac:dyDescent="0.2">
      <c r="B10049" s="442"/>
      <c r="I10049" s="443"/>
      <c r="J10049" s="443"/>
      <c r="K10049" s="443"/>
    </row>
    <row r="10050" spans="2:11" s="440" customFormat="1" x14ac:dyDescent="0.2">
      <c r="B10050" s="442"/>
      <c r="I10050" s="443"/>
      <c r="J10050" s="443"/>
      <c r="K10050" s="443"/>
    </row>
    <row r="10051" spans="2:11" s="440" customFormat="1" x14ac:dyDescent="0.2">
      <c r="B10051" s="442"/>
      <c r="I10051" s="443"/>
      <c r="J10051" s="443"/>
      <c r="K10051" s="443"/>
    </row>
    <row r="10052" spans="2:11" s="440" customFormat="1" x14ac:dyDescent="0.2">
      <c r="B10052" s="442"/>
      <c r="I10052" s="443"/>
      <c r="J10052" s="443"/>
      <c r="K10052" s="443"/>
    </row>
    <row r="10053" spans="2:11" s="440" customFormat="1" x14ac:dyDescent="0.2">
      <c r="B10053" s="442"/>
      <c r="I10053" s="443"/>
      <c r="J10053" s="443"/>
      <c r="K10053" s="443"/>
    </row>
    <row r="10054" spans="2:11" s="440" customFormat="1" x14ac:dyDescent="0.2">
      <c r="B10054" s="442"/>
      <c r="I10054" s="443"/>
      <c r="J10054" s="443"/>
      <c r="K10054" s="443"/>
    </row>
    <row r="10055" spans="2:11" s="440" customFormat="1" x14ac:dyDescent="0.2">
      <c r="B10055" s="442"/>
      <c r="I10055" s="443"/>
      <c r="J10055" s="443"/>
      <c r="K10055" s="443"/>
    </row>
    <row r="10056" spans="2:11" s="440" customFormat="1" x14ac:dyDescent="0.2">
      <c r="B10056" s="442"/>
      <c r="I10056" s="443"/>
      <c r="J10056" s="443"/>
      <c r="K10056" s="443"/>
    </row>
    <row r="10057" spans="2:11" s="440" customFormat="1" x14ac:dyDescent="0.2">
      <c r="B10057" s="442"/>
      <c r="I10057" s="443"/>
      <c r="J10057" s="443"/>
      <c r="K10057" s="443"/>
    </row>
    <row r="10058" spans="2:11" s="440" customFormat="1" x14ac:dyDescent="0.2">
      <c r="B10058" s="442"/>
      <c r="I10058" s="443"/>
      <c r="J10058" s="443"/>
      <c r="K10058" s="443"/>
    </row>
    <row r="10059" spans="2:11" s="440" customFormat="1" x14ac:dyDescent="0.2">
      <c r="B10059" s="442"/>
      <c r="I10059" s="443"/>
      <c r="J10059" s="443"/>
      <c r="K10059" s="443"/>
    </row>
    <row r="10060" spans="2:11" s="440" customFormat="1" x14ac:dyDescent="0.2">
      <c r="B10060" s="442"/>
      <c r="I10060" s="443"/>
      <c r="J10060" s="443"/>
      <c r="K10060" s="443"/>
    </row>
    <row r="10061" spans="2:11" s="440" customFormat="1" x14ac:dyDescent="0.2">
      <c r="B10061" s="442"/>
      <c r="I10061" s="443"/>
      <c r="J10061" s="443"/>
      <c r="K10061" s="443"/>
    </row>
    <row r="10062" spans="2:11" s="440" customFormat="1" x14ac:dyDescent="0.2">
      <c r="B10062" s="442"/>
      <c r="I10062" s="443"/>
      <c r="J10062" s="443"/>
      <c r="K10062" s="443"/>
    </row>
    <row r="10063" spans="2:11" s="440" customFormat="1" x14ac:dyDescent="0.2">
      <c r="B10063" s="442"/>
      <c r="I10063" s="443"/>
      <c r="J10063" s="443"/>
      <c r="K10063" s="443"/>
    </row>
    <row r="10064" spans="2:11" s="440" customFormat="1" x14ac:dyDescent="0.2">
      <c r="B10064" s="442"/>
      <c r="I10064" s="443"/>
      <c r="J10064" s="443"/>
      <c r="K10064" s="443"/>
    </row>
    <row r="10065" spans="2:11" s="440" customFormat="1" x14ac:dyDescent="0.2">
      <c r="B10065" s="442"/>
      <c r="I10065" s="443"/>
      <c r="J10065" s="443"/>
      <c r="K10065" s="443"/>
    </row>
    <row r="10066" spans="2:11" s="440" customFormat="1" x14ac:dyDescent="0.2">
      <c r="B10066" s="442"/>
      <c r="I10066" s="443"/>
      <c r="J10066" s="443"/>
      <c r="K10066" s="443"/>
    </row>
    <row r="10067" spans="2:11" s="440" customFormat="1" x14ac:dyDescent="0.2">
      <c r="B10067" s="442"/>
      <c r="I10067" s="443"/>
      <c r="J10067" s="443"/>
      <c r="K10067" s="443"/>
    </row>
    <row r="10068" spans="2:11" s="440" customFormat="1" x14ac:dyDescent="0.2">
      <c r="B10068" s="442"/>
      <c r="I10068" s="443"/>
      <c r="J10068" s="443"/>
      <c r="K10068" s="443"/>
    </row>
    <row r="10069" spans="2:11" s="440" customFormat="1" x14ac:dyDescent="0.2">
      <c r="B10069" s="442"/>
      <c r="I10069" s="443"/>
      <c r="J10069" s="443"/>
      <c r="K10069" s="443"/>
    </row>
    <row r="10070" spans="2:11" s="440" customFormat="1" x14ac:dyDescent="0.2">
      <c r="B10070" s="442"/>
      <c r="I10070" s="443"/>
      <c r="J10070" s="443"/>
      <c r="K10070" s="443"/>
    </row>
    <row r="10071" spans="2:11" s="440" customFormat="1" x14ac:dyDescent="0.2">
      <c r="B10071" s="442"/>
      <c r="I10071" s="443"/>
      <c r="J10071" s="443"/>
      <c r="K10071" s="443"/>
    </row>
    <row r="10072" spans="2:11" s="440" customFormat="1" x14ac:dyDescent="0.2">
      <c r="B10072" s="442"/>
      <c r="I10072" s="443"/>
      <c r="J10072" s="443"/>
      <c r="K10072" s="443"/>
    </row>
    <row r="10073" spans="2:11" s="440" customFormat="1" x14ac:dyDescent="0.2">
      <c r="B10073" s="442"/>
      <c r="I10073" s="443"/>
      <c r="J10073" s="443"/>
      <c r="K10073" s="443"/>
    </row>
    <row r="10074" spans="2:11" s="440" customFormat="1" x14ac:dyDescent="0.2">
      <c r="B10074" s="442"/>
      <c r="I10074" s="443"/>
      <c r="J10074" s="443"/>
      <c r="K10074" s="443"/>
    </row>
    <row r="10075" spans="2:11" s="440" customFormat="1" x14ac:dyDescent="0.2">
      <c r="B10075" s="442"/>
      <c r="I10075" s="443"/>
      <c r="J10075" s="443"/>
      <c r="K10075" s="443"/>
    </row>
    <row r="10076" spans="2:11" s="440" customFormat="1" x14ac:dyDescent="0.2">
      <c r="B10076" s="442"/>
      <c r="I10076" s="443"/>
      <c r="J10076" s="443"/>
      <c r="K10076" s="443"/>
    </row>
    <row r="10077" spans="2:11" s="440" customFormat="1" x14ac:dyDescent="0.2">
      <c r="B10077" s="442"/>
      <c r="I10077" s="443"/>
      <c r="J10077" s="443"/>
      <c r="K10077" s="443"/>
    </row>
    <row r="10078" spans="2:11" s="440" customFormat="1" x14ac:dyDescent="0.2">
      <c r="B10078" s="442"/>
      <c r="I10078" s="443"/>
      <c r="J10078" s="443"/>
      <c r="K10078" s="443"/>
    </row>
    <row r="10079" spans="2:11" s="440" customFormat="1" x14ac:dyDescent="0.2">
      <c r="B10079" s="442"/>
      <c r="I10079" s="443"/>
      <c r="J10079" s="443"/>
      <c r="K10079" s="443"/>
    </row>
    <row r="10080" spans="2:11" s="440" customFormat="1" x14ac:dyDescent="0.2">
      <c r="B10080" s="442"/>
      <c r="I10080" s="443"/>
      <c r="J10080" s="443"/>
      <c r="K10080" s="443"/>
    </row>
    <row r="10081" spans="2:11" s="440" customFormat="1" x14ac:dyDescent="0.2">
      <c r="B10081" s="442"/>
      <c r="I10081" s="443"/>
      <c r="J10081" s="443"/>
      <c r="K10081" s="443"/>
    </row>
    <row r="10082" spans="2:11" s="440" customFormat="1" x14ac:dyDescent="0.2">
      <c r="B10082" s="442"/>
      <c r="I10082" s="443"/>
      <c r="J10082" s="443"/>
      <c r="K10082" s="443"/>
    </row>
    <row r="10083" spans="2:11" s="440" customFormat="1" x14ac:dyDescent="0.2">
      <c r="B10083" s="442"/>
      <c r="I10083" s="443"/>
      <c r="J10083" s="443"/>
      <c r="K10083" s="443"/>
    </row>
    <row r="10084" spans="2:11" s="440" customFormat="1" x14ac:dyDescent="0.2">
      <c r="B10084" s="442"/>
      <c r="I10084" s="443"/>
      <c r="J10084" s="443"/>
      <c r="K10084" s="443"/>
    </row>
    <row r="10085" spans="2:11" s="440" customFormat="1" x14ac:dyDescent="0.2">
      <c r="B10085" s="442"/>
      <c r="I10085" s="443"/>
      <c r="J10085" s="443"/>
      <c r="K10085" s="443"/>
    </row>
    <row r="10086" spans="2:11" s="440" customFormat="1" x14ac:dyDescent="0.2">
      <c r="B10086" s="442"/>
      <c r="I10086" s="443"/>
      <c r="J10086" s="443"/>
      <c r="K10086" s="443"/>
    </row>
    <row r="10087" spans="2:11" s="440" customFormat="1" x14ac:dyDescent="0.2">
      <c r="B10087" s="442"/>
      <c r="I10087" s="443"/>
      <c r="J10087" s="443"/>
      <c r="K10087" s="443"/>
    </row>
    <row r="10088" spans="2:11" s="440" customFormat="1" x14ac:dyDescent="0.2">
      <c r="B10088" s="442"/>
      <c r="I10088" s="443"/>
      <c r="J10088" s="443"/>
      <c r="K10088" s="443"/>
    </row>
    <row r="10089" spans="2:11" s="440" customFormat="1" x14ac:dyDescent="0.2">
      <c r="B10089" s="442"/>
      <c r="I10089" s="443"/>
      <c r="J10089" s="443"/>
      <c r="K10089" s="443"/>
    </row>
    <row r="10090" spans="2:11" s="440" customFormat="1" x14ac:dyDescent="0.2">
      <c r="B10090" s="442"/>
      <c r="I10090" s="443"/>
      <c r="J10090" s="443"/>
      <c r="K10090" s="443"/>
    </row>
    <row r="10091" spans="2:11" s="440" customFormat="1" x14ac:dyDescent="0.2">
      <c r="B10091" s="442"/>
      <c r="I10091" s="443"/>
      <c r="J10091" s="443"/>
      <c r="K10091" s="443"/>
    </row>
    <row r="10092" spans="2:11" s="440" customFormat="1" x14ac:dyDescent="0.2">
      <c r="B10092" s="442"/>
      <c r="I10092" s="443"/>
      <c r="J10092" s="443"/>
      <c r="K10092" s="443"/>
    </row>
    <row r="10093" spans="2:11" s="440" customFormat="1" x14ac:dyDescent="0.2">
      <c r="B10093" s="442"/>
      <c r="I10093" s="443"/>
      <c r="J10093" s="443"/>
      <c r="K10093" s="443"/>
    </row>
    <row r="10094" spans="2:11" s="440" customFormat="1" x14ac:dyDescent="0.2">
      <c r="B10094" s="442"/>
      <c r="I10094" s="443"/>
      <c r="J10094" s="443"/>
      <c r="K10094" s="443"/>
    </row>
    <row r="10095" spans="2:11" s="440" customFormat="1" x14ac:dyDescent="0.2">
      <c r="B10095" s="442"/>
      <c r="I10095" s="443"/>
      <c r="J10095" s="443"/>
      <c r="K10095" s="443"/>
    </row>
    <row r="10096" spans="2:11" s="440" customFormat="1" x14ac:dyDescent="0.2">
      <c r="B10096" s="442"/>
      <c r="I10096" s="443"/>
      <c r="J10096" s="443"/>
      <c r="K10096" s="443"/>
    </row>
    <row r="10097" spans="2:11" s="440" customFormat="1" x14ac:dyDescent="0.2">
      <c r="B10097" s="442"/>
      <c r="I10097" s="443"/>
      <c r="J10097" s="443"/>
      <c r="K10097" s="443"/>
    </row>
    <row r="10098" spans="2:11" s="440" customFormat="1" x14ac:dyDescent="0.2">
      <c r="B10098" s="442"/>
      <c r="I10098" s="443"/>
      <c r="J10098" s="443"/>
      <c r="K10098" s="443"/>
    </row>
    <row r="10099" spans="2:11" s="440" customFormat="1" x14ac:dyDescent="0.2">
      <c r="B10099" s="442"/>
      <c r="I10099" s="443"/>
      <c r="J10099" s="443"/>
      <c r="K10099" s="443"/>
    </row>
    <row r="10100" spans="2:11" s="440" customFormat="1" x14ac:dyDescent="0.2">
      <c r="B10100" s="442"/>
      <c r="I10100" s="443"/>
      <c r="J10100" s="443"/>
      <c r="K10100" s="443"/>
    </row>
    <row r="10101" spans="2:11" s="440" customFormat="1" x14ac:dyDescent="0.2">
      <c r="B10101" s="442"/>
      <c r="I10101" s="443"/>
      <c r="J10101" s="443"/>
      <c r="K10101" s="443"/>
    </row>
    <row r="10102" spans="2:11" s="440" customFormat="1" x14ac:dyDescent="0.2">
      <c r="B10102" s="442"/>
      <c r="I10102" s="443"/>
      <c r="J10102" s="443"/>
      <c r="K10102" s="443"/>
    </row>
    <row r="10103" spans="2:11" s="440" customFormat="1" x14ac:dyDescent="0.2">
      <c r="B10103" s="442"/>
      <c r="I10103" s="443"/>
      <c r="J10103" s="443"/>
      <c r="K10103" s="443"/>
    </row>
    <row r="10104" spans="2:11" s="440" customFormat="1" x14ac:dyDescent="0.2">
      <c r="B10104" s="442"/>
      <c r="I10104" s="443"/>
      <c r="J10104" s="443"/>
      <c r="K10104" s="443"/>
    </row>
    <row r="10105" spans="2:11" s="440" customFormat="1" x14ac:dyDescent="0.2">
      <c r="B10105" s="442"/>
      <c r="I10105" s="443"/>
      <c r="J10105" s="443"/>
      <c r="K10105" s="443"/>
    </row>
    <row r="10106" spans="2:11" s="440" customFormat="1" x14ac:dyDescent="0.2">
      <c r="B10106" s="442"/>
      <c r="I10106" s="443"/>
      <c r="J10106" s="443"/>
      <c r="K10106" s="443"/>
    </row>
    <row r="10107" spans="2:11" s="440" customFormat="1" x14ac:dyDescent="0.2">
      <c r="B10107" s="442"/>
      <c r="I10107" s="443"/>
      <c r="J10107" s="443"/>
      <c r="K10107" s="443"/>
    </row>
    <row r="10108" spans="2:11" s="440" customFormat="1" x14ac:dyDescent="0.2">
      <c r="B10108" s="442"/>
      <c r="I10108" s="443"/>
      <c r="J10108" s="443"/>
      <c r="K10108" s="443"/>
    </row>
    <row r="10109" spans="2:11" s="440" customFormat="1" x14ac:dyDescent="0.2">
      <c r="B10109" s="442"/>
      <c r="I10109" s="443"/>
      <c r="J10109" s="443"/>
      <c r="K10109" s="443"/>
    </row>
    <row r="10110" spans="2:11" s="440" customFormat="1" x14ac:dyDescent="0.2">
      <c r="B10110" s="442"/>
      <c r="I10110" s="443"/>
      <c r="J10110" s="443"/>
      <c r="K10110" s="443"/>
    </row>
    <row r="10111" spans="2:11" s="440" customFormat="1" x14ac:dyDescent="0.2">
      <c r="B10111" s="442"/>
      <c r="I10111" s="443"/>
      <c r="J10111" s="443"/>
      <c r="K10111" s="443"/>
    </row>
    <row r="10112" spans="2:11" s="440" customFormat="1" x14ac:dyDescent="0.2">
      <c r="B10112" s="442"/>
      <c r="I10112" s="443"/>
      <c r="J10112" s="443"/>
      <c r="K10112" s="443"/>
    </row>
    <row r="10113" spans="2:11" s="440" customFormat="1" x14ac:dyDescent="0.2">
      <c r="B10113" s="442"/>
      <c r="I10113" s="443"/>
      <c r="J10113" s="443"/>
      <c r="K10113" s="443"/>
    </row>
    <row r="10114" spans="2:11" s="440" customFormat="1" x14ac:dyDescent="0.2">
      <c r="B10114" s="442"/>
      <c r="I10114" s="443"/>
      <c r="J10114" s="443"/>
      <c r="K10114" s="443"/>
    </row>
    <row r="10115" spans="2:11" s="440" customFormat="1" x14ac:dyDescent="0.2">
      <c r="B10115" s="442"/>
      <c r="I10115" s="443"/>
      <c r="J10115" s="443"/>
      <c r="K10115" s="443"/>
    </row>
    <row r="10116" spans="2:11" s="440" customFormat="1" x14ac:dyDescent="0.2">
      <c r="B10116" s="442"/>
      <c r="I10116" s="443"/>
      <c r="J10116" s="443"/>
      <c r="K10116" s="443"/>
    </row>
    <row r="10117" spans="2:11" s="440" customFormat="1" x14ac:dyDescent="0.2">
      <c r="B10117" s="442"/>
      <c r="I10117" s="443"/>
      <c r="J10117" s="443"/>
      <c r="K10117" s="443"/>
    </row>
    <row r="10118" spans="2:11" s="440" customFormat="1" x14ac:dyDescent="0.2">
      <c r="B10118" s="442"/>
      <c r="I10118" s="443"/>
      <c r="J10118" s="443"/>
      <c r="K10118" s="443"/>
    </row>
    <row r="10119" spans="2:11" s="440" customFormat="1" x14ac:dyDescent="0.2">
      <c r="B10119" s="442"/>
      <c r="I10119" s="443"/>
      <c r="J10119" s="443"/>
      <c r="K10119" s="443"/>
    </row>
    <row r="10120" spans="2:11" s="440" customFormat="1" x14ac:dyDescent="0.2">
      <c r="B10120" s="442"/>
      <c r="I10120" s="443"/>
      <c r="J10120" s="443"/>
      <c r="K10120" s="443"/>
    </row>
    <row r="10121" spans="2:11" s="440" customFormat="1" x14ac:dyDescent="0.2">
      <c r="B10121" s="442"/>
      <c r="I10121" s="443"/>
      <c r="J10121" s="443"/>
      <c r="K10121" s="443"/>
    </row>
    <row r="10122" spans="2:11" s="440" customFormat="1" x14ac:dyDescent="0.2">
      <c r="B10122" s="442"/>
      <c r="I10122" s="443"/>
      <c r="J10122" s="443"/>
      <c r="K10122" s="443"/>
    </row>
    <row r="10123" spans="2:11" s="440" customFormat="1" x14ac:dyDescent="0.2">
      <c r="B10123" s="442"/>
      <c r="I10123" s="443"/>
      <c r="J10123" s="443"/>
      <c r="K10123" s="443"/>
    </row>
    <row r="10124" spans="2:11" s="440" customFormat="1" x14ac:dyDescent="0.2">
      <c r="B10124" s="442"/>
      <c r="I10124" s="443"/>
      <c r="J10124" s="443"/>
      <c r="K10124" s="443"/>
    </row>
    <row r="10125" spans="2:11" s="440" customFormat="1" x14ac:dyDescent="0.2">
      <c r="B10125" s="442"/>
      <c r="I10125" s="443"/>
      <c r="J10125" s="443"/>
      <c r="K10125" s="443"/>
    </row>
    <row r="10126" spans="2:11" s="440" customFormat="1" x14ac:dyDescent="0.2">
      <c r="B10126" s="442"/>
      <c r="I10126" s="443"/>
      <c r="J10126" s="443"/>
      <c r="K10126" s="443"/>
    </row>
    <row r="10127" spans="2:11" s="440" customFormat="1" x14ac:dyDescent="0.2">
      <c r="B10127" s="442"/>
      <c r="I10127" s="443"/>
      <c r="J10127" s="443"/>
      <c r="K10127" s="443"/>
    </row>
    <row r="10128" spans="2:11" s="440" customFormat="1" x14ac:dyDescent="0.2">
      <c r="B10128" s="442"/>
      <c r="I10128" s="443"/>
      <c r="J10128" s="443"/>
      <c r="K10128" s="443"/>
    </row>
    <row r="10129" spans="2:11" s="440" customFormat="1" x14ac:dyDescent="0.2">
      <c r="B10129" s="442"/>
      <c r="I10129" s="443"/>
      <c r="J10129" s="443"/>
      <c r="K10129" s="443"/>
    </row>
    <row r="10130" spans="2:11" s="440" customFormat="1" x14ac:dyDescent="0.2">
      <c r="B10130" s="442"/>
      <c r="I10130" s="443"/>
      <c r="J10130" s="443"/>
      <c r="K10130" s="443"/>
    </row>
    <row r="10131" spans="2:11" s="440" customFormat="1" x14ac:dyDescent="0.2">
      <c r="B10131" s="442"/>
      <c r="I10131" s="443"/>
      <c r="J10131" s="443"/>
      <c r="K10131" s="443"/>
    </row>
    <row r="10132" spans="2:11" s="440" customFormat="1" x14ac:dyDescent="0.2">
      <c r="B10132" s="442"/>
      <c r="I10132" s="443"/>
      <c r="J10132" s="443"/>
      <c r="K10132" s="443"/>
    </row>
    <row r="10133" spans="2:11" s="440" customFormat="1" x14ac:dyDescent="0.2">
      <c r="B10133" s="442"/>
      <c r="I10133" s="443"/>
      <c r="J10133" s="443"/>
      <c r="K10133" s="443"/>
    </row>
    <row r="10134" spans="2:11" s="440" customFormat="1" x14ac:dyDescent="0.2">
      <c r="B10134" s="442"/>
      <c r="I10134" s="443"/>
      <c r="J10134" s="443"/>
      <c r="K10134" s="443"/>
    </row>
    <row r="10135" spans="2:11" s="440" customFormat="1" x14ac:dyDescent="0.2">
      <c r="B10135" s="442"/>
      <c r="I10135" s="443"/>
      <c r="J10135" s="443"/>
      <c r="K10135" s="443"/>
    </row>
    <row r="10136" spans="2:11" s="440" customFormat="1" x14ac:dyDescent="0.2">
      <c r="B10136" s="442"/>
      <c r="I10136" s="443"/>
      <c r="J10136" s="443"/>
      <c r="K10136" s="443"/>
    </row>
    <row r="10137" spans="2:11" s="440" customFormat="1" x14ac:dyDescent="0.2">
      <c r="B10137" s="442"/>
      <c r="I10137" s="443"/>
      <c r="J10137" s="443"/>
      <c r="K10137" s="443"/>
    </row>
    <row r="10138" spans="2:11" s="440" customFormat="1" x14ac:dyDescent="0.2">
      <c r="B10138" s="442"/>
      <c r="I10138" s="443"/>
      <c r="J10138" s="443"/>
      <c r="K10138" s="443"/>
    </row>
    <row r="10139" spans="2:11" s="440" customFormat="1" x14ac:dyDescent="0.2">
      <c r="B10139" s="442"/>
      <c r="I10139" s="443"/>
      <c r="J10139" s="443"/>
      <c r="K10139" s="443"/>
    </row>
    <row r="10140" spans="2:11" s="440" customFormat="1" x14ac:dyDescent="0.2">
      <c r="B10140" s="442"/>
      <c r="I10140" s="443"/>
      <c r="J10140" s="443"/>
      <c r="K10140" s="443"/>
    </row>
    <row r="10141" spans="2:11" s="440" customFormat="1" x14ac:dyDescent="0.2">
      <c r="B10141" s="442"/>
      <c r="I10141" s="443"/>
      <c r="J10141" s="443"/>
      <c r="K10141" s="443"/>
    </row>
    <row r="10142" spans="2:11" s="440" customFormat="1" x14ac:dyDescent="0.2">
      <c r="B10142" s="442"/>
      <c r="I10142" s="443"/>
      <c r="J10142" s="443"/>
      <c r="K10142" s="443"/>
    </row>
    <row r="10143" spans="2:11" s="440" customFormat="1" x14ac:dyDescent="0.2">
      <c r="B10143" s="442"/>
      <c r="I10143" s="443"/>
      <c r="J10143" s="443"/>
      <c r="K10143" s="443"/>
    </row>
    <row r="10144" spans="2:11" s="440" customFormat="1" x14ac:dyDescent="0.2">
      <c r="B10144" s="442"/>
      <c r="I10144" s="443"/>
      <c r="J10144" s="443"/>
      <c r="K10144" s="443"/>
    </row>
    <row r="10145" spans="2:11" s="440" customFormat="1" x14ac:dyDescent="0.2">
      <c r="B10145" s="442"/>
      <c r="I10145" s="443"/>
      <c r="J10145" s="443"/>
      <c r="K10145" s="443"/>
    </row>
    <row r="10146" spans="2:11" s="440" customFormat="1" x14ac:dyDescent="0.2">
      <c r="B10146" s="442"/>
      <c r="I10146" s="443"/>
      <c r="J10146" s="443"/>
      <c r="K10146" s="443"/>
    </row>
    <row r="10147" spans="2:11" s="440" customFormat="1" x14ac:dyDescent="0.2">
      <c r="B10147" s="442"/>
      <c r="I10147" s="443"/>
      <c r="J10147" s="443"/>
      <c r="K10147" s="443"/>
    </row>
    <row r="10148" spans="2:11" s="440" customFormat="1" x14ac:dyDescent="0.2">
      <c r="B10148" s="442"/>
      <c r="I10148" s="443"/>
      <c r="J10148" s="443"/>
      <c r="K10148" s="443"/>
    </row>
    <row r="10149" spans="2:11" s="440" customFormat="1" x14ac:dyDescent="0.2">
      <c r="B10149" s="442"/>
      <c r="I10149" s="443"/>
      <c r="J10149" s="443"/>
      <c r="K10149" s="443"/>
    </row>
    <row r="10150" spans="2:11" s="440" customFormat="1" x14ac:dyDescent="0.2">
      <c r="B10150" s="442"/>
      <c r="I10150" s="443"/>
      <c r="J10150" s="443"/>
      <c r="K10150" s="443"/>
    </row>
    <row r="10151" spans="2:11" s="440" customFormat="1" x14ac:dyDescent="0.2">
      <c r="B10151" s="442"/>
      <c r="I10151" s="443"/>
      <c r="J10151" s="443"/>
      <c r="K10151" s="443"/>
    </row>
    <row r="10152" spans="2:11" s="440" customFormat="1" x14ac:dyDescent="0.2">
      <c r="B10152" s="442"/>
      <c r="I10152" s="443"/>
      <c r="J10152" s="443"/>
      <c r="K10152" s="443"/>
    </row>
    <row r="10153" spans="2:11" s="440" customFormat="1" x14ac:dyDescent="0.2">
      <c r="B10153" s="442"/>
      <c r="I10153" s="443"/>
      <c r="J10153" s="443"/>
      <c r="K10153" s="443"/>
    </row>
    <row r="10154" spans="2:11" s="440" customFormat="1" x14ac:dyDescent="0.2">
      <c r="B10154" s="442"/>
      <c r="I10154" s="443"/>
      <c r="J10154" s="443"/>
      <c r="K10154" s="443"/>
    </row>
    <row r="10155" spans="2:11" s="440" customFormat="1" x14ac:dyDescent="0.2">
      <c r="B10155" s="442"/>
      <c r="I10155" s="443"/>
      <c r="J10155" s="443"/>
      <c r="K10155" s="443"/>
    </row>
    <row r="10156" spans="2:11" s="440" customFormat="1" x14ac:dyDescent="0.2">
      <c r="B10156" s="442"/>
      <c r="I10156" s="443"/>
      <c r="J10156" s="443"/>
      <c r="K10156" s="443"/>
    </row>
    <row r="10157" spans="2:11" s="440" customFormat="1" x14ac:dyDescent="0.2">
      <c r="B10157" s="442"/>
      <c r="I10157" s="443"/>
      <c r="J10157" s="443"/>
      <c r="K10157" s="443"/>
    </row>
    <row r="10158" spans="2:11" s="440" customFormat="1" x14ac:dyDescent="0.2">
      <c r="B10158" s="442"/>
      <c r="I10158" s="443"/>
      <c r="J10158" s="443"/>
      <c r="K10158" s="443"/>
    </row>
    <row r="10159" spans="2:11" s="440" customFormat="1" x14ac:dyDescent="0.2">
      <c r="B10159" s="442"/>
      <c r="I10159" s="443"/>
      <c r="J10159" s="443"/>
      <c r="K10159" s="443"/>
    </row>
    <row r="10160" spans="2:11" s="440" customFormat="1" x14ac:dyDescent="0.2">
      <c r="B10160" s="442"/>
      <c r="I10160" s="443"/>
      <c r="J10160" s="443"/>
      <c r="K10160" s="443"/>
    </row>
    <row r="10161" spans="2:11" s="440" customFormat="1" x14ac:dyDescent="0.2">
      <c r="B10161" s="442"/>
      <c r="I10161" s="443"/>
      <c r="J10161" s="443"/>
      <c r="K10161" s="443"/>
    </row>
    <row r="10162" spans="2:11" s="440" customFormat="1" x14ac:dyDescent="0.2">
      <c r="B10162" s="442"/>
      <c r="I10162" s="443"/>
      <c r="J10162" s="443"/>
      <c r="K10162" s="443"/>
    </row>
    <row r="10163" spans="2:11" s="440" customFormat="1" x14ac:dyDescent="0.2">
      <c r="B10163" s="442"/>
      <c r="I10163" s="443"/>
      <c r="J10163" s="443"/>
      <c r="K10163" s="443"/>
    </row>
    <row r="10164" spans="2:11" s="440" customFormat="1" x14ac:dyDescent="0.2">
      <c r="B10164" s="442"/>
      <c r="I10164" s="443"/>
      <c r="J10164" s="443"/>
      <c r="K10164" s="443"/>
    </row>
    <row r="10165" spans="2:11" s="440" customFormat="1" x14ac:dyDescent="0.2">
      <c r="B10165" s="442"/>
      <c r="I10165" s="443"/>
      <c r="J10165" s="443"/>
      <c r="K10165" s="443"/>
    </row>
    <row r="10166" spans="2:11" s="440" customFormat="1" x14ac:dyDescent="0.2">
      <c r="B10166" s="442"/>
      <c r="I10166" s="443"/>
      <c r="J10166" s="443"/>
      <c r="K10166" s="443"/>
    </row>
    <row r="10167" spans="2:11" s="440" customFormat="1" x14ac:dyDescent="0.2">
      <c r="B10167" s="442"/>
      <c r="I10167" s="443"/>
      <c r="J10167" s="443"/>
      <c r="K10167" s="443"/>
    </row>
    <row r="10168" spans="2:11" s="440" customFormat="1" x14ac:dyDescent="0.2">
      <c r="B10168" s="442"/>
      <c r="I10168" s="443"/>
      <c r="J10168" s="443"/>
      <c r="K10168" s="443"/>
    </row>
    <row r="10169" spans="2:11" s="440" customFormat="1" x14ac:dyDescent="0.2">
      <c r="B10169" s="442"/>
      <c r="I10169" s="443"/>
      <c r="J10169" s="443"/>
      <c r="K10169" s="443"/>
    </row>
    <row r="10170" spans="2:11" s="440" customFormat="1" x14ac:dyDescent="0.2">
      <c r="B10170" s="442"/>
      <c r="I10170" s="443"/>
      <c r="J10170" s="443"/>
      <c r="K10170" s="443"/>
    </row>
    <row r="10171" spans="2:11" s="440" customFormat="1" x14ac:dyDescent="0.2">
      <c r="B10171" s="442"/>
      <c r="I10171" s="443"/>
      <c r="J10171" s="443"/>
      <c r="K10171" s="443"/>
    </row>
    <row r="10172" spans="2:11" s="440" customFormat="1" x14ac:dyDescent="0.2">
      <c r="B10172" s="442"/>
      <c r="I10172" s="443"/>
      <c r="J10172" s="443"/>
      <c r="K10172" s="443"/>
    </row>
    <row r="10173" spans="2:11" s="440" customFormat="1" x14ac:dyDescent="0.2">
      <c r="B10173" s="442"/>
      <c r="I10173" s="443"/>
      <c r="J10173" s="443"/>
      <c r="K10173" s="443"/>
    </row>
    <row r="10174" spans="2:11" s="440" customFormat="1" x14ac:dyDescent="0.2">
      <c r="B10174" s="442"/>
      <c r="I10174" s="443"/>
      <c r="J10174" s="443"/>
      <c r="K10174" s="443"/>
    </row>
    <row r="10175" spans="2:11" s="440" customFormat="1" x14ac:dyDescent="0.2">
      <c r="B10175" s="442"/>
      <c r="I10175" s="443"/>
      <c r="J10175" s="443"/>
      <c r="K10175" s="443"/>
    </row>
    <row r="10176" spans="2:11" s="440" customFormat="1" x14ac:dyDescent="0.2">
      <c r="B10176" s="442"/>
      <c r="I10176" s="443"/>
      <c r="J10176" s="443"/>
      <c r="K10176" s="443"/>
    </row>
    <row r="10177" spans="2:11" s="440" customFormat="1" x14ac:dyDescent="0.2">
      <c r="B10177" s="442"/>
      <c r="I10177" s="443"/>
      <c r="J10177" s="443"/>
      <c r="K10177" s="443"/>
    </row>
    <row r="10178" spans="2:11" s="440" customFormat="1" x14ac:dyDescent="0.2">
      <c r="B10178" s="442"/>
      <c r="I10178" s="443"/>
      <c r="J10178" s="443"/>
      <c r="K10178" s="443"/>
    </row>
    <row r="10179" spans="2:11" s="440" customFormat="1" x14ac:dyDescent="0.2">
      <c r="B10179" s="442"/>
      <c r="I10179" s="443"/>
      <c r="J10179" s="443"/>
      <c r="K10179" s="443"/>
    </row>
    <row r="10180" spans="2:11" s="440" customFormat="1" x14ac:dyDescent="0.2">
      <c r="B10180" s="442"/>
      <c r="I10180" s="443"/>
      <c r="J10180" s="443"/>
      <c r="K10180" s="443"/>
    </row>
    <row r="10181" spans="2:11" s="440" customFormat="1" x14ac:dyDescent="0.2">
      <c r="B10181" s="442"/>
      <c r="I10181" s="443"/>
      <c r="J10181" s="443"/>
      <c r="K10181" s="443"/>
    </row>
    <row r="10182" spans="2:11" s="440" customFormat="1" x14ac:dyDescent="0.2">
      <c r="B10182" s="442"/>
      <c r="I10182" s="443"/>
      <c r="J10182" s="443"/>
      <c r="K10182" s="443"/>
    </row>
    <row r="10183" spans="2:11" s="440" customFormat="1" x14ac:dyDescent="0.2">
      <c r="B10183" s="442"/>
      <c r="I10183" s="443"/>
      <c r="J10183" s="443"/>
      <c r="K10183" s="443"/>
    </row>
    <row r="10184" spans="2:11" s="440" customFormat="1" x14ac:dyDescent="0.2">
      <c r="B10184" s="442"/>
      <c r="I10184" s="443"/>
      <c r="J10184" s="443"/>
      <c r="K10184" s="443"/>
    </row>
    <row r="10185" spans="2:11" s="440" customFormat="1" x14ac:dyDescent="0.2">
      <c r="B10185" s="442"/>
      <c r="I10185" s="443"/>
      <c r="J10185" s="443"/>
      <c r="K10185" s="443"/>
    </row>
    <row r="10186" spans="2:11" s="440" customFormat="1" x14ac:dyDescent="0.2">
      <c r="B10186" s="442"/>
      <c r="I10186" s="443"/>
      <c r="J10186" s="443"/>
      <c r="K10186" s="443"/>
    </row>
    <row r="10187" spans="2:11" s="440" customFormat="1" x14ac:dyDescent="0.2">
      <c r="B10187" s="442"/>
      <c r="I10187" s="443"/>
      <c r="J10187" s="443"/>
      <c r="K10187" s="443"/>
    </row>
    <row r="10188" spans="2:11" s="440" customFormat="1" x14ac:dyDescent="0.2">
      <c r="B10188" s="442"/>
      <c r="I10188" s="443"/>
      <c r="J10188" s="443"/>
      <c r="K10188" s="443"/>
    </row>
    <row r="10189" spans="2:11" s="440" customFormat="1" x14ac:dyDescent="0.2">
      <c r="B10189" s="442"/>
      <c r="I10189" s="443"/>
      <c r="J10189" s="443"/>
      <c r="K10189" s="443"/>
    </row>
    <row r="10190" spans="2:11" s="440" customFormat="1" x14ac:dyDescent="0.2">
      <c r="B10190" s="442"/>
      <c r="I10190" s="443"/>
      <c r="J10190" s="443"/>
      <c r="K10190" s="443"/>
    </row>
    <row r="10191" spans="2:11" s="440" customFormat="1" x14ac:dyDescent="0.2">
      <c r="B10191" s="442"/>
      <c r="I10191" s="443"/>
      <c r="J10191" s="443"/>
      <c r="K10191" s="443"/>
    </row>
    <row r="10192" spans="2:11" s="440" customFormat="1" x14ac:dyDescent="0.2">
      <c r="B10192" s="442"/>
      <c r="I10192" s="443"/>
      <c r="J10192" s="443"/>
      <c r="K10192" s="443"/>
    </row>
    <row r="10193" spans="2:11" s="440" customFormat="1" x14ac:dyDescent="0.2">
      <c r="B10193" s="442"/>
      <c r="I10193" s="443"/>
      <c r="J10193" s="443"/>
      <c r="K10193" s="443"/>
    </row>
    <row r="10194" spans="2:11" s="440" customFormat="1" x14ac:dyDescent="0.2">
      <c r="B10194" s="442"/>
      <c r="I10194" s="443"/>
      <c r="J10194" s="443"/>
      <c r="K10194" s="443"/>
    </row>
    <row r="10195" spans="2:11" s="440" customFormat="1" x14ac:dyDescent="0.2">
      <c r="B10195" s="442"/>
      <c r="I10195" s="443"/>
      <c r="J10195" s="443"/>
      <c r="K10195" s="443"/>
    </row>
    <row r="10196" spans="2:11" s="440" customFormat="1" x14ac:dyDescent="0.2">
      <c r="B10196" s="442"/>
      <c r="I10196" s="443"/>
      <c r="J10196" s="443"/>
      <c r="K10196" s="443"/>
    </row>
    <row r="10197" spans="2:11" s="440" customFormat="1" x14ac:dyDescent="0.2">
      <c r="B10197" s="442"/>
      <c r="I10197" s="443"/>
      <c r="J10197" s="443"/>
      <c r="K10197" s="443"/>
    </row>
    <row r="10198" spans="2:11" s="440" customFormat="1" x14ac:dyDescent="0.2">
      <c r="B10198" s="442"/>
      <c r="I10198" s="443"/>
      <c r="J10198" s="443"/>
      <c r="K10198" s="443"/>
    </row>
    <row r="10199" spans="2:11" s="440" customFormat="1" x14ac:dyDescent="0.2">
      <c r="B10199" s="442"/>
      <c r="I10199" s="443"/>
      <c r="J10199" s="443"/>
      <c r="K10199" s="443"/>
    </row>
    <row r="10200" spans="2:11" s="440" customFormat="1" x14ac:dyDescent="0.2">
      <c r="B10200" s="442"/>
      <c r="I10200" s="443"/>
      <c r="J10200" s="443"/>
      <c r="K10200" s="443"/>
    </row>
    <row r="10201" spans="2:11" s="440" customFormat="1" x14ac:dyDescent="0.2">
      <c r="B10201" s="442"/>
      <c r="I10201" s="443"/>
      <c r="J10201" s="443"/>
      <c r="K10201" s="443"/>
    </row>
    <row r="10202" spans="2:11" s="440" customFormat="1" x14ac:dyDescent="0.2">
      <c r="B10202" s="442"/>
      <c r="I10202" s="443"/>
      <c r="J10202" s="443"/>
      <c r="K10202" s="443"/>
    </row>
    <row r="10203" spans="2:11" s="440" customFormat="1" x14ac:dyDescent="0.2">
      <c r="B10203" s="442"/>
      <c r="I10203" s="443"/>
      <c r="J10203" s="443"/>
      <c r="K10203" s="443"/>
    </row>
    <row r="10204" spans="2:11" s="440" customFormat="1" x14ac:dyDescent="0.2">
      <c r="B10204" s="442"/>
      <c r="I10204" s="443"/>
      <c r="J10204" s="443"/>
      <c r="K10204" s="443"/>
    </row>
    <row r="10205" spans="2:11" s="440" customFormat="1" x14ac:dyDescent="0.2">
      <c r="B10205" s="442"/>
      <c r="I10205" s="443"/>
      <c r="J10205" s="443"/>
      <c r="K10205" s="443"/>
    </row>
    <row r="10206" spans="2:11" s="440" customFormat="1" x14ac:dyDescent="0.2">
      <c r="B10206" s="442"/>
      <c r="I10206" s="443"/>
      <c r="J10206" s="443"/>
      <c r="K10206" s="443"/>
    </row>
    <row r="10207" spans="2:11" s="440" customFormat="1" x14ac:dyDescent="0.2">
      <c r="B10207" s="442"/>
      <c r="I10207" s="443"/>
      <c r="J10207" s="443"/>
      <c r="K10207" s="443"/>
    </row>
    <row r="10208" spans="2:11" s="440" customFormat="1" x14ac:dyDescent="0.2">
      <c r="B10208" s="442"/>
      <c r="I10208" s="443"/>
      <c r="J10208" s="443"/>
      <c r="K10208" s="443"/>
    </row>
    <row r="10209" spans="2:11" s="440" customFormat="1" x14ac:dyDescent="0.2">
      <c r="B10209" s="442"/>
      <c r="I10209" s="443"/>
      <c r="J10209" s="443"/>
      <c r="K10209" s="443"/>
    </row>
    <row r="10210" spans="2:11" s="440" customFormat="1" x14ac:dyDescent="0.2">
      <c r="B10210" s="442"/>
      <c r="I10210" s="443"/>
      <c r="J10210" s="443"/>
      <c r="K10210" s="443"/>
    </row>
    <row r="10211" spans="2:11" s="440" customFormat="1" x14ac:dyDescent="0.2">
      <c r="B10211" s="442"/>
      <c r="I10211" s="443"/>
      <c r="J10211" s="443"/>
      <c r="K10211" s="443"/>
    </row>
    <row r="10212" spans="2:11" s="440" customFormat="1" x14ac:dyDescent="0.2">
      <c r="B10212" s="442"/>
      <c r="I10212" s="443"/>
      <c r="J10212" s="443"/>
      <c r="K10212" s="443"/>
    </row>
    <row r="10213" spans="2:11" s="440" customFormat="1" x14ac:dyDescent="0.2">
      <c r="B10213" s="442"/>
      <c r="I10213" s="443"/>
      <c r="J10213" s="443"/>
      <c r="K10213" s="443"/>
    </row>
    <row r="10214" spans="2:11" s="440" customFormat="1" x14ac:dyDescent="0.2">
      <c r="B10214" s="442"/>
      <c r="I10214" s="443"/>
      <c r="J10214" s="443"/>
      <c r="K10214" s="443"/>
    </row>
    <row r="10215" spans="2:11" s="440" customFormat="1" x14ac:dyDescent="0.2">
      <c r="B10215" s="442"/>
      <c r="I10215" s="443"/>
      <c r="J10215" s="443"/>
      <c r="K10215" s="443"/>
    </row>
    <row r="10216" spans="2:11" s="440" customFormat="1" x14ac:dyDescent="0.2">
      <c r="B10216" s="442"/>
      <c r="I10216" s="443"/>
      <c r="J10216" s="443"/>
      <c r="K10216" s="443"/>
    </row>
    <row r="10217" spans="2:11" s="440" customFormat="1" x14ac:dyDescent="0.2">
      <c r="B10217" s="442"/>
      <c r="I10217" s="443"/>
      <c r="J10217" s="443"/>
      <c r="K10217" s="443"/>
    </row>
    <row r="10218" spans="2:11" s="440" customFormat="1" x14ac:dyDescent="0.2">
      <c r="B10218" s="442"/>
      <c r="I10218" s="443"/>
      <c r="J10218" s="443"/>
      <c r="K10218" s="443"/>
    </row>
    <row r="10219" spans="2:11" s="440" customFormat="1" x14ac:dyDescent="0.2">
      <c r="B10219" s="442"/>
      <c r="I10219" s="443"/>
      <c r="J10219" s="443"/>
      <c r="K10219" s="443"/>
    </row>
    <row r="10220" spans="2:11" s="440" customFormat="1" x14ac:dyDescent="0.2">
      <c r="B10220" s="442"/>
      <c r="I10220" s="443"/>
      <c r="J10220" s="443"/>
      <c r="K10220" s="443"/>
    </row>
    <row r="10221" spans="2:11" s="440" customFormat="1" x14ac:dyDescent="0.2">
      <c r="B10221" s="442"/>
      <c r="I10221" s="443"/>
      <c r="J10221" s="443"/>
      <c r="K10221" s="443"/>
    </row>
    <row r="10222" spans="2:11" s="440" customFormat="1" x14ac:dyDescent="0.2">
      <c r="B10222" s="442"/>
      <c r="I10222" s="443"/>
      <c r="J10222" s="443"/>
      <c r="K10222" s="443"/>
    </row>
    <row r="10223" spans="2:11" s="440" customFormat="1" x14ac:dyDescent="0.2">
      <c r="B10223" s="442"/>
      <c r="I10223" s="443"/>
      <c r="J10223" s="443"/>
      <c r="K10223" s="443"/>
    </row>
    <row r="10224" spans="2:11" s="440" customFormat="1" x14ac:dyDescent="0.2">
      <c r="B10224" s="442"/>
      <c r="I10224" s="443"/>
      <c r="J10224" s="443"/>
      <c r="K10224" s="443"/>
    </row>
    <row r="10225" spans="2:11" s="440" customFormat="1" x14ac:dyDescent="0.2">
      <c r="B10225" s="442"/>
      <c r="I10225" s="443"/>
      <c r="J10225" s="443"/>
      <c r="K10225" s="443"/>
    </row>
    <row r="10226" spans="2:11" s="440" customFormat="1" x14ac:dyDescent="0.2">
      <c r="B10226" s="442"/>
      <c r="I10226" s="443"/>
      <c r="J10226" s="443"/>
      <c r="K10226" s="443"/>
    </row>
    <row r="10227" spans="2:11" s="440" customFormat="1" x14ac:dyDescent="0.2">
      <c r="B10227" s="442"/>
      <c r="I10227" s="443"/>
      <c r="J10227" s="443"/>
      <c r="K10227" s="443"/>
    </row>
    <row r="10228" spans="2:11" s="440" customFormat="1" x14ac:dyDescent="0.2">
      <c r="B10228" s="442"/>
      <c r="I10228" s="443"/>
      <c r="J10228" s="443"/>
      <c r="K10228" s="443"/>
    </row>
    <row r="10229" spans="2:11" s="440" customFormat="1" x14ac:dyDescent="0.2">
      <c r="B10229" s="442"/>
      <c r="I10229" s="443"/>
      <c r="J10229" s="443"/>
      <c r="K10229" s="443"/>
    </row>
    <row r="10230" spans="2:11" s="440" customFormat="1" x14ac:dyDescent="0.2">
      <c r="B10230" s="442"/>
      <c r="I10230" s="443"/>
      <c r="J10230" s="443"/>
      <c r="K10230" s="443"/>
    </row>
    <row r="10231" spans="2:11" s="440" customFormat="1" x14ac:dyDescent="0.2">
      <c r="B10231" s="442"/>
      <c r="I10231" s="443"/>
      <c r="J10231" s="443"/>
      <c r="K10231" s="443"/>
    </row>
    <row r="10232" spans="2:11" s="440" customFormat="1" x14ac:dyDescent="0.2">
      <c r="B10232" s="442"/>
      <c r="I10232" s="443"/>
      <c r="J10232" s="443"/>
      <c r="K10232" s="443"/>
    </row>
    <row r="10233" spans="2:11" s="440" customFormat="1" x14ac:dyDescent="0.2">
      <c r="B10233" s="442"/>
      <c r="I10233" s="443"/>
      <c r="J10233" s="443"/>
      <c r="K10233" s="443"/>
    </row>
    <row r="10234" spans="2:11" s="440" customFormat="1" x14ac:dyDescent="0.2">
      <c r="B10234" s="442"/>
      <c r="I10234" s="443"/>
      <c r="J10234" s="443"/>
      <c r="K10234" s="443"/>
    </row>
    <row r="10235" spans="2:11" s="440" customFormat="1" x14ac:dyDescent="0.2">
      <c r="B10235" s="442"/>
      <c r="I10235" s="443"/>
      <c r="J10235" s="443"/>
      <c r="K10235" s="443"/>
    </row>
    <row r="10236" spans="2:11" s="440" customFormat="1" x14ac:dyDescent="0.2">
      <c r="B10236" s="442"/>
      <c r="I10236" s="443"/>
      <c r="J10236" s="443"/>
      <c r="K10236" s="443"/>
    </row>
    <row r="10237" spans="2:11" s="440" customFormat="1" x14ac:dyDescent="0.2">
      <c r="B10237" s="442"/>
      <c r="I10237" s="443"/>
      <c r="J10237" s="443"/>
      <c r="K10237" s="443"/>
    </row>
    <row r="10238" spans="2:11" s="440" customFormat="1" x14ac:dyDescent="0.2">
      <c r="B10238" s="442"/>
      <c r="I10238" s="443"/>
      <c r="J10238" s="443"/>
      <c r="K10238" s="443"/>
    </row>
    <row r="10239" spans="2:11" s="440" customFormat="1" x14ac:dyDescent="0.2">
      <c r="B10239" s="442"/>
      <c r="I10239" s="443"/>
      <c r="J10239" s="443"/>
      <c r="K10239" s="443"/>
    </row>
    <row r="10240" spans="2:11" s="440" customFormat="1" x14ac:dyDescent="0.2">
      <c r="B10240" s="442"/>
      <c r="I10240" s="443"/>
      <c r="J10240" s="443"/>
      <c r="K10240" s="443"/>
    </row>
    <row r="10241" spans="2:11" s="440" customFormat="1" x14ac:dyDescent="0.2">
      <c r="B10241" s="442"/>
      <c r="I10241" s="443"/>
      <c r="J10241" s="443"/>
      <c r="K10241" s="443"/>
    </row>
    <row r="10242" spans="2:11" s="440" customFormat="1" x14ac:dyDescent="0.2">
      <c r="B10242" s="442"/>
      <c r="I10242" s="443"/>
      <c r="J10242" s="443"/>
      <c r="K10242" s="443"/>
    </row>
    <row r="10243" spans="2:11" s="440" customFormat="1" x14ac:dyDescent="0.2">
      <c r="B10243" s="442"/>
      <c r="I10243" s="443"/>
      <c r="J10243" s="443"/>
      <c r="K10243" s="443"/>
    </row>
    <row r="10244" spans="2:11" s="440" customFormat="1" x14ac:dyDescent="0.2">
      <c r="B10244" s="442"/>
      <c r="I10244" s="443"/>
      <c r="J10244" s="443"/>
      <c r="K10244" s="443"/>
    </row>
    <row r="10245" spans="2:11" s="440" customFormat="1" x14ac:dyDescent="0.2">
      <c r="B10245" s="442"/>
      <c r="I10245" s="443"/>
      <c r="J10245" s="443"/>
      <c r="K10245" s="443"/>
    </row>
    <row r="10246" spans="2:11" s="440" customFormat="1" x14ac:dyDescent="0.2">
      <c r="B10246" s="442"/>
      <c r="I10246" s="443"/>
      <c r="J10246" s="443"/>
      <c r="K10246" s="443"/>
    </row>
    <row r="10247" spans="2:11" s="440" customFormat="1" x14ac:dyDescent="0.2">
      <c r="B10247" s="442"/>
      <c r="I10247" s="443"/>
      <c r="J10247" s="443"/>
      <c r="K10247" s="443"/>
    </row>
    <row r="10248" spans="2:11" s="440" customFormat="1" x14ac:dyDescent="0.2">
      <c r="B10248" s="442"/>
      <c r="I10248" s="443"/>
      <c r="J10248" s="443"/>
      <c r="K10248" s="443"/>
    </row>
    <row r="10249" spans="2:11" s="440" customFormat="1" x14ac:dyDescent="0.2">
      <c r="B10249" s="442"/>
      <c r="I10249" s="443"/>
      <c r="J10249" s="443"/>
      <c r="K10249" s="443"/>
    </row>
    <row r="10250" spans="2:11" s="440" customFormat="1" x14ac:dyDescent="0.2">
      <c r="B10250" s="442"/>
      <c r="I10250" s="443"/>
      <c r="J10250" s="443"/>
      <c r="K10250" s="443"/>
    </row>
    <row r="10251" spans="2:11" s="440" customFormat="1" x14ac:dyDescent="0.2">
      <c r="B10251" s="442"/>
      <c r="I10251" s="443"/>
      <c r="J10251" s="443"/>
      <c r="K10251" s="443"/>
    </row>
    <row r="10252" spans="2:11" s="440" customFormat="1" x14ac:dyDescent="0.2">
      <c r="B10252" s="442"/>
      <c r="I10252" s="443"/>
      <c r="J10252" s="443"/>
      <c r="K10252" s="443"/>
    </row>
    <row r="10253" spans="2:11" s="440" customFormat="1" x14ac:dyDescent="0.2">
      <c r="B10253" s="442"/>
      <c r="I10253" s="443"/>
      <c r="J10253" s="443"/>
      <c r="K10253" s="443"/>
    </row>
    <row r="10254" spans="2:11" s="440" customFormat="1" x14ac:dyDescent="0.2">
      <c r="B10254" s="442"/>
      <c r="I10254" s="443"/>
      <c r="J10254" s="443"/>
      <c r="K10254" s="443"/>
    </row>
    <row r="10255" spans="2:11" s="440" customFormat="1" x14ac:dyDescent="0.2">
      <c r="B10255" s="442"/>
      <c r="I10255" s="443"/>
      <c r="J10255" s="443"/>
      <c r="K10255" s="443"/>
    </row>
    <row r="10256" spans="2:11" s="440" customFormat="1" x14ac:dyDescent="0.2">
      <c r="B10256" s="442"/>
      <c r="I10256" s="443"/>
      <c r="J10256" s="443"/>
      <c r="K10256" s="443"/>
    </row>
    <row r="10257" spans="2:11" s="440" customFormat="1" x14ac:dyDescent="0.2">
      <c r="B10257" s="442"/>
      <c r="I10257" s="443"/>
      <c r="J10257" s="443"/>
      <c r="K10257" s="443"/>
    </row>
    <row r="10258" spans="2:11" s="440" customFormat="1" x14ac:dyDescent="0.2">
      <c r="B10258" s="442"/>
      <c r="I10258" s="443"/>
      <c r="J10258" s="443"/>
      <c r="K10258" s="443"/>
    </row>
    <row r="10259" spans="2:11" s="440" customFormat="1" x14ac:dyDescent="0.2">
      <c r="B10259" s="442"/>
      <c r="I10259" s="443"/>
      <c r="J10259" s="443"/>
      <c r="K10259" s="443"/>
    </row>
    <row r="10260" spans="2:11" s="440" customFormat="1" x14ac:dyDescent="0.2">
      <c r="B10260" s="442"/>
      <c r="I10260" s="443"/>
      <c r="J10260" s="443"/>
      <c r="K10260" s="443"/>
    </row>
    <row r="10261" spans="2:11" s="440" customFormat="1" x14ac:dyDescent="0.2">
      <c r="B10261" s="442"/>
      <c r="I10261" s="443"/>
      <c r="J10261" s="443"/>
      <c r="K10261" s="443"/>
    </row>
    <row r="10262" spans="2:11" s="440" customFormat="1" x14ac:dyDescent="0.2">
      <c r="B10262" s="442"/>
      <c r="I10262" s="443"/>
      <c r="J10262" s="443"/>
      <c r="K10262" s="443"/>
    </row>
    <row r="10263" spans="2:11" s="440" customFormat="1" x14ac:dyDescent="0.2">
      <c r="B10263" s="442"/>
      <c r="I10263" s="443"/>
      <c r="J10263" s="443"/>
      <c r="K10263" s="443"/>
    </row>
    <row r="10264" spans="2:11" s="440" customFormat="1" x14ac:dyDescent="0.2">
      <c r="B10264" s="442"/>
      <c r="I10264" s="443"/>
      <c r="J10264" s="443"/>
      <c r="K10264" s="443"/>
    </row>
    <row r="10265" spans="2:11" s="440" customFormat="1" x14ac:dyDescent="0.2">
      <c r="B10265" s="442"/>
      <c r="I10265" s="443"/>
      <c r="J10265" s="443"/>
      <c r="K10265" s="443"/>
    </row>
    <row r="10266" spans="2:11" s="440" customFormat="1" x14ac:dyDescent="0.2">
      <c r="B10266" s="442"/>
      <c r="I10266" s="443"/>
      <c r="J10266" s="443"/>
      <c r="K10266" s="443"/>
    </row>
    <row r="10267" spans="2:11" s="440" customFormat="1" x14ac:dyDescent="0.2">
      <c r="B10267" s="442"/>
      <c r="I10267" s="443"/>
      <c r="J10267" s="443"/>
      <c r="K10267" s="443"/>
    </row>
    <row r="10268" spans="2:11" s="440" customFormat="1" x14ac:dyDescent="0.2">
      <c r="B10268" s="442"/>
      <c r="I10268" s="443"/>
      <c r="J10268" s="443"/>
      <c r="K10268" s="443"/>
    </row>
    <row r="10269" spans="2:11" s="440" customFormat="1" x14ac:dyDescent="0.2">
      <c r="B10269" s="442"/>
      <c r="I10269" s="443"/>
      <c r="J10269" s="443"/>
      <c r="K10269" s="443"/>
    </row>
    <row r="10270" spans="2:11" s="440" customFormat="1" x14ac:dyDescent="0.2">
      <c r="B10270" s="442"/>
      <c r="I10270" s="443"/>
      <c r="J10270" s="443"/>
      <c r="K10270" s="443"/>
    </row>
    <row r="10271" spans="2:11" s="440" customFormat="1" x14ac:dyDescent="0.2">
      <c r="B10271" s="442"/>
      <c r="I10271" s="443"/>
      <c r="J10271" s="443"/>
      <c r="K10271" s="443"/>
    </row>
    <row r="10272" spans="2:11" s="440" customFormat="1" x14ac:dyDescent="0.2">
      <c r="B10272" s="442"/>
      <c r="I10272" s="443"/>
      <c r="J10272" s="443"/>
      <c r="K10272" s="443"/>
    </row>
    <row r="10273" spans="2:11" s="440" customFormat="1" x14ac:dyDescent="0.2">
      <c r="B10273" s="442"/>
      <c r="I10273" s="443"/>
      <c r="J10273" s="443"/>
      <c r="K10273" s="443"/>
    </row>
    <row r="10274" spans="2:11" s="440" customFormat="1" x14ac:dyDescent="0.2">
      <c r="B10274" s="442"/>
      <c r="I10274" s="443"/>
      <c r="J10274" s="443"/>
      <c r="K10274" s="443"/>
    </row>
    <row r="10275" spans="2:11" s="440" customFormat="1" x14ac:dyDescent="0.2">
      <c r="B10275" s="442"/>
      <c r="I10275" s="443"/>
      <c r="J10275" s="443"/>
      <c r="K10275" s="443"/>
    </row>
    <row r="10276" spans="2:11" s="440" customFormat="1" x14ac:dyDescent="0.2">
      <c r="B10276" s="442"/>
      <c r="I10276" s="443"/>
      <c r="J10276" s="443"/>
      <c r="K10276" s="443"/>
    </row>
    <row r="10277" spans="2:11" s="440" customFormat="1" x14ac:dyDescent="0.2">
      <c r="B10277" s="442"/>
      <c r="I10277" s="443"/>
      <c r="J10277" s="443"/>
      <c r="K10277" s="443"/>
    </row>
    <row r="10278" spans="2:11" s="440" customFormat="1" x14ac:dyDescent="0.2">
      <c r="B10278" s="442"/>
      <c r="I10278" s="443"/>
      <c r="J10278" s="443"/>
      <c r="K10278" s="443"/>
    </row>
    <row r="10279" spans="2:11" s="440" customFormat="1" x14ac:dyDescent="0.2">
      <c r="B10279" s="442"/>
      <c r="I10279" s="443"/>
      <c r="J10279" s="443"/>
      <c r="K10279" s="443"/>
    </row>
    <row r="10280" spans="2:11" s="440" customFormat="1" x14ac:dyDescent="0.2">
      <c r="B10280" s="442"/>
      <c r="I10280" s="443"/>
      <c r="J10280" s="443"/>
      <c r="K10280" s="443"/>
    </row>
    <row r="10281" spans="2:11" s="440" customFormat="1" x14ac:dyDescent="0.2">
      <c r="B10281" s="442"/>
      <c r="I10281" s="443"/>
      <c r="J10281" s="443"/>
      <c r="K10281" s="443"/>
    </row>
    <row r="10282" spans="2:11" s="440" customFormat="1" x14ac:dyDescent="0.2">
      <c r="B10282" s="442"/>
      <c r="I10282" s="443"/>
      <c r="J10282" s="443"/>
      <c r="K10282" s="443"/>
    </row>
    <row r="10283" spans="2:11" s="440" customFormat="1" x14ac:dyDescent="0.2">
      <c r="B10283" s="442"/>
      <c r="I10283" s="443"/>
      <c r="J10283" s="443"/>
      <c r="K10283" s="443"/>
    </row>
    <row r="10284" spans="2:11" s="440" customFormat="1" x14ac:dyDescent="0.2">
      <c r="B10284" s="442"/>
      <c r="I10284" s="443"/>
      <c r="J10284" s="443"/>
      <c r="K10284" s="443"/>
    </row>
    <row r="10285" spans="2:11" s="440" customFormat="1" x14ac:dyDescent="0.2">
      <c r="B10285" s="442"/>
      <c r="I10285" s="443"/>
      <c r="J10285" s="443"/>
      <c r="K10285" s="443"/>
    </row>
    <row r="10286" spans="2:11" s="440" customFormat="1" x14ac:dyDescent="0.2">
      <c r="B10286" s="442"/>
      <c r="I10286" s="443"/>
      <c r="J10286" s="443"/>
      <c r="K10286" s="443"/>
    </row>
    <row r="10287" spans="2:11" s="440" customFormat="1" x14ac:dyDescent="0.2">
      <c r="B10287" s="442"/>
      <c r="I10287" s="443"/>
      <c r="J10287" s="443"/>
      <c r="K10287" s="443"/>
    </row>
    <row r="10288" spans="2:11" s="440" customFormat="1" x14ac:dyDescent="0.2">
      <c r="B10288" s="442"/>
      <c r="I10288" s="443"/>
      <c r="J10288" s="443"/>
      <c r="K10288" s="443"/>
    </row>
    <row r="10289" spans="2:11" s="440" customFormat="1" x14ac:dyDescent="0.2">
      <c r="B10289" s="442"/>
      <c r="I10289" s="443"/>
      <c r="J10289" s="443"/>
      <c r="K10289" s="443"/>
    </row>
    <row r="10290" spans="2:11" s="440" customFormat="1" x14ac:dyDescent="0.2">
      <c r="B10290" s="442"/>
      <c r="I10290" s="443"/>
      <c r="J10290" s="443"/>
      <c r="K10290" s="443"/>
    </row>
    <row r="10291" spans="2:11" s="440" customFormat="1" x14ac:dyDescent="0.2">
      <c r="B10291" s="442"/>
      <c r="I10291" s="443"/>
      <c r="J10291" s="443"/>
      <c r="K10291" s="443"/>
    </row>
    <row r="10292" spans="2:11" s="440" customFormat="1" x14ac:dyDescent="0.2">
      <c r="B10292" s="442"/>
      <c r="I10292" s="443"/>
      <c r="J10292" s="443"/>
      <c r="K10292" s="443"/>
    </row>
    <row r="10293" spans="2:11" s="440" customFormat="1" x14ac:dyDescent="0.2">
      <c r="B10293" s="442"/>
      <c r="I10293" s="443"/>
      <c r="J10293" s="443"/>
      <c r="K10293" s="443"/>
    </row>
    <row r="10294" spans="2:11" s="440" customFormat="1" x14ac:dyDescent="0.2">
      <c r="B10294" s="442"/>
      <c r="I10294" s="443"/>
      <c r="J10294" s="443"/>
      <c r="K10294" s="443"/>
    </row>
    <row r="10295" spans="2:11" s="440" customFormat="1" x14ac:dyDescent="0.2">
      <c r="B10295" s="442"/>
      <c r="I10295" s="443"/>
      <c r="J10295" s="443"/>
      <c r="K10295" s="443"/>
    </row>
    <row r="10296" spans="2:11" s="440" customFormat="1" x14ac:dyDescent="0.2">
      <c r="B10296" s="442"/>
      <c r="I10296" s="443"/>
      <c r="J10296" s="443"/>
      <c r="K10296" s="443"/>
    </row>
    <row r="10297" spans="2:11" s="440" customFormat="1" x14ac:dyDescent="0.2">
      <c r="B10297" s="442"/>
      <c r="I10297" s="443"/>
      <c r="J10297" s="443"/>
      <c r="K10297" s="443"/>
    </row>
    <row r="10298" spans="2:11" s="440" customFormat="1" x14ac:dyDescent="0.2">
      <c r="B10298" s="442"/>
      <c r="I10298" s="443"/>
      <c r="J10298" s="443"/>
      <c r="K10298" s="443"/>
    </row>
    <row r="10299" spans="2:11" s="440" customFormat="1" x14ac:dyDescent="0.2">
      <c r="B10299" s="442"/>
      <c r="I10299" s="443"/>
      <c r="J10299" s="443"/>
      <c r="K10299" s="443"/>
    </row>
    <row r="10300" spans="2:11" s="440" customFormat="1" x14ac:dyDescent="0.2">
      <c r="B10300" s="442"/>
      <c r="I10300" s="443"/>
      <c r="J10300" s="443"/>
      <c r="K10300" s="443"/>
    </row>
    <row r="10301" spans="2:11" s="440" customFormat="1" x14ac:dyDescent="0.2">
      <c r="B10301" s="442"/>
      <c r="I10301" s="443"/>
      <c r="J10301" s="443"/>
      <c r="K10301" s="443"/>
    </row>
    <row r="10302" spans="2:11" s="440" customFormat="1" x14ac:dyDescent="0.2">
      <c r="B10302" s="442"/>
      <c r="I10302" s="443"/>
      <c r="J10302" s="443"/>
      <c r="K10302" s="443"/>
    </row>
    <row r="10303" spans="2:11" s="440" customFormat="1" x14ac:dyDescent="0.2">
      <c r="B10303" s="442"/>
      <c r="I10303" s="443"/>
      <c r="J10303" s="443"/>
      <c r="K10303" s="443"/>
    </row>
    <row r="10304" spans="2:11" s="440" customFormat="1" x14ac:dyDescent="0.2">
      <c r="B10304" s="442"/>
      <c r="I10304" s="443"/>
      <c r="J10304" s="443"/>
      <c r="K10304" s="443"/>
    </row>
    <row r="10305" spans="2:11" s="440" customFormat="1" x14ac:dyDescent="0.2">
      <c r="B10305" s="442"/>
      <c r="I10305" s="443"/>
      <c r="J10305" s="443"/>
      <c r="K10305" s="443"/>
    </row>
    <row r="10306" spans="2:11" s="440" customFormat="1" x14ac:dyDescent="0.2">
      <c r="B10306" s="442"/>
      <c r="I10306" s="443"/>
      <c r="J10306" s="443"/>
      <c r="K10306" s="443"/>
    </row>
    <row r="10307" spans="2:11" s="440" customFormat="1" x14ac:dyDescent="0.2">
      <c r="B10307" s="442"/>
      <c r="I10307" s="443"/>
      <c r="J10307" s="443"/>
      <c r="K10307" s="443"/>
    </row>
    <row r="10308" spans="2:11" s="440" customFormat="1" x14ac:dyDescent="0.2">
      <c r="B10308" s="442"/>
      <c r="I10308" s="443"/>
      <c r="J10308" s="443"/>
      <c r="K10308" s="443"/>
    </row>
    <row r="10309" spans="2:11" s="440" customFormat="1" x14ac:dyDescent="0.2">
      <c r="B10309" s="442"/>
      <c r="I10309" s="443"/>
      <c r="J10309" s="443"/>
      <c r="K10309" s="443"/>
    </row>
    <row r="10310" spans="2:11" s="440" customFormat="1" x14ac:dyDescent="0.2">
      <c r="B10310" s="442"/>
      <c r="I10310" s="443"/>
      <c r="J10310" s="443"/>
      <c r="K10310" s="443"/>
    </row>
    <row r="10311" spans="2:11" s="440" customFormat="1" x14ac:dyDescent="0.2">
      <c r="B10311" s="442"/>
      <c r="I10311" s="443"/>
      <c r="J10311" s="443"/>
      <c r="K10311" s="443"/>
    </row>
    <row r="10312" spans="2:11" s="440" customFormat="1" x14ac:dyDescent="0.2">
      <c r="B10312" s="442"/>
      <c r="I10312" s="443"/>
      <c r="J10312" s="443"/>
      <c r="K10312" s="443"/>
    </row>
    <row r="10313" spans="2:11" s="440" customFormat="1" x14ac:dyDescent="0.2">
      <c r="B10313" s="442"/>
      <c r="I10313" s="443"/>
      <c r="J10313" s="443"/>
      <c r="K10313" s="443"/>
    </row>
    <row r="10314" spans="2:11" s="440" customFormat="1" x14ac:dyDescent="0.2">
      <c r="B10314" s="442"/>
      <c r="I10314" s="443"/>
      <c r="J10314" s="443"/>
      <c r="K10314" s="443"/>
    </row>
    <row r="10315" spans="2:11" s="440" customFormat="1" x14ac:dyDescent="0.2">
      <c r="B10315" s="442"/>
      <c r="I10315" s="443"/>
      <c r="J10315" s="443"/>
      <c r="K10315" s="443"/>
    </row>
    <row r="10316" spans="2:11" s="440" customFormat="1" x14ac:dyDescent="0.2">
      <c r="B10316" s="442"/>
      <c r="I10316" s="443"/>
      <c r="J10316" s="443"/>
      <c r="K10316" s="443"/>
    </row>
    <row r="10317" spans="2:11" s="440" customFormat="1" x14ac:dyDescent="0.2">
      <c r="B10317" s="442"/>
      <c r="I10317" s="443"/>
      <c r="J10317" s="443"/>
      <c r="K10317" s="443"/>
    </row>
    <row r="10318" spans="2:11" s="440" customFormat="1" x14ac:dyDescent="0.2">
      <c r="B10318" s="442"/>
      <c r="I10318" s="443"/>
      <c r="J10318" s="443"/>
      <c r="K10318" s="443"/>
    </row>
    <row r="10319" spans="2:11" s="440" customFormat="1" x14ac:dyDescent="0.2">
      <c r="B10319" s="442"/>
      <c r="I10319" s="443"/>
      <c r="J10319" s="443"/>
      <c r="K10319" s="443"/>
    </row>
    <row r="10320" spans="2:11" s="440" customFormat="1" x14ac:dyDescent="0.2">
      <c r="B10320" s="442"/>
      <c r="I10320" s="443"/>
      <c r="J10320" s="443"/>
      <c r="K10320" s="443"/>
    </row>
    <row r="10321" spans="2:11" s="440" customFormat="1" x14ac:dyDescent="0.2">
      <c r="B10321" s="442"/>
      <c r="I10321" s="443"/>
      <c r="J10321" s="443"/>
      <c r="K10321" s="443"/>
    </row>
    <row r="10322" spans="2:11" s="440" customFormat="1" x14ac:dyDescent="0.2">
      <c r="B10322" s="442"/>
      <c r="I10322" s="443"/>
      <c r="J10322" s="443"/>
      <c r="K10322" s="443"/>
    </row>
    <row r="10323" spans="2:11" s="440" customFormat="1" x14ac:dyDescent="0.2">
      <c r="B10323" s="442"/>
      <c r="I10323" s="443"/>
      <c r="J10323" s="443"/>
      <c r="K10323" s="443"/>
    </row>
    <row r="10324" spans="2:11" s="440" customFormat="1" x14ac:dyDescent="0.2">
      <c r="B10324" s="442"/>
      <c r="I10324" s="443"/>
      <c r="J10324" s="443"/>
      <c r="K10324" s="443"/>
    </row>
    <row r="10325" spans="2:11" s="440" customFormat="1" x14ac:dyDescent="0.2">
      <c r="B10325" s="442"/>
      <c r="I10325" s="443"/>
      <c r="J10325" s="443"/>
      <c r="K10325" s="443"/>
    </row>
    <row r="10326" spans="2:11" s="440" customFormat="1" x14ac:dyDescent="0.2">
      <c r="B10326" s="442"/>
      <c r="I10326" s="443"/>
      <c r="J10326" s="443"/>
      <c r="K10326" s="443"/>
    </row>
    <row r="10327" spans="2:11" s="440" customFormat="1" x14ac:dyDescent="0.2">
      <c r="B10327" s="442"/>
      <c r="I10327" s="443"/>
      <c r="J10327" s="443"/>
      <c r="K10327" s="443"/>
    </row>
    <row r="10328" spans="2:11" s="440" customFormat="1" x14ac:dyDescent="0.2">
      <c r="B10328" s="442"/>
      <c r="I10328" s="443"/>
      <c r="J10328" s="443"/>
      <c r="K10328" s="443"/>
    </row>
    <row r="10329" spans="2:11" s="440" customFormat="1" x14ac:dyDescent="0.2">
      <c r="B10329" s="442"/>
      <c r="I10329" s="443"/>
      <c r="J10329" s="443"/>
      <c r="K10329" s="443"/>
    </row>
    <row r="10330" spans="2:11" s="440" customFormat="1" x14ac:dyDescent="0.2">
      <c r="B10330" s="442"/>
      <c r="I10330" s="443"/>
      <c r="J10330" s="443"/>
      <c r="K10330" s="443"/>
    </row>
    <row r="10331" spans="2:11" s="440" customFormat="1" x14ac:dyDescent="0.2">
      <c r="B10331" s="442"/>
      <c r="I10331" s="443"/>
      <c r="J10331" s="443"/>
      <c r="K10331" s="443"/>
    </row>
    <row r="10332" spans="2:11" s="440" customFormat="1" x14ac:dyDescent="0.2">
      <c r="B10332" s="442"/>
      <c r="I10332" s="443"/>
      <c r="J10332" s="443"/>
      <c r="K10332" s="443"/>
    </row>
    <row r="10333" spans="2:11" s="440" customFormat="1" x14ac:dyDescent="0.2">
      <c r="B10333" s="442"/>
      <c r="I10333" s="443"/>
      <c r="J10333" s="443"/>
      <c r="K10333" s="443"/>
    </row>
    <row r="10334" spans="2:11" s="440" customFormat="1" x14ac:dyDescent="0.2">
      <c r="B10334" s="442"/>
      <c r="I10334" s="443"/>
      <c r="J10334" s="443"/>
      <c r="K10334" s="443"/>
    </row>
    <row r="10335" spans="2:11" s="440" customFormat="1" x14ac:dyDescent="0.2">
      <c r="B10335" s="442"/>
      <c r="I10335" s="443"/>
      <c r="J10335" s="443"/>
      <c r="K10335" s="443"/>
    </row>
    <row r="10336" spans="2:11" s="440" customFormat="1" x14ac:dyDescent="0.2">
      <c r="B10336" s="442"/>
      <c r="I10336" s="443"/>
      <c r="J10336" s="443"/>
      <c r="K10336" s="443"/>
    </row>
    <row r="10337" spans="2:11" s="440" customFormat="1" x14ac:dyDescent="0.2">
      <c r="B10337" s="442"/>
      <c r="I10337" s="443"/>
      <c r="J10337" s="443"/>
      <c r="K10337" s="443"/>
    </row>
    <row r="10338" spans="2:11" s="440" customFormat="1" x14ac:dyDescent="0.2">
      <c r="B10338" s="442"/>
      <c r="I10338" s="443"/>
      <c r="J10338" s="443"/>
      <c r="K10338" s="443"/>
    </row>
    <row r="10339" spans="2:11" s="440" customFormat="1" x14ac:dyDescent="0.2">
      <c r="B10339" s="442"/>
      <c r="I10339" s="443"/>
      <c r="J10339" s="443"/>
      <c r="K10339" s="443"/>
    </row>
    <row r="10340" spans="2:11" s="440" customFormat="1" x14ac:dyDescent="0.2">
      <c r="B10340" s="442"/>
      <c r="I10340" s="443"/>
      <c r="J10340" s="443"/>
      <c r="K10340" s="443"/>
    </row>
    <row r="10341" spans="2:11" s="440" customFormat="1" x14ac:dyDescent="0.2">
      <c r="B10341" s="442"/>
      <c r="I10341" s="443"/>
      <c r="J10341" s="443"/>
      <c r="K10341" s="443"/>
    </row>
    <row r="10342" spans="2:11" s="440" customFormat="1" x14ac:dyDescent="0.2">
      <c r="B10342" s="442"/>
      <c r="I10342" s="443"/>
      <c r="J10342" s="443"/>
      <c r="K10342" s="443"/>
    </row>
    <row r="10343" spans="2:11" s="440" customFormat="1" x14ac:dyDescent="0.2">
      <c r="B10343" s="442"/>
      <c r="I10343" s="443"/>
      <c r="J10343" s="443"/>
      <c r="K10343" s="443"/>
    </row>
    <row r="10344" spans="2:11" s="440" customFormat="1" x14ac:dyDescent="0.2">
      <c r="B10344" s="442"/>
      <c r="I10344" s="443"/>
      <c r="J10344" s="443"/>
      <c r="K10344" s="443"/>
    </row>
    <row r="10345" spans="2:11" s="440" customFormat="1" x14ac:dyDescent="0.2">
      <c r="B10345" s="442"/>
      <c r="I10345" s="443"/>
      <c r="J10345" s="443"/>
      <c r="K10345" s="443"/>
    </row>
    <row r="10346" spans="2:11" s="440" customFormat="1" x14ac:dyDescent="0.2">
      <c r="B10346" s="442"/>
      <c r="I10346" s="443"/>
      <c r="J10346" s="443"/>
      <c r="K10346" s="443"/>
    </row>
    <row r="10347" spans="2:11" s="440" customFormat="1" x14ac:dyDescent="0.2">
      <c r="B10347" s="442"/>
      <c r="I10347" s="443"/>
      <c r="J10347" s="443"/>
      <c r="K10347" s="443"/>
    </row>
    <row r="10348" spans="2:11" s="440" customFormat="1" x14ac:dyDescent="0.2">
      <c r="B10348" s="442"/>
      <c r="I10348" s="443"/>
      <c r="J10348" s="443"/>
      <c r="K10348" s="443"/>
    </row>
    <row r="10349" spans="2:11" s="440" customFormat="1" x14ac:dyDescent="0.2">
      <c r="B10349" s="442"/>
      <c r="I10349" s="443"/>
      <c r="J10349" s="443"/>
      <c r="K10349" s="443"/>
    </row>
    <row r="10350" spans="2:11" s="440" customFormat="1" x14ac:dyDescent="0.2">
      <c r="B10350" s="442"/>
      <c r="I10350" s="443"/>
      <c r="J10350" s="443"/>
      <c r="K10350" s="443"/>
    </row>
    <row r="10351" spans="2:11" s="440" customFormat="1" x14ac:dyDescent="0.2">
      <c r="B10351" s="442"/>
      <c r="I10351" s="443"/>
      <c r="J10351" s="443"/>
      <c r="K10351" s="443"/>
    </row>
    <row r="10352" spans="2:11" s="440" customFormat="1" x14ac:dyDescent="0.2">
      <c r="B10352" s="442"/>
      <c r="I10352" s="443"/>
      <c r="J10352" s="443"/>
      <c r="K10352" s="443"/>
    </row>
    <row r="10353" spans="2:11" s="440" customFormat="1" x14ac:dyDescent="0.2">
      <c r="B10353" s="442"/>
      <c r="I10353" s="443"/>
      <c r="J10353" s="443"/>
      <c r="K10353" s="443"/>
    </row>
    <row r="10354" spans="2:11" s="440" customFormat="1" x14ac:dyDescent="0.2">
      <c r="B10354" s="442"/>
      <c r="I10354" s="443"/>
      <c r="J10354" s="443"/>
      <c r="K10354" s="443"/>
    </row>
    <row r="10355" spans="2:11" s="440" customFormat="1" x14ac:dyDescent="0.2">
      <c r="B10355" s="442"/>
      <c r="I10355" s="443"/>
      <c r="J10355" s="443"/>
      <c r="K10355" s="443"/>
    </row>
    <row r="10356" spans="2:11" s="440" customFormat="1" x14ac:dyDescent="0.2">
      <c r="B10356" s="442"/>
      <c r="I10356" s="443"/>
      <c r="J10356" s="443"/>
      <c r="K10356" s="443"/>
    </row>
    <row r="10357" spans="2:11" s="440" customFormat="1" x14ac:dyDescent="0.2">
      <c r="B10357" s="442"/>
      <c r="I10357" s="443"/>
      <c r="J10357" s="443"/>
      <c r="K10357" s="443"/>
    </row>
    <row r="10358" spans="2:11" s="440" customFormat="1" x14ac:dyDescent="0.2">
      <c r="B10358" s="442"/>
      <c r="I10358" s="443"/>
      <c r="J10358" s="443"/>
      <c r="K10358" s="443"/>
    </row>
    <row r="10359" spans="2:11" s="440" customFormat="1" x14ac:dyDescent="0.2">
      <c r="B10359" s="442"/>
      <c r="I10359" s="443"/>
      <c r="J10359" s="443"/>
      <c r="K10359" s="443"/>
    </row>
    <row r="10360" spans="2:11" s="440" customFormat="1" x14ac:dyDescent="0.2">
      <c r="B10360" s="442"/>
      <c r="I10360" s="443"/>
      <c r="J10360" s="443"/>
      <c r="K10360" s="443"/>
    </row>
    <row r="10361" spans="2:11" s="440" customFormat="1" x14ac:dyDescent="0.2">
      <c r="B10361" s="442"/>
      <c r="I10361" s="443"/>
      <c r="J10361" s="443"/>
      <c r="K10361" s="443"/>
    </row>
    <row r="10362" spans="2:11" s="440" customFormat="1" x14ac:dyDescent="0.2">
      <c r="B10362" s="442"/>
      <c r="I10362" s="443"/>
      <c r="J10362" s="443"/>
      <c r="K10362" s="443"/>
    </row>
    <row r="10363" spans="2:11" s="440" customFormat="1" x14ac:dyDescent="0.2">
      <c r="B10363" s="442"/>
      <c r="I10363" s="443"/>
      <c r="J10363" s="443"/>
      <c r="K10363" s="443"/>
    </row>
    <row r="10364" spans="2:11" s="440" customFormat="1" x14ac:dyDescent="0.2">
      <c r="B10364" s="442"/>
      <c r="I10364" s="443"/>
      <c r="J10364" s="443"/>
      <c r="K10364" s="443"/>
    </row>
    <row r="10365" spans="2:11" s="440" customFormat="1" x14ac:dyDescent="0.2">
      <c r="B10365" s="442"/>
      <c r="I10365" s="443"/>
      <c r="J10365" s="443"/>
      <c r="K10365" s="443"/>
    </row>
    <row r="10366" spans="2:11" s="440" customFormat="1" x14ac:dyDescent="0.2">
      <c r="B10366" s="442"/>
      <c r="I10366" s="443"/>
      <c r="J10366" s="443"/>
      <c r="K10366" s="443"/>
    </row>
    <row r="10367" spans="2:11" s="440" customFormat="1" x14ac:dyDescent="0.2">
      <c r="B10367" s="442"/>
      <c r="I10367" s="443"/>
      <c r="J10367" s="443"/>
      <c r="K10367" s="443"/>
    </row>
    <row r="10368" spans="2:11" s="440" customFormat="1" x14ac:dyDescent="0.2">
      <c r="B10368" s="442"/>
      <c r="I10368" s="443"/>
      <c r="J10368" s="443"/>
      <c r="K10368" s="443"/>
    </row>
    <row r="10369" spans="2:11" s="440" customFormat="1" x14ac:dyDescent="0.2">
      <c r="B10369" s="442"/>
      <c r="I10369" s="443"/>
      <c r="J10369" s="443"/>
      <c r="K10369" s="443"/>
    </row>
    <row r="10370" spans="2:11" s="440" customFormat="1" x14ac:dyDescent="0.2">
      <c r="B10370" s="442"/>
      <c r="I10370" s="443"/>
      <c r="J10370" s="443"/>
      <c r="K10370" s="443"/>
    </row>
    <row r="10371" spans="2:11" s="440" customFormat="1" x14ac:dyDescent="0.2">
      <c r="B10371" s="442"/>
      <c r="I10371" s="443"/>
      <c r="J10371" s="443"/>
      <c r="K10371" s="443"/>
    </row>
    <row r="10372" spans="2:11" s="440" customFormat="1" x14ac:dyDescent="0.2">
      <c r="B10372" s="442"/>
      <c r="I10372" s="443"/>
      <c r="J10372" s="443"/>
      <c r="K10372" s="443"/>
    </row>
    <row r="10373" spans="2:11" s="440" customFormat="1" x14ac:dyDescent="0.2">
      <c r="B10373" s="442"/>
      <c r="I10373" s="443"/>
      <c r="J10373" s="443"/>
      <c r="K10373" s="443"/>
    </row>
    <row r="10374" spans="2:11" s="440" customFormat="1" x14ac:dyDescent="0.2">
      <c r="B10374" s="442"/>
      <c r="I10374" s="443"/>
      <c r="J10374" s="443"/>
      <c r="K10374" s="443"/>
    </row>
    <row r="10375" spans="2:11" s="440" customFormat="1" x14ac:dyDescent="0.2">
      <c r="B10375" s="442"/>
      <c r="I10375" s="443"/>
      <c r="J10375" s="443"/>
      <c r="K10375" s="443"/>
    </row>
    <row r="10376" spans="2:11" s="440" customFormat="1" x14ac:dyDescent="0.2">
      <c r="B10376" s="442"/>
      <c r="I10376" s="443"/>
      <c r="J10376" s="443"/>
      <c r="K10376" s="443"/>
    </row>
    <row r="10377" spans="2:11" s="440" customFormat="1" x14ac:dyDescent="0.2">
      <c r="B10377" s="442"/>
      <c r="I10377" s="443"/>
      <c r="J10377" s="443"/>
      <c r="K10377" s="443"/>
    </row>
    <row r="10378" spans="2:11" s="440" customFormat="1" x14ac:dyDescent="0.2">
      <c r="B10378" s="442"/>
      <c r="I10378" s="443"/>
      <c r="J10378" s="443"/>
      <c r="K10378" s="443"/>
    </row>
    <row r="10379" spans="2:11" s="440" customFormat="1" x14ac:dyDescent="0.2">
      <c r="B10379" s="442"/>
      <c r="I10379" s="443"/>
      <c r="J10379" s="443"/>
      <c r="K10379" s="443"/>
    </row>
    <row r="10380" spans="2:11" s="440" customFormat="1" x14ac:dyDescent="0.2">
      <c r="B10380" s="442"/>
      <c r="I10380" s="443"/>
      <c r="J10380" s="443"/>
      <c r="K10380" s="443"/>
    </row>
    <row r="10381" spans="2:11" s="440" customFormat="1" x14ac:dyDescent="0.2">
      <c r="B10381" s="442"/>
      <c r="I10381" s="443"/>
      <c r="J10381" s="443"/>
      <c r="K10381" s="443"/>
    </row>
    <row r="10382" spans="2:11" s="440" customFormat="1" x14ac:dyDescent="0.2">
      <c r="B10382" s="442"/>
      <c r="I10382" s="443"/>
      <c r="J10382" s="443"/>
      <c r="K10382" s="443"/>
    </row>
    <row r="10383" spans="2:11" s="440" customFormat="1" x14ac:dyDescent="0.2">
      <c r="B10383" s="442"/>
      <c r="I10383" s="443"/>
      <c r="J10383" s="443"/>
      <c r="K10383" s="443"/>
    </row>
    <row r="10384" spans="2:11" s="440" customFormat="1" x14ac:dyDescent="0.2">
      <c r="B10384" s="442"/>
      <c r="I10384" s="443"/>
      <c r="J10384" s="443"/>
      <c r="K10384" s="443"/>
    </row>
    <row r="10385" spans="2:11" s="440" customFormat="1" x14ac:dyDescent="0.2">
      <c r="B10385" s="442"/>
      <c r="I10385" s="443"/>
      <c r="J10385" s="443"/>
      <c r="K10385" s="443"/>
    </row>
    <row r="10386" spans="2:11" s="440" customFormat="1" x14ac:dyDescent="0.2">
      <c r="B10386" s="442"/>
      <c r="I10386" s="443"/>
      <c r="J10386" s="443"/>
      <c r="K10386" s="443"/>
    </row>
    <row r="10387" spans="2:11" s="440" customFormat="1" x14ac:dyDescent="0.2">
      <c r="B10387" s="442"/>
      <c r="I10387" s="443"/>
      <c r="J10387" s="443"/>
      <c r="K10387" s="443"/>
    </row>
    <row r="10388" spans="2:11" s="440" customFormat="1" x14ac:dyDescent="0.2">
      <c r="B10388" s="442"/>
      <c r="I10388" s="443"/>
      <c r="J10388" s="443"/>
      <c r="K10388" s="443"/>
    </row>
    <row r="10389" spans="2:11" s="440" customFormat="1" x14ac:dyDescent="0.2">
      <c r="B10389" s="442"/>
      <c r="I10389" s="443"/>
      <c r="J10389" s="443"/>
      <c r="K10389" s="443"/>
    </row>
    <row r="10390" spans="2:11" s="440" customFormat="1" x14ac:dyDescent="0.2">
      <c r="B10390" s="442"/>
      <c r="I10390" s="443"/>
      <c r="J10390" s="443"/>
      <c r="K10390" s="443"/>
    </row>
    <row r="10391" spans="2:11" s="440" customFormat="1" x14ac:dyDescent="0.2">
      <c r="B10391" s="442"/>
      <c r="I10391" s="443"/>
      <c r="J10391" s="443"/>
      <c r="K10391" s="443"/>
    </row>
    <row r="10392" spans="2:11" s="440" customFormat="1" x14ac:dyDescent="0.2">
      <c r="B10392" s="442"/>
      <c r="I10392" s="443"/>
      <c r="J10392" s="443"/>
      <c r="K10392" s="443"/>
    </row>
    <row r="10393" spans="2:11" s="440" customFormat="1" x14ac:dyDescent="0.2">
      <c r="B10393" s="442"/>
      <c r="I10393" s="443"/>
      <c r="J10393" s="443"/>
      <c r="K10393" s="443"/>
    </row>
    <row r="10394" spans="2:11" s="440" customFormat="1" x14ac:dyDescent="0.2">
      <c r="B10394" s="442"/>
      <c r="I10394" s="443"/>
      <c r="J10394" s="443"/>
      <c r="K10394" s="443"/>
    </row>
    <row r="10395" spans="2:11" s="440" customFormat="1" x14ac:dyDescent="0.2">
      <c r="B10395" s="442"/>
      <c r="I10395" s="443"/>
      <c r="J10395" s="443"/>
      <c r="K10395" s="443"/>
    </row>
    <row r="10396" spans="2:11" s="440" customFormat="1" x14ac:dyDescent="0.2">
      <c r="B10396" s="442"/>
      <c r="I10396" s="443"/>
      <c r="J10396" s="443"/>
      <c r="K10396" s="443"/>
    </row>
    <row r="10397" spans="2:11" s="440" customFormat="1" x14ac:dyDescent="0.2">
      <c r="B10397" s="442"/>
      <c r="I10397" s="443"/>
      <c r="J10397" s="443"/>
      <c r="K10397" s="443"/>
    </row>
    <row r="10398" spans="2:11" s="440" customFormat="1" x14ac:dyDescent="0.2">
      <c r="B10398" s="442"/>
      <c r="I10398" s="443"/>
      <c r="J10398" s="443"/>
      <c r="K10398" s="443"/>
    </row>
    <row r="10399" spans="2:11" s="440" customFormat="1" x14ac:dyDescent="0.2">
      <c r="B10399" s="442"/>
      <c r="I10399" s="443"/>
      <c r="J10399" s="443"/>
      <c r="K10399" s="443"/>
    </row>
    <row r="10400" spans="2:11" s="440" customFormat="1" x14ac:dyDescent="0.2">
      <c r="B10400" s="442"/>
      <c r="I10400" s="443"/>
      <c r="J10400" s="443"/>
      <c r="K10400" s="443"/>
    </row>
    <row r="10401" spans="2:11" s="440" customFormat="1" x14ac:dyDescent="0.2">
      <c r="B10401" s="442"/>
      <c r="I10401" s="443"/>
      <c r="J10401" s="443"/>
      <c r="K10401" s="443"/>
    </row>
    <row r="10402" spans="2:11" s="440" customFormat="1" x14ac:dyDescent="0.2">
      <c r="B10402" s="442"/>
      <c r="I10402" s="443"/>
      <c r="J10402" s="443"/>
      <c r="K10402" s="443"/>
    </row>
    <row r="10403" spans="2:11" s="440" customFormat="1" x14ac:dyDescent="0.2">
      <c r="B10403" s="442"/>
      <c r="I10403" s="443"/>
      <c r="J10403" s="443"/>
      <c r="K10403" s="443"/>
    </row>
    <row r="10404" spans="2:11" s="440" customFormat="1" x14ac:dyDescent="0.2">
      <c r="B10404" s="442"/>
      <c r="I10404" s="443"/>
      <c r="J10404" s="443"/>
      <c r="K10404" s="443"/>
    </row>
    <row r="10405" spans="2:11" s="440" customFormat="1" x14ac:dyDescent="0.2">
      <c r="B10405" s="442"/>
      <c r="I10405" s="443"/>
      <c r="J10405" s="443"/>
      <c r="K10405" s="443"/>
    </row>
    <row r="10406" spans="2:11" s="440" customFormat="1" x14ac:dyDescent="0.2">
      <c r="B10406" s="442"/>
      <c r="I10406" s="443"/>
      <c r="J10406" s="443"/>
      <c r="K10406" s="443"/>
    </row>
    <row r="10407" spans="2:11" s="440" customFormat="1" x14ac:dyDescent="0.2">
      <c r="B10407" s="442"/>
      <c r="I10407" s="443"/>
      <c r="J10407" s="443"/>
      <c r="K10407" s="443"/>
    </row>
    <row r="10408" spans="2:11" s="440" customFormat="1" x14ac:dyDescent="0.2">
      <c r="B10408" s="442"/>
      <c r="I10408" s="443"/>
      <c r="J10408" s="443"/>
      <c r="K10408" s="443"/>
    </row>
    <row r="10409" spans="2:11" s="440" customFormat="1" x14ac:dyDescent="0.2">
      <c r="B10409" s="442"/>
      <c r="I10409" s="443"/>
      <c r="J10409" s="443"/>
      <c r="K10409" s="443"/>
    </row>
    <row r="10410" spans="2:11" s="440" customFormat="1" x14ac:dyDescent="0.2">
      <c r="B10410" s="442"/>
      <c r="I10410" s="443"/>
      <c r="J10410" s="443"/>
      <c r="K10410" s="443"/>
    </row>
    <row r="10411" spans="2:11" s="440" customFormat="1" x14ac:dyDescent="0.2">
      <c r="B10411" s="442"/>
      <c r="I10411" s="443"/>
      <c r="J10411" s="443"/>
      <c r="K10411" s="443"/>
    </row>
    <row r="10412" spans="2:11" s="440" customFormat="1" x14ac:dyDescent="0.2">
      <c r="B10412" s="442"/>
      <c r="I10412" s="443"/>
      <c r="J10412" s="443"/>
      <c r="K10412" s="443"/>
    </row>
    <row r="10413" spans="2:11" s="440" customFormat="1" x14ac:dyDescent="0.2">
      <c r="B10413" s="442"/>
      <c r="I10413" s="443"/>
      <c r="J10413" s="443"/>
      <c r="K10413" s="443"/>
    </row>
    <row r="10414" spans="2:11" s="440" customFormat="1" x14ac:dyDescent="0.2">
      <c r="B10414" s="442"/>
      <c r="I10414" s="443"/>
      <c r="J10414" s="443"/>
      <c r="K10414" s="443"/>
    </row>
    <row r="10415" spans="2:11" s="440" customFormat="1" x14ac:dyDescent="0.2">
      <c r="B10415" s="442"/>
      <c r="I10415" s="443"/>
      <c r="J10415" s="443"/>
      <c r="K10415" s="443"/>
    </row>
    <row r="10416" spans="2:11" s="440" customFormat="1" x14ac:dyDescent="0.2">
      <c r="B10416" s="442"/>
      <c r="I10416" s="443"/>
      <c r="J10416" s="443"/>
      <c r="K10416" s="443"/>
    </row>
    <row r="10417" spans="2:11" s="440" customFormat="1" x14ac:dyDescent="0.2">
      <c r="B10417" s="442"/>
      <c r="I10417" s="443"/>
      <c r="J10417" s="443"/>
      <c r="K10417" s="443"/>
    </row>
    <row r="10418" spans="2:11" s="440" customFormat="1" x14ac:dyDescent="0.2">
      <c r="B10418" s="442"/>
      <c r="I10418" s="443"/>
      <c r="J10418" s="443"/>
      <c r="K10418" s="443"/>
    </row>
    <row r="10419" spans="2:11" s="440" customFormat="1" x14ac:dyDescent="0.2">
      <c r="B10419" s="442"/>
      <c r="I10419" s="443"/>
      <c r="J10419" s="443"/>
      <c r="K10419" s="443"/>
    </row>
    <row r="10420" spans="2:11" s="440" customFormat="1" x14ac:dyDescent="0.2">
      <c r="B10420" s="442"/>
      <c r="I10420" s="443"/>
      <c r="J10420" s="443"/>
      <c r="K10420" s="443"/>
    </row>
    <row r="10421" spans="2:11" s="440" customFormat="1" x14ac:dyDescent="0.2">
      <c r="B10421" s="442"/>
      <c r="I10421" s="443"/>
      <c r="J10421" s="443"/>
      <c r="K10421" s="443"/>
    </row>
    <row r="10422" spans="2:11" s="440" customFormat="1" x14ac:dyDescent="0.2">
      <c r="B10422" s="442"/>
      <c r="I10422" s="443"/>
      <c r="J10422" s="443"/>
      <c r="K10422" s="443"/>
    </row>
    <row r="10423" spans="2:11" s="440" customFormat="1" x14ac:dyDescent="0.2">
      <c r="B10423" s="442"/>
      <c r="I10423" s="443"/>
      <c r="J10423" s="443"/>
      <c r="K10423" s="443"/>
    </row>
    <row r="10424" spans="2:11" s="440" customFormat="1" x14ac:dyDescent="0.2">
      <c r="B10424" s="442"/>
      <c r="I10424" s="443"/>
      <c r="J10424" s="443"/>
      <c r="K10424" s="443"/>
    </row>
    <row r="10425" spans="2:11" s="440" customFormat="1" x14ac:dyDescent="0.2">
      <c r="B10425" s="442"/>
      <c r="I10425" s="443"/>
      <c r="J10425" s="443"/>
      <c r="K10425" s="443"/>
    </row>
    <row r="10426" spans="2:11" s="440" customFormat="1" x14ac:dyDescent="0.2">
      <c r="B10426" s="442"/>
      <c r="I10426" s="443"/>
      <c r="J10426" s="443"/>
      <c r="K10426" s="443"/>
    </row>
    <row r="10427" spans="2:11" s="440" customFormat="1" x14ac:dyDescent="0.2">
      <c r="B10427" s="442"/>
      <c r="I10427" s="443"/>
      <c r="J10427" s="443"/>
      <c r="K10427" s="443"/>
    </row>
    <row r="10428" spans="2:11" s="440" customFormat="1" x14ac:dyDescent="0.2">
      <c r="B10428" s="442"/>
      <c r="I10428" s="443"/>
      <c r="J10428" s="443"/>
      <c r="K10428" s="443"/>
    </row>
    <row r="10429" spans="2:11" s="440" customFormat="1" x14ac:dyDescent="0.2">
      <c r="B10429" s="442"/>
      <c r="I10429" s="443"/>
      <c r="J10429" s="443"/>
      <c r="K10429" s="443"/>
    </row>
    <row r="10430" spans="2:11" s="440" customFormat="1" x14ac:dyDescent="0.2">
      <c r="B10430" s="442"/>
      <c r="I10430" s="443"/>
      <c r="J10430" s="443"/>
      <c r="K10430" s="443"/>
    </row>
    <row r="10431" spans="2:11" s="440" customFormat="1" x14ac:dyDescent="0.2">
      <c r="B10431" s="442"/>
      <c r="I10431" s="443"/>
      <c r="J10431" s="443"/>
      <c r="K10431" s="443"/>
    </row>
    <row r="10432" spans="2:11" s="440" customFormat="1" x14ac:dyDescent="0.2">
      <c r="B10432" s="442"/>
      <c r="I10432" s="443"/>
      <c r="J10432" s="443"/>
      <c r="K10432" s="443"/>
    </row>
    <row r="10433" spans="2:11" s="440" customFormat="1" x14ac:dyDescent="0.2">
      <c r="B10433" s="442"/>
      <c r="I10433" s="443"/>
      <c r="J10433" s="443"/>
      <c r="K10433" s="443"/>
    </row>
    <row r="10434" spans="2:11" s="440" customFormat="1" x14ac:dyDescent="0.2">
      <c r="B10434" s="442"/>
      <c r="I10434" s="443"/>
      <c r="J10434" s="443"/>
      <c r="K10434" s="443"/>
    </row>
    <row r="10435" spans="2:11" s="440" customFormat="1" x14ac:dyDescent="0.2">
      <c r="B10435" s="442"/>
      <c r="I10435" s="443"/>
      <c r="J10435" s="443"/>
      <c r="K10435" s="443"/>
    </row>
    <row r="10436" spans="2:11" s="440" customFormat="1" x14ac:dyDescent="0.2">
      <c r="B10436" s="442"/>
      <c r="I10436" s="443"/>
      <c r="J10436" s="443"/>
      <c r="K10436" s="443"/>
    </row>
    <row r="10437" spans="2:11" s="440" customFormat="1" x14ac:dyDescent="0.2">
      <c r="B10437" s="442"/>
      <c r="I10437" s="443"/>
      <c r="J10437" s="443"/>
      <c r="K10437" s="443"/>
    </row>
    <row r="10438" spans="2:11" s="440" customFormat="1" x14ac:dyDescent="0.2">
      <c r="B10438" s="442"/>
      <c r="I10438" s="443"/>
      <c r="J10438" s="443"/>
      <c r="K10438" s="443"/>
    </row>
    <row r="10439" spans="2:11" s="440" customFormat="1" x14ac:dyDescent="0.2">
      <c r="B10439" s="442"/>
      <c r="I10439" s="443"/>
      <c r="J10439" s="443"/>
      <c r="K10439" s="443"/>
    </row>
    <row r="10440" spans="2:11" s="440" customFormat="1" x14ac:dyDescent="0.2">
      <c r="B10440" s="442"/>
      <c r="I10440" s="443"/>
      <c r="J10440" s="443"/>
      <c r="K10440" s="443"/>
    </row>
    <row r="10441" spans="2:11" s="440" customFormat="1" x14ac:dyDescent="0.2">
      <c r="B10441" s="442"/>
      <c r="I10441" s="443"/>
      <c r="J10441" s="443"/>
      <c r="K10441" s="443"/>
    </row>
    <row r="10442" spans="2:11" s="440" customFormat="1" x14ac:dyDescent="0.2">
      <c r="B10442" s="442"/>
      <c r="I10442" s="443"/>
      <c r="J10442" s="443"/>
      <c r="K10442" s="443"/>
    </row>
    <row r="10443" spans="2:11" s="440" customFormat="1" x14ac:dyDescent="0.2">
      <c r="B10443" s="442"/>
      <c r="I10443" s="443"/>
      <c r="J10443" s="443"/>
      <c r="K10443" s="443"/>
    </row>
    <row r="10444" spans="2:11" s="440" customFormat="1" x14ac:dyDescent="0.2">
      <c r="B10444" s="442"/>
      <c r="I10444" s="443"/>
      <c r="J10444" s="443"/>
      <c r="K10444" s="443"/>
    </row>
    <row r="10445" spans="2:11" s="440" customFormat="1" x14ac:dyDescent="0.2">
      <c r="B10445" s="442"/>
      <c r="I10445" s="443"/>
      <c r="J10445" s="443"/>
      <c r="K10445" s="443"/>
    </row>
    <row r="10446" spans="2:11" s="440" customFormat="1" x14ac:dyDescent="0.2">
      <c r="B10446" s="442"/>
      <c r="I10446" s="443"/>
      <c r="J10446" s="443"/>
      <c r="K10446" s="443"/>
    </row>
    <row r="10447" spans="2:11" s="440" customFormat="1" x14ac:dyDescent="0.2">
      <c r="B10447" s="442"/>
      <c r="I10447" s="443"/>
      <c r="J10447" s="443"/>
      <c r="K10447" s="443"/>
    </row>
    <row r="10448" spans="2:11" s="440" customFormat="1" x14ac:dyDescent="0.2">
      <c r="B10448" s="442"/>
      <c r="I10448" s="443"/>
      <c r="J10448" s="443"/>
      <c r="K10448" s="443"/>
    </row>
    <row r="10449" spans="2:11" s="440" customFormat="1" x14ac:dyDescent="0.2">
      <c r="B10449" s="442"/>
      <c r="I10449" s="443"/>
      <c r="J10449" s="443"/>
      <c r="K10449" s="443"/>
    </row>
    <row r="10450" spans="2:11" s="440" customFormat="1" x14ac:dyDescent="0.2">
      <c r="B10450" s="442"/>
      <c r="I10450" s="443"/>
      <c r="J10450" s="443"/>
      <c r="K10450" s="443"/>
    </row>
    <row r="10451" spans="2:11" s="440" customFormat="1" x14ac:dyDescent="0.2">
      <c r="B10451" s="442"/>
      <c r="I10451" s="443"/>
      <c r="J10451" s="443"/>
      <c r="K10451" s="443"/>
    </row>
    <row r="10452" spans="2:11" s="440" customFormat="1" x14ac:dyDescent="0.2">
      <c r="B10452" s="442"/>
      <c r="I10452" s="443"/>
      <c r="J10452" s="443"/>
      <c r="K10452" s="443"/>
    </row>
    <row r="10453" spans="2:11" s="440" customFormat="1" x14ac:dyDescent="0.2">
      <c r="B10453" s="442"/>
      <c r="I10453" s="443"/>
      <c r="J10453" s="443"/>
      <c r="K10453" s="443"/>
    </row>
    <row r="10454" spans="2:11" s="440" customFormat="1" x14ac:dyDescent="0.2">
      <c r="B10454" s="442"/>
      <c r="I10454" s="443"/>
      <c r="J10454" s="443"/>
      <c r="K10454" s="443"/>
    </row>
    <row r="10455" spans="2:11" s="440" customFormat="1" x14ac:dyDescent="0.2">
      <c r="B10455" s="442"/>
      <c r="I10455" s="443"/>
      <c r="J10455" s="443"/>
      <c r="K10455" s="443"/>
    </row>
    <row r="10456" spans="2:11" s="440" customFormat="1" x14ac:dyDescent="0.2">
      <c r="B10456" s="442"/>
      <c r="I10456" s="443"/>
      <c r="J10456" s="443"/>
      <c r="K10456" s="443"/>
    </row>
    <row r="10457" spans="2:11" s="440" customFormat="1" x14ac:dyDescent="0.2">
      <c r="B10457" s="442"/>
      <c r="I10457" s="443"/>
      <c r="J10457" s="443"/>
      <c r="K10457" s="443"/>
    </row>
    <row r="10458" spans="2:11" s="440" customFormat="1" x14ac:dyDescent="0.2">
      <c r="B10458" s="442"/>
      <c r="I10458" s="443"/>
      <c r="J10458" s="443"/>
      <c r="K10458" s="443"/>
    </row>
    <row r="10459" spans="2:11" s="440" customFormat="1" x14ac:dyDescent="0.2">
      <c r="B10459" s="442"/>
      <c r="I10459" s="443"/>
      <c r="J10459" s="443"/>
      <c r="K10459" s="443"/>
    </row>
    <row r="10460" spans="2:11" s="440" customFormat="1" x14ac:dyDescent="0.2">
      <c r="B10460" s="442"/>
      <c r="I10460" s="443"/>
      <c r="J10460" s="443"/>
      <c r="K10460" s="443"/>
    </row>
    <row r="10461" spans="2:11" s="440" customFormat="1" x14ac:dyDescent="0.2">
      <c r="B10461" s="442"/>
      <c r="I10461" s="443"/>
      <c r="J10461" s="443"/>
      <c r="K10461" s="443"/>
    </row>
    <row r="10462" spans="2:11" s="440" customFormat="1" x14ac:dyDescent="0.2">
      <c r="B10462" s="442"/>
      <c r="I10462" s="443"/>
      <c r="J10462" s="443"/>
      <c r="K10462" s="443"/>
    </row>
    <row r="10463" spans="2:11" s="440" customFormat="1" x14ac:dyDescent="0.2">
      <c r="B10463" s="442"/>
      <c r="I10463" s="443"/>
      <c r="J10463" s="443"/>
      <c r="K10463" s="443"/>
    </row>
    <row r="10464" spans="2:11" s="440" customFormat="1" x14ac:dyDescent="0.2">
      <c r="B10464" s="442"/>
      <c r="I10464" s="443"/>
      <c r="J10464" s="443"/>
      <c r="K10464" s="443"/>
    </row>
    <row r="10465" spans="2:11" s="440" customFormat="1" x14ac:dyDescent="0.2">
      <c r="B10465" s="442"/>
      <c r="I10465" s="443"/>
      <c r="J10465" s="443"/>
      <c r="K10465" s="443"/>
    </row>
    <row r="10466" spans="2:11" s="440" customFormat="1" x14ac:dyDescent="0.2">
      <c r="B10466" s="442"/>
      <c r="I10466" s="443"/>
      <c r="J10466" s="443"/>
      <c r="K10466" s="443"/>
    </row>
    <row r="10467" spans="2:11" s="440" customFormat="1" x14ac:dyDescent="0.2">
      <c r="B10467" s="442"/>
      <c r="I10467" s="443"/>
      <c r="J10467" s="443"/>
      <c r="K10467" s="443"/>
    </row>
    <row r="10468" spans="2:11" s="440" customFormat="1" x14ac:dyDescent="0.2">
      <c r="B10468" s="442"/>
      <c r="I10468" s="443"/>
      <c r="J10468" s="443"/>
      <c r="K10468" s="443"/>
    </row>
    <row r="10469" spans="2:11" s="440" customFormat="1" x14ac:dyDescent="0.2">
      <c r="B10469" s="442"/>
      <c r="I10469" s="443"/>
      <c r="J10469" s="443"/>
      <c r="K10469" s="443"/>
    </row>
    <row r="10470" spans="2:11" s="440" customFormat="1" x14ac:dyDescent="0.2">
      <c r="B10470" s="442"/>
      <c r="I10470" s="443"/>
      <c r="J10470" s="443"/>
      <c r="K10470" s="443"/>
    </row>
    <row r="10471" spans="2:11" s="440" customFormat="1" x14ac:dyDescent="0.2">
      <c r="B10471" s="442"/>
      <c r="I10471" s="443"/>
      <c r="J10471" s="443"/>
      <c r="K10471" s="443"/>
    </row>
    <row r="10472" spans="2:11" s="440" customFormat="1" x14ac:dyDescent="0.2">
      <c r="B10472" s="442"/>
      <c r="I10472" s="443"/>
      <c r="J10472" s="443"/>
      <c r="K10472" s="443"/>
    </row>
    <row r="10473" spans="2:11" s="440" customFormat="1" x14ac:dyDescent="0.2">
      <c r="B10473" s="442"/>
      <c r="I10473" s="443"/>
      <c r="J10473" s="443"/>
      <c r="K10473" s="443"/>
    </row>
    <row r="10474" spans="2:11" s="440" customFormat="1" x14ac:dyDescent="0.2">
      <c r="B10474" s="442"/>
      <c r="I10474" s="443"/>
      <c r="J10474" s="443"/>
      <c r="K10474" s="443"/>
    </row>
    <row r="10475" spans="2:11" s="440" customFormat="1" x14ac:dyDescent="0.2">
      <c r="B10475" s="442"/>
      <c r="I10475" s="443"/>
      <c r="J10475" s="443"/>
      <c r="K10475" s="443"/>
    </row>
    <row r="10476" spans="2:11" s="440" customFormat="1" x14ac:dyDescent="0.2">
      <c r="B10476" s="442"/>
      <c r="I10476" s="443"/>
      <c r="J10476" s="443"/>
      <c r="K10476" s="443"/>
    </row>
    <row r="10477" spans="2:11" s="440" customFormat="1" x14ac:dyDescent="0.2">
      <c r="B10477" s="442"/>
      <c r="I10477" s="443"/>
      <c r="J10477" s="443"/>
      <c r="K10477" s="443"/>
    </row>
    <row r="10478" spans="2:11" s="440" customFormat="1" x14ac:dyDescent="0.2">
      <c r="B10478" s="442"/>
      <c r="I10478" s="443"/>
      <c r="J10478" s="443"/>
      <c r="K10478" s="443"/>
    </row>
    <row r="10479" spans="2:11" s="440" customFormat="1" x14ac:dyDescent="0.2">
      <c r="B10479" s="442"/>
      <c r="I10479" s="443"/>
      <c r="J10479" s="443"/>
      <c r="K10479" s="443"/>
    </row>
    <row r="10480" spans="2:11" s="440" customFormat="1" x14ac:dyDescent="0.2">
      <c r="B10480" s="442"/>
      <c r="I10480" s="443"/>
      <c r="J10480" s="443"/>
      <c r="K10480" s="443"/>
    </row>
    <row r="10481" spans="2:11" s="440" customFormat="1" x14ac:dyDescent="0.2">
      <c r="B10481" s="442"/>
      <c r="I10481" s="443"/>
      <c r="J10481" s="443"/>
      <c r="K10481" s="443"/>
    </row>
    <row r="10482" spans="2:11" s="440" customFormat="1" x14ac:dyDescent="0.2">
      <c r="B10482" s="442"/>
      <c r="I10482" s="443"/>
      <c r="J10482" s="443"/>
      <c r="K10482" s="443"/>
    </row>
    <row r="10483" spans="2:11" s="440" customFormat="1" x14ac:dyDescent="0.2">
      <c r="B10483" s="442"/>
      <c r="I10483" s="443"/>
      <c r="J10483" s="443"/>
      <c r="K10483" s="443"/>
    </row>
    <row r="10484" spans="2:11" s="440" customFormat="1" x14ac:dyDescent="0.2">
      <c r="B10484" s="442"/>
      <c r="I10484" s="443"/>
      <c r="J10484" s="443"/>
      <c r="K10484" s="443"/>
    </row>
    <row r="10485" spans="2:11" s="440" customFormat="1" x14ac:dyDescent="0.2">
      <c r="B10485" s="442"/>
      <c r="I10485" s="443"/>
      <c r="J10485" s="443"/>
      <c r="K10485" s="443"/>
    </row>
    <row r="10486" spans="2:11" s="440" customFormat="1" x14ac:dyDescent="0.2">
      <c r="B10486" s="442"/>
      <c r="I10486" s="443"/>
      <c r="J10486" s="443"/>
      <c r="K10486" s="443"/>
    </row>
    <row r="10487" spans="2:11" s="440" customFormat="1" x14ac:dyDescent="0.2">
      <c r="B10487" s="442"/>
      <c r="I10487" s="443"/>
      <c r="J10487" s="443"/>
      <c r="K10487" s="443"/>
    </row>
    <row r="10488" spans="2:11" s="440" customFormat="1" x14ac:dyDescent="0.2">
      <c r="B10488" s="442"/>
      <c r="I10488" s="443"/>
      <c r="J10488" s="443"/>
      <c r="K10488" s="443"/>
    </row>
    <row r="10489" spans="2:11" s="440" customFormat="1" x14ac:dyDescent="0.2">
      <c r="B10489" s="442"/>
      <c r="I10489" s="443"/>
      <c r="J10489" s="443"/>
      <c r="K10489" s="443"/>
    </row>
    <row r="10490" spans="2:11" s="440" customFormat="1" x14ac:dyDescent="0.2">
      <c r="B10490" s="442"/>
      <c r="I10490" s="443"/>
      <c r="J10490" s="443"/>
      <c r="K10490" s="443"/>
    </row>
    <row r="10491" spans="2:11" s="440" customFormat="1" x14ac:dyDescent="0.2">
      <c r="B10491" s="442"/>
      <c r="I10491" s="443"/>
      <c r="J10491" s="443"/>
      <c r="K10491" s="443"/>
    </row>
    <row r="10492" spans="2:11" s="440" customFormat="1" x14ac:dyDescent="0.2">
      <c r="B10492" s="442"/>
      <c r="I10492" s="443"/>
      <c r="J10492" s="443"/>
      <c r="K10492" s="443"/>
    </row>
    <row r="10493" spans="2:11" s="440" customFormat="1" x14ac:dyDescent="0.2">
      <c r="B10493" s="442"/>
      <c r="I10493" s="443"/>
      <c r="J10493" s="443"/>
      <c r="K10493" s="443"/>
    </row>
    <row r="10494" spans="2:11" s="440" customFormat="1" x14ac:dyDescent="0.2">
      <c r="B10494" s="442"/>
      <c r="I10494" s="443"/>
      <c r="J10494" s="443"/>
      <c r="K10494" s="443"/>
    </row>
    <row r="10495" spans="2:11" s="440" customFormat="1" x14ac:dyDescent="0.2">
      <c r="B10495" s="442"/>
      <c r="I10495" s="443"/>
      <c r="J10495" s="443"/>
      <c r="K10495" s="443"/>
    </row>
    <row r="10496" spans="2:11" s="440" customFormat="1" x14ac:dyDescent="0.2">
      <c r="B10496" s="442"/>
      <c r="I10496" s="443"/>
      <c r="J10496" s="443"/>
      <c r="K10496" s="443"/>
    </row>
    <row r="10497" spans="2:11" s="440" customFormat="1" x14ac:dyDescent="0.2">
      <c r="B10497" s="442"/>
      <c r="I10497" s="443"/>
      <c r="J10497" s="443"/>
      <c r="K10497" s="443"/>
    </row>
    <row r="10498" spans="2:11" s="440" customFormat="1" x14ac:dyDescent="0.2">
      <c r="B10498" s="442"/>
      <c r="I10498" s="443"/>
      <c r="J10498" s="443"/>
      <c r="K10498" s="443"/>
    </row>
    <row r="10499" spans="2:11" s="440" customFormat="1" x14ac:dyDescent="0.2">
      <c r="B10499" s="442"/>
      <c r="I10499" s="443"/>
      <c r="J10499" s="443"/>
      <c r="K10499" s="443"/>
    </row>
    <row r="10500" spans="2:11" s="440" customFormat="1" x14ac:dyDescent="0.2">
      <c r="B10500" s="442"/>
      <c r="I10500" s="443"/>
      <c r="J10500" s="443"/>
      <c r="K10500" s="443"/>
    </row>
    <row r="10501" spans="2:11" s="440" customFormat="1" x14ac:dyDescent="0.2">
      <c r="B10501" s="442"/>
      <c r="I10501" s="443"/>
      <c r="J10501" s="443"/>
      <c r="K10501" s="443"/>
    </row>
    <row r="10502" spans="2:11" s="440" customFormat="1" x14ac:dyDescent="0.2">
      <c r="B10502" s="442"/>
      <c r="I10502" s="443"/>
      <c r="J10502" s="443"/>
      <c r="K10502" s="443"/>
    </row>
    <row r="10503" spans="2:11" s="440" customFormat="1" x14ac:dyDescent="0.2">
      <c r="B10503" s="442"/>
      <c r="I10503" s="443"/>
      <c r="J10503" s="443"/>
      <c r="K10503" s="443"/>
    </row>
    <row r="10504" spans="2:11" s="440" customFormat="1" x14ac:dyDescent="0.2">
      <c r="B10504" s="442"/>
      <c r="I10504" s="443"/>
      <c r="J10504" s="443"/>
      <c r="K10504" s="443"/>
    </row>
    <row r="10505" spans="2:11" s="440" customFormat="1" x14ac:dyDescent="0.2">
      <c r="B10505" s="442"/>
      <c r="I10505" s="443"/>
      <c r="J10505" s="443"/>
      <c r="K10505" s="443"/>
    </row>
    <row r="10506" spans="2:11" s="440" customFormat="1" x14ac:dyDescent="0.2">
      <c r="B10506" s="442"/>
      <c r="I10506" s="443"/>
      <c r="J10506" s="443"/>
      <c r="K10506" s="443"/>
    </row>
    <row r="10507" spans="2:11" s="440" customFormat="1" x14ac:dyDescent="0.2">
      <c r="B10507" s="442"/>
      <c r="I10507" s="443"/>
      <c r="J10507" s="443"/>
      <c r="K10507" s="443"/>
    </row>
    <row r="10508" spans="2:11" s="440" customFormat="1" x14ac:dyDescent="0.2">
      <c r="B10508" s="442"/>
      <c r="I10508" s="443"/>
      <c r="J10508" s="443"/>
      <c r="K10508" s="443"/>
    </row>
    <row r="10509" spans="2:11" s="440" customFormat="1" x14ac:dyDescent="0.2">
      <c r="B10509" s="442"/>
      <c r="I10509" s="443"/>
      <c r="J10509" s="443"/>
      <c r="K10509" s="443"/>
    </row>
    <row r="10510" spans="2:11" s="440" customFormat="1" x14ac:dyDescent="0.2">
      <c r="B10510" s="442"/>
      <c r="I10510" s="443"/>
      <c r="J10510" s="443"/>
      <c r="K10510" s="443"/>
    </row>
    <row r="10511" spans="2:11" s="440" customFormat="1" x14ac:dyDescent="0.2">
      <c r="B10511" s="442"/>
      <c r="I10511" s="443"/>
      <c r="J10511" s="443"/>
      <c r="K10511" s="443"/>
    </row>
    <row r="10512" spans="2:11" s="440" customFormat="1" x14ac:dyDescent="0.2">
      <c r="B10512" s="442"/>
      <c r="I10512" s="443"/>
      <c r="J10512" s="443"/>
      <c r="K10512" s="443"/>
    </row>
    <row r="10513" spans="2:11" s="440" customFormat="1" x14ac:dyDescent="0.2">
      <c r="B10513" s="442"/>
      <c r="I10513" s="443"/>
      <c r="J10513" s="443"/>
      <c r="K10513" s="443"/>
    </row>
    <row r="10514" spans="2:11" s="440" customFormat="1" x14ac:dyDescent="0.2">
      <c r="B10514" s="442"/>
      <c r="I10514" s="443"/>
      <c r="J10514" s="443"/>
      <c r="K10514" s="443"/>
    </row>
    <row r="10515" spans="2:11" s="440" customFormat="1" x14ac:dyDescent="0.2">
      <c r="B10515" s="442"/>
      <c r="I10515" s="443"/>
      <c r="J10515" s="443"/>
      <c r="K10515" s="443"/>
    </row>
    <row r="10516" spans="2:11" s="440" customFormat="1" x14ac:dyDescent="0.2">
      <c r="B10516" s="442"/>
      <c r="I10516" s="443"/>
      <c r="J10516" s="443"/>
      <c r="K10516" s="443"/>
    </row>
    <row r="10517" spans="2:11" s="440" customFormat="1" x14ac:dyDescent="0.2">
      <c r="B10517" s="442"/>
      <c r="I10517" s="443"/>
      <c r="J10517" s="443"/>
      <c r="K10517" s="443"/>
    </row>
    <row r="10518" spans="2:11" s="440" customFormat="1" x14ac:dyDescent="0.2">
      <c r="B10518" s="442"/>
      <c r="I10518" s="443"/>
      <c r="J10518" s="443"/>
      <c r="K10518" s="443"/>
    </row>
    <row r="10519" spans="2:11" s="440" customFormat="1" x14ac:dyDescent="0.2">
      <c r="B10519" s="442"/>
      <c r="I10519" s="443"/>
      <c r="J10519" s="443"/>
      <c r="K10519" s="443"/>
    </row>
    <row r="10520" spans="2:11" s="440" customFormat="1" x14ac:dyDescent="0.2">
      <c r="B10520" s="442"/>
      <c r="I10520" s="443"/>
      <c r="J10520" s="443"/>
      <c r="K10520" s="443"/>
    </row>
    <row r="10521" spans="2:11" s="440" customFormat="1" x14ac:dyDescent="0.2">
      <c r="B10521" s="442"/>
      <c r="I10521" s="443"/>
      <c r="J10521" s="443"/>
      <c r="K10521" s="443"/>
    </row>
    <row r="10522" spans="2:11" s="440" customFormat="1" x14ac:dyDescent="0.2">
      <c r="B10522" s="442"/>
      <c r="I10522" s="443"/>
      <c r="J10522" s="443"/>
      <c r="K10522" s="443"/>
    </row>
    <row r="10523" spans="2:11" s="440" customFormat="1" x14ac:dyDescent="0.2">
      <c r="B10523" s="442"/>
      <c r="I10523" s="443"/>
      <c r="J10523" s="443"/>
      <c r="K10523" s="443"/>
    </row>
    <row r="10524" spans="2:11" s="440" customFormat="1" x14ac:dyDescent="0.2">
      <c r="B10524" s="442"/>
      <c r="I10524" s="443"/>
      <c r="J10524" s="443"/>
      <c r="K10524" s="443"/>
    </row>
    <row r="10525" spans="2:11" s="440" customFormat="1" x14ac:dyDescent="0.2">
      <c r="B10525" s="442"/>
      <c r="I10525" s="443"/>
      <c r="J10525" s="443"/>
      <c r="K10525" s="443"/>
    </row>
    <row r="10526" spans="2:11" s="440" customFormat="1" x14ac:dyDescent="0.2">
      <c r="B10526" s="442"/>
      <c r="I10526" s="443"/>
      <c r="J10526" s="443"/>
      <c r="K10526" s="443"/>
    </row>
    <row r="10527" spans="2:11" s="440" customFormat="1" x14ac:dyDescent="0.2">
      <c r="B10527" s="442"/>
      <c r="I10527" s="443"/>
      <c r="J10527" s="443"/>
      <c r="K10527" s="443"/>
    </row>
    <row r="10528" spans="2:11" s="440" customFormat="1" x14ac:dyDescent="0.2">
      <c r="B10528" s="442"/>
      <c r="I10528" s="443"/>
      <c r="J10528" s="443"/>
      <c r="K10528" s="443"/>
    </row>
    <row r="10529" spans="2:11" s="440" customFormat="1" x14ac:dyDescent="0.2">
      <c r="B10529" s="442"/>
      <c r="I10529" s="443"/>
      <c r="J10529" s="443"/>
      <c r="K10529" s="443"/>
    </row>
    <row r="10530" spans="2:11" s="440" customFormat="1" x14ac:dyDescent="0.2">
      <c r="B10530" s="442"/>
      <c r="I10530" s="443"/>
      <c r="J10530" s="443"/>
      <c r="K10530" s="443"/>
    </row>
    <row r="10531" spans="2:11" s="440" customFormat="1" x14ac:dyDescent="0.2">
      <c r="B10531" s="442"/>
      <c r="I10531" s="443"/>
      <c r="J10531" s="443"/>
      <c r="K10531" s="443"/>
    </row>
    <row r="10532" spans="2:11" s="440" customFormat="1" x14ac:dyDescent="0.2">
      <c r="B10532" s="442"/>
      <c r="I10532" s="443"/>
      <c r="J10532" s="443"/>
      <c r="K10532" s="443"/>
    </row>
    <row r="10533" spans="2:11" s="440" customFormat="1" x14ac:dyDescent="0.2">
      <c r="B10533" s="442"/>
      <c r="I10533" s="443"/>
      <c r="J10533" s="443"/>
      <c r="K10533" s="443"/>
    </row>
    <row r="10534" spans="2:11" s="440" customFormat="1" x14ac:dyDescent="0.2">
      <c r="B10534" s="442"/>
      <c r="I10534" s="443"/>
      <c r="J10534" s="443"/>
      <c r="K10534" s="443"/>
    </row>
    <row r="10535" spans="2:11" s="440" customFormat="1" x14ac:dyDescent="0.2">
      <c r="B10535" s="442"/>
      <c r="I10535" s="443"/>
      <c r="J10535" s="443"/>
      <c r="K10535" s="443"/>
    </row>
    <row r="10536" spans="2:11" s="440" customFormat="1" x14ac:dyDescent="0.2">
      <c r="B10536" s="442"/>
      <c r="I10536" s="443"/>
      <c r="J10536" s="443"/>
      <c r="K10536" s="443"/>
    </row>
    <row r="10537" spans="2:11" s="440" customFormat="1" x14ac:dyDescent="0.2">
      <c r="B10537" s="442"/>
      <c r="I10537" s="443"/>
      <c r="J10537" s="443"/>
      <c r="K10537" s="443"/>
    </row>
    <row r="10538" spans="2:11" s="440" customFormat="1" x14ac:dyDescent="0.2">
      <c r="B10538" s="442"/>
      <c r="I10538" s="443"/>
      <c r="J10538" s="443"/>
      <c r="K10538" s="443"/>
    </row>
    <row r="10539" spans="2:11" s="440" customFormat="1" x14ac:dyDescent="0.2">
      <c r="B10539" s="442"/>
      <c r="I10539" s="443"/>
      <c r="J10539" s="443"/>
      <c r="K10539" s="443"/>
    </row>
    <row r="10540" spans="2:11" s="440" customFormat="1" x14ac:dyDescent="0.2">
      <c r="B10540" s="442"/>
      <c r="I10540" s="443"/>
      <c r="J10540" s="443"/>
      <c r="K10540" s="443"/>
    </row>
    <row r="10541" spans="2:11" s="440" customFormat="1" x14ac:dyDescent="0.2">
      <c r="B10541" s="442"/>
      <c r="I10541" s="443"/>
      <c r="J10541" s="443"/>
      <c r="K10541" s="443"/>
    </row>
    <row r="10542" spans="2:11" s="440" customFormat="1" x14ac:dyDescent="0.2">
      <c r="B10542" s="442"/>
      <c r="I10542" s="443"/>
      <c r="J10542" s="443"/>
      <c r="K10542" s="443"/>
    </row>
    <row r="10543" spans="2:11" s="440" customFormat="1" x14ac:dyDescent="0.2">
      <c r="B10543" s="442"/>
      <c r="I10543" s="443"/>
      <c r="J10543" s="443"/>
      <c r="K10543" s="443"/>
    </row>
    <row r="10544" spans="2:11" s="440" customFormat="1" x14ac:dyDescent="0.2">
      <c r="B10544" s="442"/>
      <c r="I10544" s="443"/>
      <c r="J10544" s="443"/>
      <c r="K10544" s="443"/>
    </row>
    <row r="10545" spans="2:11" s="440" customFormat="1" x14ac:dyDescent="0.2">
      <c r="B10545" s="442"/>
      <c r="I10545" s="443"/>
      <c r="J10545" s="443"/>
      <c r="K10545" s="443"/>
    </row>
    <row r="10546" spans="2:11" s="440" customFormat="1" x14ac:dyDescent="0.2">
      <c r="B10546" s="442"/>
      <c r="I10546" s="443"/>
      <c r="J10546" s="443"/>
      <c r="K10546" s="443"/>
    </row>
    <row r="10547" spans="2:11" s="440" customFormat="1" x14ac:dyDescent="0.2">
      <c r="B10547" s="442"/>
      <c r="I10547" s="443"/>
      <c r="J10547" s="443"/>
      <c r="K10547" s="443"/>
    </row>
    <row r="10548" spans="2:11" s="440" customFormat="1" x14ac:dyDescent="0.2">
      <c r="B10548" s="442"/>
      <c r="I10548" s="443"/>
      <c r="J10548" s="443"/>
      <c r="K10548" s="443"/>
    </row>
    <row r="10549" spans="2:11" s="440" customFormat="1" x14ac:dyDescent="0.2">
      <c r="B10549" s="442"/>
      <c r="I10549" s="443"/>
      <c r="J10549" s="443"/>
      <c r="K10549" s="443"/>
    </row>
    <row r="10550" spans="2:11" s="440" customFormat="1" x14ac:dyDescent="0.2">
      <c r="B10550" s="442"/>
      <c r="I10550" s="443"/>
      <c r="J10550" s="443"/>
      <c r="K10550" s="443"/>
    </row>
    <row r="10551" spans="2:11" s="440" customFormat="1" x14ac:dyDescent="0.2">
      <c r="B10551" s="442"/>
      <c r="I10551" s="443"/>
      <c r="J10551" s="443"/>
      <c r="K10551" s="443"/>
    </row>
    <row r="10552" spans="2:11" s="440" customFormat="1" x14ac:dyDescent="0.2">
      <c r="B10552" s="442"/>
      <c r="I10552" s="443"/>
      <c r="J10552" s="443"/>
      <c r="K10552" s="443"/>
    </row>
    <row r="10553" spans="2:11" s="440" customFormat="1" x14ac:dyDescent="0.2">
      <c r="B10553" s="442"/>
      <c r="I10553" s="443"/>
      <c r="J10553" s="443"/>
      <c r="K10553" s="443"/>
    </row>
    <row r="10554" spans="2:11" s="440" customFormat="1" x14ac:dyDescent="0.2">
      <c r="B10554" s="442"/>
      <c r="I10554" s="443"/>
      <c r="J10554" s="443"/>
      <c r="K10554" s="443"/>
    </row>
    <row r="10555" spans="2:11" s="440" customFormat="1" x14ac:dyDescent="0.2">
      <c r="B10555" s="442"/>
      <c r="I10555" s="443"/>
      <c r="J10555" s="443"/>
      <c r="K10555" s="443"/>
    </row>
    <row r="10556" spans="2:11" s="440" customFormat="1" x14ac:dyDescent="0.2">
      <c r="B10556" s="442"/>
      <c r="I10556" s="443"/>
      <c r="J10556" s="443"/>
      <c r="K10556" s="443"/>
    </row>
    <row r="10557" spans="2:11" s="440" customFormat="1" x14ac:dyDescent="0.2">
      <c r="B10557" s="442"/>
      <c r="I10557" s="443"/>
      <c r="J10557" s="443"/>
      <c r="K10557" s="443"/>
    </row>
    <row r="10558" spans="2:11" s="440" customFormat="1" x14ac:dyDescent="0.2">
      <c r="B10558" s="442"/>
      <c r="I10558" s="443"/>
      <c r="J10558" s="443"/>
      <c r="K10558" s="443"/>
    </row>
    <row r="10559" spans="2:11" s="440" customFormat="1" x14ac:dyDescent="0.2">
      <c r="B10559" s="442"/>
      <c r="I10559" s="443"/>
      <c r="J10559" s="443"/>
      <c r="K10559" s="443"/>
    </row>
    <row r="10560" spans="2:11" s="440" customFormat="1" x14ac:dyDescent="0.2">
      <c r="B10560" s="442"/>
      <c r="I10560" s="443"/>
      <c r="J10560" s="443"/>
      <c r="K10560" s="443"/>
    </row>
    <row r="10561" spans="2:11" s="440" customFormat="1" x14ac:dyDescent="0.2">
      <c r="B10561" s="442"/>
      <c r="I10561" s="443"/>
      <c r="J10561" s="443"/>
      <c r="K10561" s="443"/>
    </row>
    <row r="10562" spans="2:11" s="440" customFormat="1" x14ac:dyDescent="0.2">
      <c r="B10562" s="442"/>
      <c r="I10562" s="443"/>
      <c r="J10562" s="443"/>
      <c r="K10562" s="443"/>
    </row>
    <row r="10563" spans="2:11" s="440" customFormat="1" x14ac:dyDescent="0.2">
      <c r="B10563" s="442"/>
      <c r="I10563" s="443"/>
      <c r="J10563" s="443"/>
      <c r="K10563" s="443"/>
    </row>
    <row r="10564" spans="2:11" s="440" customFormat="1" x14ac:dyDescent="0.2">
      <c r="B10564" s="442"/>
      <c r="I10564" s="443"/>
      <c r="J10564" s="443"/>
      <c r="K10564" s="443"/>
    </row>
    <row r="10565" spans="2:11" s="440" customFormat="1" x14ac:dyDescent="0.2">
      <c r="B10565" s="442"/>
      <c r="I10565" s="443"/>
      <c r="J10565" s="443"/>
      <c r="K10565" s="443"/>
    </row>
    <row r="10566" spans="2:11" s="440" customFormat="1" x14ac:dyDescent="0.2">
      <c r="B10566" s="442"/>
      <c r="I10566" s="443"/>
      <c r="J10566" s="443"/>
      <c r="K10566" s="443"/>
    </row>
    <row r="10567" spans="2:11" s="440" customFormat="1" x14ac:dyDescent="0.2">
      <c r="B10567" s="442"/>
      <c r="I10567" s="443"/>
      <c r="J10567" s="443"/>
      <c r="K10567" s="443"/>
    </row>
    <row r="10568" spans="2:11" s="440" customFormat="1" x14ac:dyDescent="0.2">
      <c r="B10568" s="442"/>
      <c r="I10568" s="443"/>
      <c r="J10568" s="443"/>
      <c r="K10568" s="443"/>
    </row>
    <row r="10569" spans="2:11" s="440" customFormat="1" x14ac:dyDescent="0.2">
      <c r="B10569" s="442"/>
      <c r="I10569" s="443"/>
      <c r="J10569" s="443"/>
      <c r="K10569" s="443"/>
    </row>
    <row r="10570" spans="2:11" s="440" customFormat="1" x14ac:dyDescent="0.2">
      <c r="B10570" s="442"/>
      <c r="I10570" s="443"/>
      <c r="J10570" s="443"/>
      <c r="K10570" s="443"/>
    </row>
    <row r="10571" spans="2:11" s="440" customFormat="1" x14ac:dyDescent="0.2">
      <c r="B10571" s="442"/>
      <c r="I10571" s="443"/>
      <c r="J10571" s="443"/>
      <c r="K10571" s="443"/>
    </row>
    <row r="10572" spans="2:11" s="440" customFormat="1" x14ac:dyDescent="0.2">
      <c r="B10572" s="442"/>
      <c r="I10572" s="443"/>
      <c r="J10572" s="443"/>
      <c r="K10572" s="443"/>
    </row>
    <row r="10573" spans="2:11" s="440" customFormat="1" x14ac:dyDescent="0.2">
      <c r="B10573" s="442"/>
      <c r="I10573" s="443"/>
      <c r="J10573" s="443"/>
      <c r="K10573" s="443"/>
    </row>
    <row r="10574" spans="2:11" s="440" customFormat="1" x14ac:dyDescent="0.2">
      <c r="B10574" s="442"/>
      <c r="I10574" s="443"/>
      <c r="J10574" s="443"/>
      <c r="K10574" s="443"/>
    </row>
    <row r="10575" spans="2:11" s="440" customFormat="1" x14ac:dyDescent="0.2">
      <c r="B10575" s="442"/>
      <c r="I10575" s="443"/>
      <c r="J10575" s="443"/>
      <c r="K10575" s="443"/>
    </row>
    <row r="10576" spans="2:11" s="440" customFormat="1" x14ac:dyDescent="0.2">
      <c r="B10576" s="442"/>
      <c r="I10576" s="443"/>
      <c r="J10576" s="443"/>
      <c r="K10576" s="443"/>
    </row>
    <row r="10577" spans="2:11" s="440" customFormat="1" x14ac:dyDescent="0.2">
      <c r="B10577" s="442"/>
      <c r="I10577" s="443"/>
      <c r="J10577" s="443"/>
      <c r="K10577" s="443"/>
    </row>
    <row r="10578" spans="2:11" s="440" customFormat="1" x14ac:dyDescent="0.2">
      <c r="B10578" s="442"/>
      <c r="I10578" s="443"/>
      <c r="J10578" s="443"/>
      <c r="K10578" s="443"/>
    </row>
    <row r="10579" spans="2:11" s="440" customFormat="1" x14ac:dyDescent="0.2">
      <c r="B10579" s="442"/>
      <c r="I10579" s="443"/>
      <c r="J10579" s="443"/>
      <c r="K10579" s="443"/>
    </row>
    <row r="10580" spans="2:11" s="440" customFormat="1" x14ac:dyDescent="0.2">
      <c r="B10580" s="442"/>
      <c r="I10580" s="443"/>
      <c r="J10580" s="443"/>
      <c r="K10580" s="443"/>
    </row>
    <row r="10581" spans="2:11" s="440" customFormat="1" x14ac:dyDescent="0.2">
      <c r="B10581" s="442"/>
      <c r="I10581" s="443"/>
      <c r="J10581" s="443"/>
      <c r="K10581" s="443"/>
    </row>
    <row r="10582" spans="2:11" s="440" customFormat="1" x14ac:dyDescent="0.2">
      <c r="B10582" s="442"/>
      <c r="I10582" s="443"/>
      <c r="J10582" s="443"/>
      <c r="K10582" s="443"/>
    </row>
    <row r="10583" spans="2:11" s="440" customFormat="1" x14ac:dyDescent="0.2">
      <c r="B10583" s="442"/>
      <c r="I10583" s="443"/>
      <c r="J10583" s="443"/>
      <c r="K10583" s="443"/>
    </row>
    <row r="10584" spans="2:11" s="440" customFormat="1" x14ac:dyDescent="0.2">
      <c r="B10584" s="442"/>
      <c r="I10584" s="443"/>
      <c r="J10584" s="443"/>
      <c r="K10584" s="443"/>
    </row>
    <row r="10585" spans="2:11" s="440" customFormat="1" x14ac:dyDescent="0.2">
      <c r="B10585" s="442"/>
      <c r="I10585" s="443"/>
      <c r="J10585" s="443"/>
      <c r="K10585" s="443"/>
    </row>
    <row r="10586" spans="2:11" s="440" customFormat="1" x14ac:dyDescent="0.2">
      <c r="B10586" s="442"/>
      <c r="I10586" s="443"/>
      <c r="J10586" s="443"/>
      <c r="K10586" s="443"/>
    </row>
    <row r="10587" spans="2:11" s="440" customFormat="1" x14ac:dyDescent="0.2">
      <c r="B10587" s="442"/>
      <c r="I10587" s="443"/>
      <c r="J10587" s="443"/>
      <c r="K10587" s="443"/>
    </row>
    <row r="10588" spans="2:11" s="440" customFormat="1" x14ac:dyDescent="0.2">
      <c r="B10588" s="442"/>
      <c r="I10588" s="443"/>
      <c r="J10588" s="443"/>
      <c r="K10588" s="443"/>
    </row>
    <row r="10589" spans="2:11" s="440" customFormat="1" x14ac:dyDescent="0.2">
      <c r="B10589" s="442"/>
      <c r="I10589" s="443"/>
      <c r="J10589" s="443"/>
      <c r="K10589" s="443"/>
    </row>
    <row r="10590" spans="2:11" s="440" customFormat="1" x14ac:dyDescent="0.2">
      <c r="B10590" s="442"/>
      <c r="I10590" s="443"/>
      <c r="J10590" s="443"/>
      <c r="K10590" s="443"/>
    </row>
    <row r="10591" spans="2:11" s="440" customFormat="1" x14ac:dyDescent="0.2">
      <c r="B10591" s="442"/>
      <c r="I10591" s="443"/>
      <c r="J10591" s="443"/>
      <c r="K10591" s="443"/>
    </row>
    <row r="10592" spans="2:11" s="440" customFormat="1" x14ac:dyDescent="0.2">
      <c r="B10592" s="442"/>
      <c r="I10592" s="443"/>
      <c r="J10592" s="443"/>
      <c r="K10592" s="443"/>
    </row>
    <row r="10593" spans="2:11" s="440" customFormat="1" x14ac:dyDescent="0.2">
      <c r="B10593" s="442"/>
      <c r="I10593" s="443"/>
      <c r="J10593" s="443"/>
      <c r="K10593" s="443"/>
    </row>
    <row r="10594" spans="2:11" s="440" customFormat="1" x14ac:dyDescent="0.2">
      <c r="B10594" s="442"/>
      <c r="I10594" s="443"/>
      <c r="J10594" s="443"/>
      <c r="K10594" s="443"/>
    </row>
    <row r="10595" spans="2:11" s="440" customFormat="1" x14ac:dyDescent="0.2">
      <c r="B10595" s="442"/>
      <c r="I10595" s="443"/>
      <c r="J10595" s="443"/>
      <c r="K10595" s="443"/>
    </row>
    <row r="10596" spans="2:11" s="440" customFormat="1" x14ac:dyDescent="0.2">
      <c r="B10596" s="442"/>
      <c r="I10596" s="443"/>
      <c r="J10596" s="443"/>
      <c r="K10596" s="443"/>
    </row>
    <row r="10597" spans="2:11" s="440" customFormat="1" x14ac:dyDescent="0.2">
      <c r="B10597" s="442"/>
      <c r="I10597" s="443"/>
      <c r="J10597" s="443"/>
      <c r="K10597" s="443"/>
    </row>
    <row r="10598" spans="2:11" s="440" customFormat="1" x14ac:dyDescent="0.2">
      <c r="B10598" s="442"/>
      <c r="I10598" s="443"/>
      <c r="J10598" s="443"/>
      <c r="K10598" s="443"/>
    </row>
    <row r="10599" spans="2:11" s="440" customFormat="1" x14ac:dyDescent="0.2">
      <c r="B10599" s="442"/>
      <c r="I10599" s="443"/>
      <c r="J10599" s="443"/>
      <c r="K10599" s="443"/>
    </row>
    <row r="10600" spans="2:11" s="440" customFormat="1" x14ac:dyDescent="0.2">
      <c r="B10600" s="442"/>
      <c r="I10600" s="443"/>
      <c r="J10600" s="443"/>
      <c r="K10600" s="443"/>
    </row>
    <row r="10601" spans="2:11" s="440" customFormat="1" x14ac:dyDescent="0.2">
      <c r="B10601" s="442"/>
      <c r="I10601" s="443"/>
      <c r="J10601" s="443"/>
      <c r="K10601" s="443"/>
    </row>
    <row r="10602" spans="2:11" s="440" customFormat="1" x14ac:dyDescent="0.2">
      <c r="B10602" s="442"/>
      <c r="I10602" s="443"/>
      <c r="J10602" s="443"/>
      <c r="K10602" s="443"/>
    </row>
    <row r="10603" spans="2:11" s="440" customFormat="1" x14ac:dyDescent="0.2">
      <c r="B10603" s="442"/>
      <c r="I10603" s="443"/>
      <c r="J10603" s="443"/>
      <c r="K10603" s="443"/>
    </row>
    <row r="10604" spans="2:11" s="440" customFormat="1" x14ac:dyDescent="0.2">
      <c r="B10604" s="442"/>
      <c r="I10604" s="443"/>
      <c r="J10604" s="443"/>
      <c r="K10604" s="443"/>
    </row>
    <row r="10605" spans="2:11" s="440" customFormat="1" x14ac:dyDescent="0.2">
      <c r="B10605" s="442"/>
      <c r="I10605" s="443"/>
      <c r="J10605" s="443"/>
      <c r="K10605" s="443"/>
    </row>
    <row r="10606" spans="2:11" s="440" customFormat="1" x14ac:dyDescent="0.2">
      <c r="B10606" s="442"/>
      <c r="I10606" s="443"/>
      <c r="J10606" s="443"/>
      <c r="K10606" s="443"/>
    </row>
    <row r="10607" spans="2:11" s="440" customFormat="1" x14ac:dyDescent="0.2">
      <c r="B10607" s="442"/>
      <c r="I10607" s="443"/>
      <c r="J10607" s="443"/>
      <c r="K10607" s="443"/>
    </row>
    <row r="10608" spans="2:11" s="440" customFormat="1" x14ac:dyDescent="0.2">
      <c r="B10608" s="442"/>
      <c r="I10608" s="443"/>
      <c r="J10608" s="443"/>
      <c r="K10608" s="443"/>
    </row>
    <row r="10609" spans="2:11" s="440" customFormat="1" x14ac:dyDescent="0.2">
      <c r="B10609" s="442"/>
      <c r="I10609" s="443"/>
      <c r="J10609" s="443"/>
      <c r="K10609" s="443"/>
    </row>
    <row r="10610" spans="2:11" s="440" customFormat="1" x14ac:dyDescent="0.2">
      <c r="B10610" s="442"/>
      <c r="I10610" s="443"/>
      <c r="J10610" s="443"/>
      <c r="K10610" s="443"/>
    </row>
    <row r="10611" spans="2:11" s="440" customFormat="1" x14ac:dyDescent="0.2">
      <c r="B10611" s="442"/>
      <c r="I10611" s="443"/>
      <c r="J10611" s="443"/>
      <c r="K10611" s="443"/>
    </row>
    <row r="10612" spans="2:11" s="440" customFormat="1" x14ac:dyDescent="0.2">
      <c r="B10612" s="442"/>
      <c r="I10612" s="443"/>
      <c r="J10612" s="443"/>
      <c r="K10612" s="443"/>
    </row>
    <row r="10613" spans="2:11" s="440" customFormat="1" x14ac:dyDescent="0.2">
      <c r="B10613" s="442"/>
      <c r="I10613" s="443"/>
      <c r="J10613" s="443"/>
      <c r="K10613" s="443"/>
    </row>
    <row r="10614" spans="2:11" s="440" customFormat="1" x14ac:dyDescent="0.2">
      <c r="B10614" s="442"/>
      <c r="I10614" s="443"/>
      <c r="J10614" s="443"/>
      <c r="K10614" s="443"/>
    </row>
    <row r="10615" spans="2:11" s="440" customFormat="1" x14ac:dyDescent="0.2">
      <c r="B10615" s="442"/>
      <c r="I10615" s="443"/>
      <c r="J10615" s="443"/>
      <c r="K10615" s="443"/>
    </row>
    <row r="10616" spans="2:11" s="440" customFormat="1" x14ac:dyDescent="0.2">
      <c r="B10616" s="442"/>
      <c r="I10616" s="443"/>
      <c r="J10616" s="443"/>
      <c r="K10616" s="443"/>
    </row>
    <row r="10617" spans="2:11" s="440" customFormat="1" x14ac:dyDescent="0.2">
      <c r="B10617" s="442"/>
      <c r="I10617" s="443"/>
      <c r="J10617" s="443"/>
      <c r="K10617" s="443"/>
    </row>
    <row r="10618" spans="2:11" s="440" customFormat="1" x14ac:dyDescent="0.2">
      <c r="B10618" s="442"/>
      <c r="I10618" s="443"/>
      <c r="J10618" s="443"/>
      <c r="K10618" s="443"/>
    </row>
    <row r="10619" spans="2:11" s="440" customFormat="1" x14ac:dyDescent="0.2">
      <c r="B10619" s="442"/>
      <c r="I10619" s="443"/>
      <c r="J10619" s="443"/>
      <c r="K10619" s="443"/>
    </row>
    <row r="10620" spans="2:11" s="440" customFormat="1" x14ac:dyDescent="0.2">
      <c r="B10620" s="442"/>
      <c r="I10620" s="443"/>
      <c r="J10620" s="443"/>
      <c r="K10620" s="443"/>
    </row>
    <row r="10621" spans="2:11" s="440" customFormat="1" x14ac:dyDescent="0.2">
      <c r="B10621" s="442"/>
      <c r="I10621" s="443"/>
      <c r="J10621" s="443"/>
      <c r="K10621" s="443"/>
    </row>
    <row r="10622" spans="2:11" s="440" customFormat="1" x14ac:dyDescent="0.2">
      <c r="B10622" s="442"/>
      <c r="I10622" s="443"/>
      <c r="J10622" s="443"/>
      <c r="K10622" s="443"/>
    </row>
    <row r="10623" spans="2:11" s="440" customFormat="1" x14ac:dyDescent="0.2">
      <c r="B10623" s="442"/>
      <c r="I10623" s="443"/>
      <c r="J10623" s="443"/>
      <c r="K10623" s="443"/>
    </row>
    <row r="10624" spans="2:11" s="440" customFormat="1" x14ac:dyDescent="0.2">
      <c r="B10624" s="442"/>
      <c r="I10624" s="443"/>
      <c r="J10624" s="443"/>
      <c r="K10624" s="443"/>
    </row>
    <row r="10625" spans="2:11" s="440" customFormat="1" x14ac:dyDescent="0.2">
      <c r="B10625" s="442"/>
      <c r="I10625" s="443"/>
      <c r="J10625" s="443"/>
      <c r="K10625" s="443"/>
    </row>
    <row r="10626" spans="2:11" s="440" customFormat="1" x14ac:dyDescent="0.2">
      <c r="B10626" s="442"/>
      <c r="I10626" s="443"/>
      <c r="J10626" s="443"/>
      <c r="K10626" s="443"/>
    </row>
    <row r="10627" spans="2:11" s="440" customFormat="1" x14ac:dyDescent="0.2">
      <c r="B10627" s="442"/>
      <c r="I10627" s="443"/>
      <c r="J10627" s="443"/>
      <c r="K10627" s="443"/>
    </row>
    <row r="10628" spans="2:11" s="440" customFormat="1" x14ac:dyDescent="0.2">
      <c r="B10628" s="442"/>
      <c r="I10628" s="443"/>
      <c r="J10628" s="443"/>
      <c r="K10628" s="443"/>
    </row>
    <row r="10629" spans="2:11" s="440" customFormat="1" x14ac:dyDescent="0.2">
      <c r="B10629" s="442"/>
      <c r="I10629" s="443"/>
      <c r="J10629" s="443"/>
      <c r="K10629" s="443"/>
    </row>
    <row r="10630" spans="2:11" s="440" customFormat="1" x14ac:dyDescent="0.2">
      <c r="B10630" s="442"/>
      <c r="I10630" s="443"/>
      <c r="J10630" s="443"/>
      <c r="K10630" s="443"/>
    </row>
    <row r="10631" spans="2:11" s="440" customFormat="1" x14ac:dyDescent="0.2">
      <c r="B10631" s="442"/>
      <c r="I10631" s="443"/>
      <c r="J10631" s="443"/>
      <c r="K10631" s="443"/>
    </row>
    <row r="10632" spans="2:11" s="440" customFormat="1" x14ac:dyDescent="0.2">
      <c r="B10632" s="442"/>
      <c r="I10632" s="443"/>
      <c r="J10632" s="443"/>
      <c r="K10632" s="443"/>
    </row>
    <row r="10633" spans="2:11" s="440" customFormat="1" x14ac:dyDescent="0.2">
      <c r="B10633" s="442"/>
      <c r="I10633" s="443"/>
      <c r="J10633" s="443"/>
      <c r="K10633" s="443"/>
    </row>
    <row r="10634" spans="2:11" s="440" customFormat="1" x14ac:dyDescent="0.2">
      <c r="B10634" s="442"/>
      <c r="I10634" s="443"/>
      <c r="J10634" s="443"/>
      <c r="K10634" s="443"/>
    </row>
    <row r="10635" spans="2:11" s="440" customFormat="1" x14ac:dyDescent="0.2">
      <c r="B10635" s="442"/>
      <c r="I10635" s="443"/>
      <c r="J10635" s="443"/>
      <c r="K10635" s="443"/>
    </row>
    <row r="10636" spans="2:11" s="440" customFormat="1" x14ac:dyDescent="0.2">
      <c r="B10636" s="442"/>
      <c r="I10636" s="443"/>
      <c r="J10636" s="443"/>
      <c r="K10636" s="443"/>
    </row>
    <row r="10637" spans="2:11" s="440" customFormat="1" x14ac:dyDescent="0.2">
      <c r="B10637" s="442"/>
      <c r="I10637" s="443"/>
      <c r="J10637" s="443"/>
      <c r="K10637" s="443"/>
    </row>
    <row r="10638" spans="2:11" s="440" customFormat="1" x14ac:dyDescent="0.2">
      <c r="B10638" s="442"/>
      <c r="I10638" s="443"/>
      <c r="J10638" s="443"/>
      <c r="K10638" s="443"/>
    </row>
    <row r="10639" spans="2:11" s="440" customFormat="1" x14ac:dyDescent="0.2">
      <c r="B10639" s="442"/>
      <c r="I10639" s="443"/>
      <c r="J10639" s="443"/>
      <c r="K10639" s="443"/>
    </row>
    <row r="10640" spans="2:11" s="440" customFormat="1" x14ac:dyDescent="0.2">
      <c r="B10640" s="442"/>
      <c r="I10640" s="443"/>
      <c r="J10640" s="443"/>
      <c r="K10640" s="443"/>
    </row>
    <row r="10641" spans="2:11" s="440" customFormat="1" x14ac:dyDescent="0.2">
      <c r="B10641" s="442"/>
      <c r="I10641" s="443"/>
      <c r="J10641" s="443"/>
      <c r="K10641" s="443"/>
    </row>
    <row r="10642" spans="2:11" s="440" customFormat="1" x14ac:dyDescent="0.2">
      <c r="B10642" s="442"/>
      <c r="I10642" s="443"/>
      <c r="J10642" s="443"/>
      <c r="K10642" s="443"/>
    </row>
    <row r="10643" spans="2:11" s="440" customFormat="1" x14ac:dyDescent="0.2">
      <c r="B10643" s="442"/>
      <c r="I10643" s="443"/>
      <c r="J10643" s="443"/>
      <c r="K10643" s="443"/>
    </row>
    <row r="10644" spans="2:11" s="440" customFormat="1" x14ac:dyDescent="0.2">
      <c r="B10644" s="442"/>
      <c r="I10644" s="443"/>
      <c r="J10644" s="443"/>
      <c r="K10644" s="443"/>
    </row>
    <row r="10645" spans="2:11" s="440" customFormat="1" x14ac:dyDescent="0.2">
      <c r="B10645" s="442"/>
      <c r="I10645" s="443"/>
      <c r="J10645" s="443"/>
      <c r="K10645" s="443"/>
    </row>
    <row r="10646" spans="2:11" s="440" customFormat="1" x14ac:dyDescent="0.2">
      <c r="B10646" s="442"/>
      <c r="I10646" s="443"/>
      <c r="J10646" s="443"/>
      <c r="K10646" s="443"/>
    </row>
    <row r="10647" spans="2:11" s="440" customFormat="1" x14ac:dyDescent="0.2">
      <c r="B10647" s="442"/>
      <c r="I10647" s="443"/>
      <c r="J10647" s="443"/>
      <c r="K10647" s="443"/>
    </row>
    <row r="10648" spans="2:11" s="440" customFormat="1" x14ac:dyDescent="0.2">
      <c r="B10648" s="442"/>
      <c r="I10648" s="443"/>
      <c r="J10648" s="443"/>
      <c r="K10648" s="443"/>
    </row>
    <row r="10649" spans="2:11" s="440" customFormat="1" x14ac:dyDescent="0.2">
      <c r="B10649" s="442"/>
      <c r="I10649" s="443"/>
      <c r="J10649" s="443"/>
      <c r="K10649" s="443"/>
    </row>
    <row r="10650" spans="2:11" s="440" customFormat="1" x14ac:dyDescent="0.2">
      <c r="B10650" s="442"/>
      <c r="I10650" s="443"/>
      <c r="J10650" s="443"/>
      <c r="K10650" s="443"/>
    </row>
    <row r="10651" spans="2:11" s="440" customFormat="1" x14ac:dyDescent="0.2">
      <c r="B10651" s="442"/>
      <c r="I10651" s="443"/>
      <c r="J10651" s="443"/>
      <c r="K10651" s="443"/>
    </row>
    <row r="10652" spans="2:11" s="440" customFormat="1" x14ac:dyDescent="0.2">
      <c r="B10652" s="442"/>
      <c r="I10652" s="443"/>
      <c r="J10652" s="443"/>
      <c r="K10652" s="443"/>
    </row>
    <row r="10653" spans="2:11" s="440" customFormat="1" x14ac:dyDescent="0.2">
      <c r="B10653" s="442"/>
      <c r="I10653" s="443"/>
      <c r="J10653" s="443"/>
      <c r="K10653" s="443"/>
    </row>
    <row r="10654" spans="2:11" s="440" customFormat="1" x14ac:dyDescent="0.2">
      <c r="B10654" s="442"/>
      <c r="I10654" s="443"/>
      <c r="J10654" s="443"/>
      <c r="K10654" s="443"/>
    </row>
    <row r="10655" spans="2:11" s="440" customFormat="1" x14ac:dyDescent="0.2">
      <c r="B10655" s="442"/>
      <c r="I10655" s="443"/>
      <c r="J10655" s="443"/>
      <c r="K10655" s="443"/>
    </row>
    <row r="10656" spans="2:11" s="440" customFormat="1" x14ac:dyDescent="0.2">
      <c r="B10656" s="442"/>
      <c r="I10656" s="443"/>
      <c r="J10656" s="443"/>
      <c r="K10656" s="443"/>
    </row>
    <row r="10657" spans="2:11" s="440" customFormat="1" x14ac:dyDescent="0.2">
      <c r="B10657" s="442"/>
      <c r="I10657" s="443"/>
      <c r="J10657" s="443"/>
      <c r="K10657" s="443"/>
    </row>
    <row r="10658" spans="2:11" s="440" customFormat="1" x14ac:dyDescent="0.2">
      <c r="B10658" s="442"/>
      <c r="I10658" s="443"/>
      <c r="J10658" s="443"/>
      <c r="K10658" s="443"/>
    </row>
    <row r="10659" spans="2:11" s="440" customFormat="1" x14ac:dyDescent="0.2">
      <c r="B10659" s="442"/>
      <c r="I10659" s="443"/>
      <c r="J10659" s="443"/>
      <c r="K10659" s="443"/>
    </row>
    <row r="10660" spans="2:11" s="440" customFormat="1" x14ac:dyDescent="0.2">
      <c r="B10660" s="442"/>
      <c r="I10660" s="443"/>
      <c r="J10660" s="443"/>
      <c r="K10660" s="443"/>
    </row>
    <row r="10661" spans="2:11" s="440" customFormat="1" x14ac:dyDescent="0.2">
      <c r="B10661" s="442"/>
      <c r="I10661" s="443"/>
      <c r="J10661" s="443"/>
      <c r="K10661" s="443"/>
    </row>
    <row r="10662" spans="2:11" s="440" customFormat="1" x14ac:dyDescent="0.2">
      <c r="B10662" s="442"/>
      <c r="I10662" s="443"/>
      <c r="J10662" s="443"/>
      <c r="K10662" s="443"/>
    </row>
    <row r="10663" spans="2:11" s="440" customFormat="1" x14ac:dyDescent="0.2">
      <c r="B10663" s="442"/>
      <c r="I10663" s="443"/>
      <c r="J10663" s="443"/>
      <c r="K10663" s="443"/>
    </row>
    <row r="10664" spans="2:11" s="440" customFormat="1" x14ac:dyDescent="0.2">
      <c r="B10664" s="442"/>
      <c r="I10664" s="443"/>
      <c r="J10664" s="443"/>
      <c r="K10664" s="443"/>
    </row>
    <row r="10665" spans="2:11" s="440" customFormat="1" x14ac:dyDescent="0.2">
      <c r="B10665" s="442"/>
      <c r="I10665" s="443"/>
      <c r="J10665" s="443"/>
      <c r="K10665" s="443"/>
    </row>
    <row r="10666" spans="2:11" s="440" customFormat="1" x14ac:dyDescent="0.2">
      <c r="B10666" s="442"/>
      <c r="I10666" s="443"/>
      <c r="J10666" s="443"/>
      <c r="K10666" s="443"/>
    </row>
    <row r="10667" spans="2:11" s="440" customFormat="1" x14ac:dyDescent="0.2">
      <c r="B10667" s="442"/>
      <c r="I10667" s="443"/>
      <c r="J10667" s="443"/>
      <c r="K10667" s="443"/>
    </row>
    <row r="10668" spans="2:11" s="440" customFormat="1" x14ac:dyDescent="0.2">
      <c r="B10668" s="442"/>
      <c r="I10668" s="443"/>
      <c r="J10668" s="443"/>
      <c r="K10668" s="443"/>
    </row>
    <row r="10669" spans="2:11" s="440" customFormat="1" x14ac:dyDescent="0.2">
      <c r="B10669" s="442"/>
      <c r="I10669" s="443"/>
      <c r="J10669" s="443"/>
      <c r="K10669" s="443"/>
    </row>
    <row r="10670" spans="2:11" s="440" customFormat="1" x14ac:dyDescent="0.2">
      <c r="B10670" s="442"/>
      <c r="I10670" s="443"/>
      <c r="J10670" s="443"/>
      <c r="K10670" s="443"/>
    </row>
    <row r="10671" spans="2:11" s="440" customFormat="1" x14ac:dyDescent="0.2">
      <c r="B10671" s="442"/>
      <c r="I10671" s="443"/>
      <c r="J10671" s="443"/>
      <c r="K10671" s="443"/>
    </row>
    <row r="10672" spans="2:11" s="440" customFormat="1" x14ac:dyDescent="0.2">
      <c r="B10672" s="442"/>
      <c r="I10672" s="443"/>
      <c r="J10672" s="443"/>
      <c r="K10672" s="443"/>
    </row>
    <row r="10673" spans="2:11" s="440" customFormat="1" x14ac:dyDescent="0.2">
      <c r="B10673" s="442"/>
      <c r="I10673" s="443"/>
      <c r="J10673" s="443"/>
      <c r="K10673" s="443"/>
    </row>
    <row r="10674" spans="2:11" s="440" customFormat="1" x14ac:dyDescent="0.2">
      <c r="B10674" s="442"/>
      <c r="I10674" s="443"/>
      <c r="J10674" s="443"/>
      <c r="K10674" s="443"/>
    </row>
    <row r="10675" spans="2:11" s="440" customFormat="1" x14ac:dyDescent="0.2">
      <c r="B10675" s="442"/>
      <c r="I10675" s="443"/>
      <c r="J10675" s="443"/>
      <c r="K10675" s="443"/>
    </row>
    <row r="10676" spans="2:11" s="440" customFormat="1" x14ac:dyDescent="0.2">
      <c r="B10676" s="442"/>
      <c r="I10676" s="443"/>
      <c r="J10676" s="443"/>
      <c r="K10676" s="443"/>
    </row>
    <row r="10677" spans="2:11" s="440" customFormat="1" x14ac:dyDescent="0.2">
      <c r="B10677" s="442"/>
      <c r="I10677" s="443"/>
      <c r="J10677" s="443"/>
      <c r="K10677" s="443"/>
    </row>
    <row r="10678" spans="2:11" s="440" customFormat="1" x14ac:dyDescent="0.2">
      <c r="B10678" s="442"/>
      <c r="I10678" s="443"/>
      <c r="J10678" s="443"/>
      <c r="K10678" s="443"/>
    </row>
    <row r="10679" spans="2:11" s="440" customFormat="1" x14ac:dyDescent="0.2">
      <c r="B10679" s="442"/>
      <c r="I10679" s="443"/>
      <c r="J10679" s="443"/>
      <c r="K10679" s="443"/>
    </row>
    <row r="10680" spans="2:11" s="440" customFormat="1" x14ac:dyDescent="0.2">
      <c r="B10680" s="442"/>
      <c r="I10680" s="443"/>
      <c r="J10680" s="443"/>
      <c r="K10680" s="443"/>
    </row>
    <row r="10681" spans="2:11" s="440" customFormat="1" x14ac:dyDescent="0.2">
      <c r="B10681" s="442"/>
      <c r="I10681" s="443"/>
      <c r="J10681" s="443"/>
      <c r="K10681" s="443"/>
    </row>
    <row r="10682" spans="2:11" s="440" customFormat="1" x14ac:dyDescent="0.2">
      <c r="B10682" s="442"/>
      <c r="I10682" s="443"/>
      <c r="J10682" s="443"/>
      <c r="K10682" s="443"/>
    </row>
    <row r="10683" spans="2:11" s="440" customFormat="1" x14ac:dyDescent="0.2">
      <c r="B10683" s="442"/>
      <c r="I10683" s="443"/>
      <c r="J10683" s="443"/>
      <c r="K10683" s="443"/>
    </row>
    <row r="10684" spans="2:11" s="440" customFormat="1" x14ac:dyDescent="0.2">
      <c r="B10684" s="442"/>
      <c r="I10684" s="443"/>
      <c r="J10684" s="443"/>
      <c r="K10684" s="443"/>
    </row>
    <row r="10685" spans="2:11" s="440" customFormat="1" x14ac:dyDescent="0.2">
      <c r="B10685" s="442"/>
      <c r="I10685" s="443"/>
      <c r="J10685" s="443"/>
      <c r="K10685" s="443"/>
    </row>
    <row r="10686" spans="2:11" s="440" customFormat="1" x14ac:dyDescent="0.2">
      <c r="B10686" s="442"/>
      <c r="I10686" s="443"/>
      <c r="J10686" s="443"/>
      <c r="K10686" s="443"/>
    </row>
    <row r="10687" spans="2:11" s="440" customFormat="1" x14ac:dyDescent="0.2">
      <c r="B10687" s="442"/>
      <c r="I10687" s="443"/>
      <c r="J10687" s="443"/>
      <c r="K10687" s="443"/>
    </row>
    <row r="10688" spans="2:11" s="440" customFormat="1" x14ac:dyDescent="0.2">
      <c r="B10688" s="442"/>
      <c r="I10688" s="443"/>
      <c r="J10688" s="443"/>
      <c r="K10688" s="443"/>
    </row>
    <row r="10689" spans="2:11" s="440" customFormat="1" x14ac:dyDescent="0.2">
      <c r="B10689" s="442"/>
      <c r="I10689" s="443"/>
      <c r="J10689" s="443"/>
      <c r="K10689" s="443"/>
    </row>
    <row r="10690" spans="2:11" s="440" customFormat="1" x14ac:dyDescent="0.2">
      <c r="B10690" s="442"/>
      <c r="I10690" s="443"/>
      <c r="J10690" s="443"/>
      <c r="K10690" s="443"/>
    </row>
    <row r="10691" spans="2:11" s="440" customFormat="1" x14ac:dyDescent="0.2">
      <c r="B10691" s="442"/>
      <c r="I10691" s="443"/>
      <c r="J10691" s="443"/>
      <c r="K10691" s="443"/>
    </row>
    <row r="10692" spans="2:11" s="440" customFormat="1" x14ac:dyDescent="0.2">
      <c r="B10692" s="442"/>
      <c r="I10692" s="443"/>
      <c r="J10692" s="443"/>
      <c r="K10692" s="443"/>
    </row>
    <row r="10693" spans="2:11" s="440" customFormat="1" x14ac:dyDescent="0.2">
      <c r="B10693" s="442"/>
      <c r="I10693" s="443"/>
      <c r="J10693" s="443"/>
      <c r="K10693" s="443"/>
    </row>
    <row r="10694" spans="2:11" s="440" customFormat="1" x14ac:dyDescent="0.2">
      <c r="B10694" s="442"/>
      <c r="I10694" s="443"/>
      <c r="J10694" s="443"/>
      <c r="K10694" s="443"/>
    </row>
    <row r="10695" spans="2:11" s="440" customFormat="1" x14ac:dyDescent="0.2">
      <c r="B10695" s="442"/>
      <c r="I10695" s="443"/>
      <c r="J10695" s="443"/>
      <c r="K10695" s="443"/>
    </row>
    <row r="10696" spans="2:11" s="440" customFormat="1" x14ac:dyDescent="0.2">
      <c r="B10696" s="442"/>
      <c r="I10696" s="443"/>
      <c r="J10696" s="443"/>
      <c r="K10696" s="443"/>
    </row>
    <row r="10697" spans="2:11" s="440" customFormat="1" x14ac:dyDescent="0.2">
      <c r="B10697" s="442"/>
      <c r="I10697" s="443"/>
      <c r="J10697" s="443"/>
      <c r="K10697" s="443"/>
    </row>
    <row r="10698" spans="2:11" s="440" customFormat="1" x14ac:dyDescent="0.2">
      <c r="B10698" s="442"/>
      <c r="I10698" s="443"/>
      <c r="J10698" s="443"/>
      <c r="K10698" s="443"/>
    </row>
    <row r="10699" spans="2:11" s="440" customFormat="1" x14ac:dyDescent="0.2">
      <c r="B10699" s="442"/>
      <c r="I10699" s="443"/>
      <c r="J10699" s="443"/>
      <c r="K10699" s="443"/>
    </row>
    <row r="10700" spans="2:11" s="440" customFormat="1" x14ac:dyDescent="0.2">
      <c r="B10700" s="442"/>
      <c r="I10700" s="443"/>
      <c r="J10700" s="443"/>
      <c r="K10700" s="443"/>
    </row>
    <row r="10701" spans="2:11" s="440" customFormat="1" x14ac:dyDescent="0.2">
      <c r="B10701" s="442"/>
      <c r="I10701" s="443"/>
      <c r="J10701" s="443"/>
      <c r="K10701" s="443"/>
    </row>
    <row r="10702" spans="2:11" s="440" customFormat="1" x14ac:dyDescent="0.2">
      <c r="B10702" s="442"/>
      <c r="I10702" s="443"/>
      <c r="J10702" s="443"/>
      <c r="K10702" s="443"/>
    </row>
    <row r="10703" spans="2:11" s="440" customFormat="1" x14ac:dyDescent="0.2">
      <c r="B10703" s="442"/>
      <c r="I10703" s="443"/>
      <c r="J10703" s="443"/>
      <c r="K10703" s="443"/>
    </row>
    <row r="10704" spans="2:11" s="440" customFormat="1" x14ac:dyDescent="0.2">
      <c r="B10704" s="442"/>
      <c r="I10704" s="443"/>
      <c r="J10704" s="443"/>
      <c r="K10704" s="443"/>
    </row>
    <row r="10705" spans="2:11" s="440" customFormat="1" x14ac:dyDescent="0.2">
      <c r="B10705" s="442"/>
      <c r="I10705" s="443"/>
      <c r="J10705" s="443"/>
      <c r="K10705" s="443"/>
    </row>
    <row r="10706" spans="2:11" s="440" customFormat="1" x14ac:dyDescent="0.2">
      <c r="B10706" s="442"/>
      <c r="I10706" s="443"/>
      <c r="J10706" s="443"/>
      <c r="K10706" s="443"/>
    </row>
    <row r="10707" spans="2:11" s="440" customFormat="1" x14ac:dyDescent="0.2">
      <c r="B10707" s="442"/>
      <c r="I10707" s="443"/>
      <c r="J10707" s="443"/>
      <c r="K10707" s="443"/>
    </row>
    <row r="10708" spans="2:11" s="440" customFormat="1" x14ac:dyDescent="0.2">
      <c r="B10708" s="442"/>
      <c r="I10708" s="443"/>
      <c r="J10708" s="443"/>
      <c r="K10708" s="443"/>
    </row>
    <row r="10709" spans="2:11" s="440" customFormat="1" x14ac:dyDescent="0.2">
      <c r="B10709" s="442"/>
      <c r="I10709" s="443"/>
      <c r="J10709" s="443"/>
      <c r="K10709" s="443"/>
    </row>
    <row r="10710" spans="2:11" s="440" customFormat="1" x14ac:dyDescent="0.2">
      <c r="B10710" s="442"/>
      <c r="I10710" s="443"/>
      <c r="J10710" s="443"/>
      <c r="K10710" s="443"/>
    </row>
    <row r="10711" spans="2:11" s="440" customFormat="1" x14ac:dyDescent="0.2">
      <c r="B10711" s="442"/>
      <c r="I10711" s="443"/>
      <c r="J10711" s="443"/>
      <c r="K10711" s="443"/>
    </row>
    <row r="10712" spans="2:11" s="440" customFormat="1" x14ac:dyDescent="0.2">
      <c r="B10712" s="442"/>
      <c r="I10712" s="443"/>
      <c r="J10712" s="443"/>
      <c r="K10712" s="443"/>
    </row>
    <row r="10713" spans="2:11" s="440" customFormat="1" x14ac:dyDescent="0.2">
      <c r="B10713" s="442"/>
      <c r="I10713" s="443"/>
      <c r="J10713" s="443"/>
      <c r="K10713" s="443"/>
    </row>
    <row r="10714" spans="2:11" s="440" customFormat="1" x14ac:dyDescent="0.2">
      <c r="B10714" s="442"/>
      <c r="I10714" s="443"/>
      <c r="J10714" s="443"/>
      <c r="K10714" s="443"/>
    </row>
    <row r="10715" spans="2:11" s="440" customFormat="1" x14ac:dyDescent="0.2">
      <c r="B10715" s="442"/>
      <c r="I10715" s="443"/>
      <c r="J10715" s="443"/>
      <c r="K10715" s="443"/>
    </row>
    <row r="10716" spans="2:11" s="440" customFormat="1" x14ac:dyDescent="0.2">
      <c r="B10716" s="442"/>
      <c r="I10716" s="443"/>
      <c r="J10716" s="443"/>
      <c r="K10716" s="443"/>
    </row>
    <row r="10717" spans="2:11" s="440" customFormat="1" x14ac:dyDescent="0.2">
      <c r="B10717" s="442"/>
      <c r="I10717" s="443"/>
      <c r="J10717" s="443"/>
      <c r="K10717" s="443"/>
    </row>
    <row r="10718" spans="2:11" s="440" customFormat="1" x14ac:dyDescent="0.2">
      <c r="B10718" s="442"/>
      <c r="I10718" s="443"/>
      <c r="J10718" s="443"/>
      <c r="K10718" s="443"/>
    </row>
    <row r="10719" spans="2:11" s="440" customFormat="1" x14ac:dyDescent="0.2">
      <c r="B10719" s="442"/>
      <c r="I10719" s="443"/>
      <c r="J10719" s="443"/>
      <c r="K10719" s="443"/>
    </row>
    <row r="10720" spans="2:11" s="440" customFormat="1" x14ac:dyDescent="0.2">
      <c r="B10720" s="442"/>
      <c r="I10720" s="443"/>
      <c r="J10720" s="443"/>
      <c r="K10720" s="443"/>
    </row>
    <row r="10721" spans="2:11" s="440" customFormat="1" x14ac:dyDescent="0.2">
      <c r="B10721" s="442"/>
      <c r="I10721" s="443"/>
      <c r="J10721" s="443"/>
      <c r="K10721" s="443"/>
    </row>
    <row r="10722" spans="2:11" s="440" customFormat="1" x14ac:dyDescent="0.2">
      <c r="B10722" s="442"/>
      <c r="I10722" s="443"/>
      <c r="J10722" s="443"/>
      <c r="K10722" s="443"/>
    </row>
    <row r="10723" spans="2:11" s="440" customFormat="1" x14ac:dyDescent="0.2">
      <c r="B10723" s="442"/>
      <c r="I10723" s="443"/>
      <c r="J10723" s="443"/>
      <c r="K10723" s="443"/>
    </row>
    <row r="10724" spans="2:11" s="440" customFormat="1" x14ac:dyDescent="0.2">
      <c r="B10724" s="442"/>
      <c r="I10724" s="443"/>
      <c r="J10724" s="443"/>
      <c r="K10724" s="443"/>
    </row>
    <row r="10725" spans="2:11" s="440" customFormat="1" x14ac:dyDescent="0.2">
      <c r="B10725" s="442"/>
      <c r="I10725" s="443"/>
      <c r="J10725" s="443"/>
      <c r="K10725" s="443"/>
    </row>
    <row r="10726" spans="2:11" s="440" customFormat="1" x14ac:dyDescent="0.2">
      <c r="B10726" s="442"/>
      <c r="I10726" s="443"/>
      <c r="J10726" s="443"/>
      <c r="K10726" s="443"/>
    </row>
    <row r="10727" spans="2:11" s="440" customFormat="1" x14ac:dyDescent="0.2">
      <c r="B10727" s="442"/>
      <c r="I10727" s="443"/>
      <c r="J10727" s="443"/>
      <c r="K10727" s="443"/>
    </row>
    <row r="10728" spans="2:11" s="440" customFormat="1" x14ac:dyDescent="0.2">
      <c r="B10728" s="442"/>
      <c r="I10728" s="443"/>
      <c r="J10728" s="443"/>
      <c r="K10728" s="443"/>
    </row>
    <row r="10729" spans="2:11" s="440" customFormat="1" x14ac:dyDescent="0.2">
      <c r="B10729" s="442"/>
      <c r="I10729" s="443"/>
      <c r="J10729" s="443"/>
      <c r="K10729" s="443"/>
    </row>
    <row r="10730" spans="2:11" s="440" customFormat="1" x14ac:dyDescent="0.2">
      <c r="B10730" s="442"/>
      <c r="I10730" s="443"/>
      <c r="J10730" s="443"/>
      <c r="K10730" s="443"/>
    </row>
    <row r="10731" spans="2:11" s="440" customFormat="1" x14ac:dyDescent="0.2">
      <c r="B10731" s="442"/>
      <c r="I10731" s="443"/>
      <c r="J10731" s="443"/>
      <c r="K10731" s="443"/>
    </row>
    <row r="10732" spans="2:11" s="440" customFormat="1" x14ac:dyDescent="0.2">
      <c r="B10732" s="442"/>
      <c r="I10732" s="443"/>
      <c r="J10732" s="443"/>
      <c r="K10732" s="443"/>
    </row>
    <row r="10733" spans="2:11" s="440" customFormat="1" x14ac:dyDescent="0.2">
      <c r="B10733" s="442"/>
      <c r="I10733" s="443"/>
      <c r="J10733" s="443"/>
      <c r="K10733" s="443"/>
    </row>
    <row r="10734" spans="2:11" s="440" customFormat="1" x14ac:dyDescent="0.2">
      <c r="B10734" s="442"/>
      <c r="I10734" s="443"/>
      <c r="J10734" s="443"/>
      <c r="K10734" s="443"/>
    </row>
    <row r="10735" spans="2:11" s="440" customFormat="1" x14ac:dyDescent="0.2">
      <c r="B10735" s="442"/>
      <c r="I10735" s="443"/>
      <c r="J10735" s="443"/>
      <c r="K10735" s="443"/>
    </row>
    <row r="10736" spans="2:11" s="440" customFormat="1" x14ac:dyDescent="0.2">
      <c r="B10736" s="442"/>
      <c r="I10736" s="443"/>
      <c r="J10736" s="443"/>
      <c r="K10736" s="443"/>
    </row>
    <row r="10737" spans="2:11" s="440" customFormat="1" x14ac:dyDescent="0.2">
      <c r="B10737" s="442"/>
      <c r="I10737" s="443"/>
      <c r="J10737" s="443"/>
      <c r="K10737" s="443"/>
    </row>
    <row r="10738" spans="2:11" s="440" customFormat="1" x14ac:dyDescent="0.2">
      <c r="B10738" s="442"/>
      <c r="I10738" s="443"/>
      <c r="J10738" s="443"/>
      <c r="K10738" s="443"/>
    </row>
    <row r="10739" spans="2:11" s="440" customFormat="1" x14ac:dyDescent="0.2">
      <c r="B10739" s="442"/>
      <c r="I10739" s="443"/>
      <c r="J10739" s="443"/>
      <c r="K10739" s="443"/>
    </row>
    <row r="10740" spans="2:11" s="440" customFormat="1" x14ac:dyDescent="0.2">
      <c r="B10740" s="442"/>
      <c r="I10740" s="443"/>
      <c r="J10740" s="443"/>
      <c r="K10740" s="443"/>
    </row>
    <row r="10741" spans="2:11" s="440" customFormat="1" x14ac:dyDescent="0.2">
      <c r="B10741" s="442"/>
      <c r="I10741" s="443"/>
      <c r="J10741" s="443"/>
      <c r="K10741" s="443"/>
    </row>
    <row r="10742" spans="2:11" s="440" customFormat="1" x14ac:dyDescent="0.2">
      <c r="B10742" s="442"/>
      <c r="I10742" s="443"/>
      <c r="J10742" s="443"/>
      <c r="K10742" s="443"/>
    </row>
    <row r="10743" spans="2:11" s="440" customFormat="1" x14ac:dyDescent="0.2">
      <c r="B10743" s="442"/>
      <c r="I10743" s="443"/>
      <c r="J10743" s="443"/>
      <c r="K10743" s="443"/>
    </row>
    <row r="10744" spans="2:11" s="440" customFormat="1" x14ac:dyDescent="0.2">
      <c r="B10744" s="442"/>
      <c r="I10744" s="443"/>
      <c r="J10744" s="443"/>
      <c r="K10744" s="443"/>
    </row>
    <row r="10745" spans="2:11" s="440" customFormat="1" x14ac:dyDescent="0.2">
      <c r="B10745" s="442"/>
      <c r="I10745" s="443"/>
      <c r="J10745" s="443"/>
      <c r="K10745" s="443"/>
    </row>
    <row r="10746" spans="2:11" s="440" customFormat="1" x14ac:dyDescent="0.2">
      <c r="B10746" s="442"/>
      <c r="I10746" s="443"/>
      <c r="J10746" s="443"/>
      <c r="K10746" s="443"/>
    </row>
    <row r="10747" spans="2:11" s="440" customFormat="1" x14ac:dyDescent="0.2">
      <c r="B10747" s="442"/>
      <c r="I10747" s="443"/>
      <c r="J10747" s="443"/>
      <c r="K10747" s="443"/>
    </row>
    <row r="10748" spans="2:11" s="440" customFormat="1" x14ac:dyDescent="0.2">
      <c r="B10748" s="442"/>
      <c r="I10748" s="443"/>
      <c r="J10748" s="443"/>
      <c r="K10748" s="443"/>
    </row>
    <row r="10749" spans="2:11" s="440" customFormat="1" x14ac:dyDescent="0.2">
      <c r="B10749" s="442"/>
      <c r="I10749" s="443"/>
      <c r="J10749" s="443"/>
      <c r="K10749" s="443"/>
    </row>
    <row r="10750" spans="2:11" s="440" customFormat="1" x14ac:dyDescent="0.2">
      <c r="B10750" s="442"/>
      <c r="I10750" s="443"/>
      <c r="J10750" s="443"/>
      <c r="K10750" s="443"/>
    </row>
    <row r="10751" spans="2:11" s="440" customFormat="1" x14ac:dyDescent="0.2">
      <c r="B10751" s="442"/>
      <c r="I10751" s="443"/>
      <c r="J10751" s="443"/>
      <c r="K10751" s="443"/>
    </row>
    <row r="10752" spans="2:11" s="440" customFormat="1" x14ac:dyDescent="0.2">
      <c r="B10752" s="442"/>
      <c r="I10752" s="443"/>
      <c r="J10752" s="443"/>
      <c r="K10752" s="443"/>
    </row>
    <row r="10753" spans="2:11" s="440" customFormat="1" x14ac:dyDescent="0.2">
      <c r="B10753" s="442"/>
      <c r="I10753" s="443"/>
      <c r="J10753" s="443"/>
      <c r="K10753" s="443"/>
    </row>
    <row r="10754" spans="2:11" s="440" customFormat="1" x14ac:dyDescent="0.2">
      <c r="B10754" s="442"/>
      <c r="I10754" s="443"/>
      <c r="J10754" s="443"/>
      <c r="K10754" s="443"/>
    </row>
    <row r="10755" spans="2:11" s="440" customFormat="1" x14ac:dyDescent="0.2">
      <c r="B10755" s="442"/>
      <c r="I10755" s="443"/>
      <c r="J10755" s="443"/>
      <c r="K10755" s="443"/>
    </row>
    <row r="10756" spans="2:11" s="440" customFormat="1" x14ac:dyDescent="0.2">
      <c r="B10756" s="442"/>
      <c r="I10756" s="443"/>
      <c r="J10756" s="443"/>
      <c r="K10756" s="443"/>
    </row>
    <row r="10757" spans="2:11" s="440" customFormat="1" x14ac:dyDescent="0.2">
      <c r="B10757" s="442"/>
      <c r="I10757" s="443"/>
      <c r="J10757" s="443"/>
      <c r="K10757" s="443"/>
    </row>
    <row r="10758" spans="2:11" s="440" customFormat="1" x14ac:dyDescent="0.2">
      <c r="B10758" s="442"/>
      <c r="I10758" s="443"/>
      <c r="J10758" s="443"/>
      <c r="K10758" s="443"/>
    </row>
    <row r="10759" spans="2:11" s="440" customFormat="1" x14ac:dyDescent="0.2">
      <c r="B10759" s="442"/>
      <c r="I10759" s="443"/>
      <c r="J10759" s="443"/>
      <c r="K10759" s="443"/>
    </row>
    <row r="10760" spans="2:11" s="440" customFormat="1" x14ac:dyDescent="0.2">
      <c r="B10760" s="442"/>
      <c r="I10760" s="443"/>
      <c r="J10760" s="443"/>
      <c r="K10760" s="443"/>
    </row>
    <row r="10761" spans="2:11" s="440" customFormat="1" x14ac:dyDescent="0.2">
      <c r="B10761" s="442"/>
      <c r="I10761" s="443"/>
      <c r="J10761" s="443"/>
      <c r="K10761" s="443"/>
    </row>
    <row r="10762" spans="2:11" s="440" customFormat="1" x14ac:dyDescent="0.2">
      <c r="B10762" s="442"/>
      <c r="I10762" s="443"/>
      <c r="J10762" s="443"/>
      <c r="K10762" s="443"/>
    </row>
    <row r="10763" spans="2:11" s="440" customFormat="1" x14ac:dyDescent="0.2">
      <c r="B10763" s="442"/>
      <c r="I10763" s="443"/>
      <c r="J10763" s="443"/>
      <c r="K10763" s="443"/>
    </row>
    <row r="10764" spans="2:11" s="440" customFormat="1" x14ac:dyDescent="0.2">
      <c r="B10764" s="442"/>
      <c r="I10764" s="443"/>
      <c r="J10764" s="443"/>
      <c r="K10764" s="443"/>
    </row>
    <row r="10765" spans="2:11" s="440" customFormat="1" x14ac:dyDescent="0.2">
      <c r="B10765" s="442"/>
      <c r="I10765" s="443"/>
      <c r="J10765" s="443"/>
      <c r="K10765" s="443"/>
    </row>
    <row r="10766" spans="2:11" s="440" customFormat="1" x14ac:dyDescent="0.2">
      <c r="B10766" s="442"/>
      <c r="I10766" s="443"/>
      <c r="J10766" s="443"/>
      <c r="K10766" s="443"/>
    </row>
    <row r="10767" spans="2:11" s="440" customFormat="1" x14ac:dyDescent="0.2">
      <c r="B10767" s="442"/>
      <c r="I10767" s="443"/>
      <c r="J10767" s="443"/>
      <c r="K10767" s="443"/>
    </row>
    <row r="10768" spans="2:11" s="440" customFormat="1" x14ac:dyDescent="0.2">
      <c r="B10768" s="442"/>
      <c r="I10768" s="443"/>
      <c r="J10768" s="443"/>
      <c r="K10768" s="443"/>
    </row>
    <row r="10769" spans="2:11" s="440" customFormat="1" x14ac:dyDescent="0.2">
      <c r="B10769" s="442"/>
      <c r="I10769" s="443"/>
      <c r="J10769" s="443"/>
      <c r="K10769" s="443"/>
    </row>
    <row r="10770" spans="2:11" s="440" customFormat="1" x14ac:dyDescent="0.2">
      <c r="B10770" s="442"/>
      <c r="I10770" s="443"/>
      <c r="J10770" s="443"/>
      <c r="K10770" s="443"/>
    </row>
    <row r="10771" spans="2:11" s="440" customFormat="1" x14ac:dyDescent="0.2">
      <c r="B10771" s="442"/>
      <c r="I10771" s="443"/>
      <c r="J10771" s="443"/>
      <c r="K10771" s="443"/>
    </row>
    <row r="10772" spans="2:11" s="440" customFormat="1" x14ac:dyDescent="0.2">
      <c r="B10772" s="442"/>
      <c r="I10772" s="443"/>
      <c r="J10772" s="443"/>
      <c r="K10772" s="443"/>
    </row>
    <row r="10773" spans="2:11" s="440" customFormat="1" x14ac:dyDescent="0.2">
      <c r="B10773" s="442"/>
      <c r="I10773" s="443"/>
      <c r="J10773" s="443"/>
      <c r="K10773" s="443"/>
    </row>
    <row r="10774" spans="2:11" s="440" customFormat="1" x14ac:dyDescent="0.2">
      <c r="B10774" s="442"/>
      <c r="I10774" s="443"/>
      <c r="J10774" s="443"/>
      <c r="K10774" s="443"/>
    </row>
    <row r="10775" spans="2:11" s="440" customFormat="1" x14ac:dyDescent="0.2">
      <c r="B10775" s="442"/>
      <c r="I10775" s="443"/>
      <c r="J10775" s="443"/>
      <c r="K10775" s="443"/>
    </row>
    <row r="10776" spans="2:11" s="440" customFormat="1" x14ac:dyDescent="0.2">
      <c r="B10776" s="442"/>
      <c r="I10776" s="443"/>
      <c r="J10776" s="443"/>
      <c r="K10776" s="443"/>
    </row>
    <row r="10777" spans="2:11" s="440" customFormat="1" x14ac:dyDescent="0.2">
      <c r="B10777" s="442"/>
      <c r="I10777" s="443"/>
      <c r="J10777" s="443"/>
      <c r="K10777" s="443"/>
    </row>
    <row r="10778" spans="2:11" s="440" customFormat="1" x14ac:dyDescent="0.2">
      <c r="B10778" s="442"/>
      <c r="I10778" s="443"/>
      <c r="J10778" s="443"/>
      <c r="K10778" s="443"/>
    </row>
    <row r="10779" spans="2:11" s="440" customFormat="1" x14ac:dyDescent="0.2">
      <c r="B10779" s="442"/>
      <c r="I10779" s="443"/>
      <c r="J10779" s="443"/>
      <c r="K10779" s="443"/>
    </row>
    <row r="10780" spans="2:11" s="440" customFormat="1" x14ac:dyDescent="0.2">
      <c r="B10780" s="442"/>
      <c r="I10780" s="443"/>
      <c r="J10780" s="443"/>
      <c r="K10780" s="443"/>
    </row>
    <row r="10781" spans="2:11" s="440" customFormat="1" x14ac:dyDescent="0.2">
      <c r="B10781" s="442"/>
      <c r="I10781" s="443"/>
      <c r="J10781" s="443"/>
      <c r="K10781" s="443"/>
    </row>
    <row r="10782" spans="2:11" s="440" customFormat="1" x14ac:dyDescent="0.2">
      <c r="B10782" s="442"/>
      <c r="I10782" s="443"/>
      <c r="J10782" s="443"/>
      <c r="K10782" s="443"/>
    </row>
    <row r="10783" spans="2:11" s="440" customFormat="1" x14ac:dyDescent="0.2">
      <c r="B10783" s="442"/>
      <c r="I10783" s="443"/>
      <c r="J10783" s="443"/>
      <c r="K10783" s="443"/>
    </row>
    <row r="10784" spans="2:11" s="440" customFormat="1" x14ac:dyDescent="0.2">
      <c r="B10784" s="442"/>
      <c r="I10784" s="443"/>
      <c r="J10784" s="443"/>
      <c r="K10784" s="443"/>
    </row>
    <row r="10785" spans="2:11" s="440" customFormat="1" x14ac:dyDescent="0.2">
      <c r="B10785" s="442"/>
      <c r="I10785" s="443"/>
      <c r="J10785" s="443"/>
      <c r="K10785" s="443"/>
    </row>
    <row r="10786" spans="2:11" s="440" customFormat="1" x14ac:dyDescent="0.2">
      <c r="B10786" s="442"/>
      <c r="I10786" s="443"/>
      <c r="J10786" s="443"/>
      <c r="K10786" s="443"/>
    </row>
    <row r="10787" spans="2:11" s="440" customFormat="1" x14ac:dyDescent="0.2">
      <c r="B10787" s="442"/>
      <c r="I10787" s="443"/>
      <c r="J10787" s="443"/>
      <c r="K10787" s="443"/>
    </row>
    <row r="10788" spans="2:11" s="440" customFormat="1" x14ac:dyDescent="0.2">
      <c r="B10788" s="442"/>
      <c r="I10788" s="443"/>
      <c r="J10788" s="443"/>
      <c r="K10788" s="443"/>
    </row>
    <row r="10789" spans="2:11" s="440" customFormat="1" x14ac:dyDescent="0.2">
      <c r="B10789" s="442"/>
      <c r="I10789" s="443"/>
      <c r="J10789" s="443"/>
      <c r="K10789" s="443"/>
    </row>
    <row r="10790" spans="2:11" s="440" customFormat="1" x14ac:dyDescent="0.2">
      <c r="B10790" s="442"/>
      <c r="I10790" s="443"/>
      <c r="J10790" s="443"/>
      <c r="K10790" s="443"/>
    </row>
    <row r="10791" spans="2:11" s="440" customFormat="1" x14ac:dyDescent="0.2">
      <c r="B10791" s="442"/>
      <c r="I10791" s="443"/>
      <c r="J10791" s="443"/>
      <c r="K10791" s="443"/>
    </row>
    <row r="10792" spans="2:11" s="440" customFormat="1" x14ac:dyDescent="0.2">
      <c r="B10792" s="442"/>
      <c r="I10792" s="443"/>
      <c r="J10792" s="443"/>
      <c r="K10792" s="443"/>
    </row>
    <row r="10793" spans="2:11" s="440" customFormat="1" x14ac:dyDescent="0.2">
      <c r="B10793" s="442"/>
      <c r="I10793" s="443"/>
      <c r="J10793" s="443"/>
      <c r="K10793" s="443"/>
    </row>
    <row r="10794" spans="2:11" s="440" customFormat="1" x14ac:dyDescent="0.2">
      <c r="B10794" s="442"/>
      <c r="I10794" s="443"/>
      <c r="J10794" s="443"/>
      <c r="K10794" s="443"/>
    </row>
    <row r="10795" spans="2:11" s="440" customFormat="1" x14ac:dyDescent="0.2">
      <c r="B10795" s="442"/>
      <c r="I10795" s="443"/>
      <c r="J10795" s="443"/>
      <c r="K10795" s="443"/>
    </row>
    <row r="10796" spans="2:11" s="440" customFormat="1" x14ac:dyDescent="0.2">
      <c r="B10796" s="442"/>
      <c r="I10796" s="443"/>
      <c r="J10796" s="443"/>
      <c r="K10796" s="443"/>
    </row>
    <row r="10797" spans="2:11" s="440" customFormat="1" x14ac:dyDescent="0.2">
      <c r="B10797" s="442"/>
      <c r="I10797" s="443"/>
      <c r="J10797" s="443"/>
      <c r="K10797" s="443"/>
    </row>
    <row r="10798" spans="2:11" s="440" customFormat="1" x14ac:dyDescent="0.2">
      <c r="B10798" s="442"/>
      <c r="I10798" s="443"/>
      <c r="J10798" s="443"/>
      <c r="K10798" s="443"/>
    </row>
    <row r="10799" spans="2:11" s="440" customFormat="1" x14ac:dyDescent="0.2">
      <c r="B10799" s="442"/>
      <c r="I10799" s="443"/>
      <c r="J10799" s="443"/>
      <c r="K10799" s="443"/>
    </row>
    <row r="10800" spans="2:11" s="440" customFormat="1" x14ac:dyDescent="0.2">
      <c r="B10800" s="442"/>
      <c r="I10800" s="443"/>
      <c r="J10800" s="443"/>
      <c r="K10800" s="443"/>
    </row>
    <row r="10801" spans="2:11" s="440" customFormat="1" x14ac:dyDescent="0.2">
      <c r="B10801" s="442"/>
      <c r="I10801" s="443"/>
      <c r="J10801" s="443"/>
      <c r="K10801" s="443"/>
    </row>
    <row r="10802" spans="2:11" s="440" customFormat="1" x14ac:dyDescent="0.2">
      <c r="B10802" s="442"/>
      <c r="I10802" s="443"/>
      <c r="J10802" s="443"/>
      <c r="K10802" s="443"/>
    </row>
    <row r="10803" spans="2:11" s="440" customFormat="1" x14ac:dyDescent="0.2">
      <c r="B10803" s="442"/>
      <c r="I10803" s="443"/>
      <c r="J10803" s="443"/>
      <c r="K10803" s="443"/>
    </row>
    <row r="10804" spans="2:11" s="440" customFormat="1" x14ac:dyDescent="0.2">
      <c r="B10804" s="442"/>
      <c r="I10804" s="443"/>
      <c r="J10804" s="443"/>
      <c r="K10804" s="443"/>
    </row>
    <row r="10805" spans="2:11" s="440" customFormat="1" x14ac:dyDescent="0.2">
      <c r="B10805" s="442"/>
      <c r="I10805" s="443"/>
      <c r="J10805" s="443"/>
      <c r="K10805" s="443"/>
    </row>
    <row r="10806" spans="2:11" s="440" customFormat="1" x14ac:dyDescent="0.2">
      <c r="B10806" s="442"/>
      <c r="I10806" s="443"/>
      <c r="J10806" s="443"/>
      <c r="K10806" s="443"/>
    </row>
    <row r="10807" spans="2:11" s="440" customFormat="1" x14ac:dyDescent="0.2">
      <c r="B10807" s="442"/>
      <c r="I10807" s="443"/>
      <c r="J10807" s="443"/>
      <c r="K10807" s="443"/>
    </row>
    <row r="10808" spans="2:11" s="440" customFormat="1" x14ac:dyDescent="0.2">
      <c r="B10808" s="442"/>
      <c r="I10808" s="443"/>
      <c r="J10808" s="443"/>
      <c r="K10808" s="443"/>
    </row>
    <row r="10809" spans="2:11" s="440" customFormat="1" x14ac:dyDescent="0.2">
      <c r="B10809" s="442"/>
      <c r="I10809" s="443"/>
      <c r="J10809" s="443"/>
      <c r="K10809" s="443"/>
    </row>
    <row r="10810" spans="2:11" s="440" customFormat="1" x14ac:dyDescent="0.2">
      <c r="B10810" s="442"/>
      <c r="I10810" s="443"/>
      <c r="J10810" s="443"/>
      <c r="K10810" s="443"/>
    </row>
    <row r="10811" spans="2:11" s="440" customFormat="1" x14ac:dyDescent="0.2">
      <c r="B10811" s="442"/>
      <c r="I10811" s="443"/>
      <c r="J10811" s="443"/>
      <c r="K10811" s="443"/>
    </row>
    <row r="10812" spans="2:11" s="440" customFormat="1" x14ac:dyDescent="0.2">
      <c r="B10812" s="442"/>
      <c r="I10812" s="443"/>
      <c r="J10812" s="443"/>
      <c r="K10812" s="443"/>
    </row>
    <row r="10813" spans="2:11" s="440" customFormat="1" x14ac:dyDescent="0.2">
      <c r="B10813" s="442"/>
      <c r="I10813" s="443"/>
      <c r="J10813" s="443"/>
      <c r="K10813" s="443"/>
    </row>
    <row r="10814" spans="2:11" s="440" customFormat="1" x14ac:dyDescent="0.2">
      <c r="B10814" s="442"/>
      <c r="I10814" s="443"/>
      <c r="J10814" s="443"/>
      <c r="K10814" s="443"/>
    </row>
    <row r="10815" spans="2:11" s="440" customFormat="1" x14ac:dyDescent="0.2">
      <c r="B10815" s="442"/>
      <c r="I10815" s="443"/>
      <c r="J10815" s="443"/>
      <c r="K10815" s="443"/>
    </row>
    <row r="10816" spans="2:11" s="440" customFormat="1" x14ac:dyDescent="0.2">
      <c r="B10816" s="442"/>
      <c r="I10816" s="443"/>
      <c r="J10816" s="443"/>
      <c r="K10816" s="443"/>
    </row>
    <row r="10817" spans="2:11" s="440" customFormat="1" x14ac:dyDescent="0.2">
      <c r="B10817" s="442"/>
      <c r="I10817" s="443"/>
      <c r="J10817" s="443"/>
      <c r="K10817" s="443"/>
    </row>
    <row r="10818" spans="2:11" s="440" customFormat="1" x14ac:dyDescent="0.2">
      <c r="B10818" s="442"/>
      <c r="I10818" s="443"/>
      <c r="J10818" s="443"/>
      <c r="K10818" s="443"/>
    </row>
    <row r="10819" spans="2:11" s="440" customFormat="1" x14ac:dyDescent="0.2">
      <c r="B10819" s="442"/>
      <c r="I10819" s="443"/>
      <c r="J10819" s="443"/>
      <c r="K10819" s="443"/>
    </row>
    <row r="10820" spans="2:11" s="440" customFormat="1" x14ac:dyDescent="0.2">
      <c r="B10820" s="442"/>
      <c r="I10820" s="443"/>
      <c r="J10820" s="443"/>
      <c r="K10820" s="443"/>
    </row>
    <row r="10821" spans="2:11" s="440" customFormat="1" x14ac:dyDescent="0.2">
      <c r="B10821" s="442"/>
      <c r="I10821" s="443"/>
      <c r="J10821" s="443"/>
      <c r="K10821" s="443"/>
    </row>
    <row r="10822" spans="2:11" s="440" customFormat="1" x14ac:dyDescent="0.2">
      <c r="B10822" s="442"/>
      <c r="I10822" s="443"/>
      <c r="J10822" s="443"/>
      <c r="K10822" s="443"/>
    </row>
    <row r="10823" spans="2:11" s="440" customFormat="1" x14ac:dyDescent="0.2">
      <c r="B10823" s="442"/>
      <c r="I10823" s="443"/>
      <c r="J10823" s="443"/>
      <c r="K10823" s="443"/>
    </row>
    <row r="10824" spans="2:11" s="440" customFormat="1" x14ac:dyDescent="0.2">
      <c r="B10824" s="442"/>
      <c r="I10824" s="443"/>
      <c r="J10824" s="443"/>
      <c r="K10824" s="443"/>
    </row>
    <row r="10825" spans="2:11" s="440" customFormat="1" x14ac:dyDescent="0.2">
      <c r="B10825" s="442"/>
      <c r="I10825" s="443"/>
      <c r="J10825" s="443"/>
      <c r="K10825" s="443"/>
    </row>
    <row r="10826" spans="2:11" s="440" customFormat="1" x14ac:dyDescent="0.2">
      <c r="B10826" s="442"/>
      <c r="I10826" s="443"/>
      <c r="J10826" s="443"/>
      <c r="K10826" s="443"/>
    </row>
    <row r="10827" spans="2:11" s="440" customFormat="1" x14ac:dyDescent="0.2">
      <c r="B10827" s="442"/>
      <c r="I10827" s="443"/>
      <c r="J10827" s="443"/>
      <c r="K10827" s="443"/>
    </row>
    <row r="10828" spans="2:11" s="440" customFormat="1" x14ac:dyDescent="0.2">
      <c r="B10828" s="442"/>
      <c r="I10828" s="443"/>
      <c r="J10828" s="443"/>
      <c r="K10828" s="443"/>
    </row>
    <row r="10829" spans="2:11" s="440" customFormat="1" x14ac:dyDescent="0.2">
      <c r="B10829" s="442"/>
      <c r="I10829" s="443"/>
      <c r="J10829" s="443"/>
      <c r="K10829" s="443"/>
    </row>
    <row r="10830" spans="2:11" s="440" customFormat="1" x14ac:dyDescent="0.2">
      <c r="B10830" s="442"/>
      <c r="I10830" s="443"/>
      <c r="J10830" s="443"/>
      <c r="K10830" s="443"/>
    </row>
    <row r="10831" spans="2:11" s="440" customFormat="1" x14ac:dyDescent="0.2">
      <c r="B10831" s="442"/>
      <c r="I10831" s="443"/>
      <c r="J10831" s="443"/>
      <c r="K10831" s="443"/>
    </row>
    <row r="10832" spans="2:11" s="440" customFormat="1" x14ac:dyDescent="0.2">
      <c r="B10832" s="442"/>
      <c r="I10832" s="443"/>
      <c r="J10832" s="443"/>
      <c r="K10832" s="443"/>
    </row>
    <row r="10833" spans="2:11" s="440" customFormat="1" x14ac:dyDescent="0.2">
      <c r="B10833" s="442"/>
      <c r="I10833" s="443"/>
      <c r="J10833" s="443"/>
      <c r="K10833" s="443"/>
    </row>
    <row r="10834" spans="2:11" s="440" customFormat="1" x14ac:dyDescent="0.2">
      <c r="B10834" s="442"/>
      <c r="I10834" s="443"/>
      <c r="J10834" s="443"/>
      <c r="K10834" s="443"/>
    </row>
    <row r="10835" spans="2:11" s="440" customFormat="1" x14ac:dyDescent="0.2">
      <c r="B10835" s="442"/>
      <c r="I10835" s="443"/>
      <c r="J10835" s="443"/>
      <c r="K10835" s="443"/>
    </row>
    <row r="10836" spans="2:11" s="440" customFormat="1" x14ac:dyDescent="0.2">
      <c r="B10836" s="442"/>
      <c r="I10836" s="443"/>
      <c r="J10836" s="443"/>
      <c r="K10836" s="443"/>
    </row>
    <row r="10837" spans="2:11" s="440" customFormat="1" x14ac:dyDescent="0.2">
      <c r="B10837" s="442"/>
      <c r="I10837" s="443"/>
      <c r="J10837" s="443"/>
      <c r="K10837" s="443"/>
    </row>
    <row r="10838" spans="2:11" s="440" customFormat="1" x14ac:dyDescent="0.2">
      <c r="B10838" s="442"/>
      <c r="I10838" s="443"/>
      <c r="J10838" s="443"/>
      <c r="K10838" s="443"/>
    </row>
    <row r="10839" spans="2:11" s="440" customFormat="1" x14ac:dyDescent="0.2">
      <c r="B10839" s="442"/>
      <c r="I10839" s="443"/>
      <c r="J10839" s="443"/>
      <c r="K10839" s="443"/>
    </row>
    <row r="10840" spans="2:11" s="440" customFormat="1" x14ac:dyDescent="0.2">
      <c r="B10840" s="442"/>
      <c r="I10840" s="443"/>
      <c r="J10840" s="443"/>
      <c r="K10840" s="443"/>
    </row>
    <row r="10841" spans="2:11" s="440" customFormat="1" x14ac:dyDescent="0.2">
      <c r="B10841" s="442"/>
      <c r="I10841" s="443"/>
      <c r="J10841" s="443"/>
      <c r="K10841" s="443"/>
    </row>
    <row r="10842" spans="2:11" s="440" customFormat="1" x14ac:dyDescent="0.2">
      <c r="B10842" s="442"/>
      <c r="I10842" s="443"/>
      <c r="J10842" s="443"/>
      <c r="K10842" s="443"/>
    </row>
    <row r="10843" spans="2:11" s="440" customFormat="1" x14ac:dyDescent="0.2">
      <c r="B10843" s="442"/>
      <c r="I10843" s="443"/>
      <c r="J10843" s="443"/>
      <c r="K10843" s="443"/>
    </row>
    <row r="10844" spans="2:11" s="440" customFormat="1" x14ac:dyDescent="0.2">
      <c r="B10844" s="442"/>
      <c r="I10844" s="443"/>
      <c r="J10844" s="443"/>
      <c r="K10844" s="443"/>
    </row>
    <row r="10845" spans="2:11" s="440" customFormat="1" x14ac:dyDescent="0.2">
      <c r="B10845" s="442"/>
      <c r="I10845" s="443"/>
      <c r="J10845" s="443"/>
      <c r="K10845" s="443"/>
    </row>
    <row r="10846" spans="2:11" s="440" customFormat="1" x14ac:dyDescent="0.2">
      <c r="B10846" s="442"/>
      <c r="I10846" s="443"/>
      <c r="J10846" s="443"/>
      <c r="K10846" s="443"/>
    </row>
    <row r="10847" spans="2:11" s="440" customFormat="1" x14ac:dyDescent="0.2">
      <c r="B10847" s="442"/>
      <c r="I10847" s="443"/>
      <c r="J10847" s="443"/>
      <c r="K10847" s="443"/>
    </row>
    <row r="10848" spans="2:11" s="440" customFormat="1" x14ac:dyDescent="0.2">
      <c r="B10848" s="442"/>
      <c r="I10848" s="443"/>
      <c r="J10848" s="443"/>
      <c r="K10848" s="443"/>
    </row>
    <row r="10849" spans="2:11" s="440" customFormat="1" x14ac:dyDescent="0.2">
      <c r="B10849" s="442"/>
      <c r="I10849" s="443"/>
      <c r="J10849" s="443"/>
      <c r="K10849" s="443"/>
    </row>
    <row r="10850" spans="2:11" s="440" customFormat="1" x14ac:dyDescent="0.2">
      <c r="B10850" s="442"/>
      <c r="I10850" s="443"/>
      <c r="J10850" s="443"/>
      <c r="K10850" s="443"/>
    </row>
    <row r="10851" spans="2:11" s="440" customFormat="1" x14ac:dyDescent="0.2">
      <c r="B10851" s="442"/>
      <c r="I10851" s="443"/>
      <c r="J10851" s="443"/>
      <c r="K10851" s="443"/>
    </row>
    <row r="10852" spans="2:11" s="440" customFormat="1" x14ac:dyDescent="0.2">
      <c r="B10852" s="442"/>
      <c r="I10852" s="443"/>
      <c r="J10852" s="443"/>
      <c r="K10852" s="443"/>
    </row>
    <row r="10853" spans="2:11" s="440" customFormat="1" x14ac:dyDescent="0.2">
      <c r="B10853" s="442"/>
      <c r="I10853" s="443"/>
      <c r="J10853" s="443"/>
      <c r="K10853" s="443"/>
    </row>
    <row r="10854" spans="2:11" s="440" customFormat="1" x14ac:dyDescent="0.2">
      <c r="B10854" s="442"/>
      <c r="I10854" s="443"/>
      <c r="J10854" s="443"/>
      <c r="K10854" s="443"/>
    </row>
    <row r="10855" spans="2:11" s="440" customFormat="1" x14ac:dyDescent="0.2">
      <c r="B10855" s="442"/>
      <c r="I10855" s="443"/>
      <c r="J10855" s="443"/>
      <c r="K10855" s="443"/>
    </row>
    <row r="10856" spans="2:11" s="440" customFormat="1" x14ac:dyDescent="0.2">
      <c r="B10856" s="442"/>
      <c r="I10856" s="443"/>
      <c r="J10856" s="443"/>
      <c r="K10856" s="443"/>
    </row>
    <row r="10857" spans="2:11" s="440" customFormat="1" x14ac:dyDescent="0.2">
      <c r="B10857" s="442"/>
      <c r="I10857" s="443"/>
      <c r="J10857" s="443"/>
      <c r="K10857" s="443"/>
    </row>
    <row r="10858" spans="2:11" s="440" customFormat="1" x14ac:dyDescent="0.2">
      <c r="B10858" s="442"/>
      <c r="I10858" s="443"/>
      <c r="J10858" s="443"/>
      <c r="K10858" s="443"/>
    </row>
    <row r="10859" spans="2:11" s="440" customFormat="1" x14ac:dyDescent="0.2">
      <c r="B10859" s="442"/>
      <c r="I10859" s="443"/>
      <c r="J10859" s="443"/>
      <c r="K10859" s="443"/>
    </row>
    <row r="10860" spans="2:11" s="440" customFormat="1" x14ac:dyDescent="0.2">
      <c r="B10860" s="442"/>
      <c r="I10860" s="443"/>
      <c r="J10860" s="443"/>
      <c r="K10860" s="443"/>
    </row>
    <row r="10861" spans="2:11" s="440" customFormat="1" x14ac:dyDescent="0.2">
      <c r="B10861" s="442"/>
      <c r="I10861" s="443"/>
      <c r="J10861" s="443"/>
      <c r="K10861" s="443"/>
    </row>
    <row r="10862" spans="2:11" s="440" customFormat="1" x14ac:dyDescent="0.2">
      <c r="B10862" s="442"/>
      <c r="I10862" s="443"/>
      <c r="J10862" s="443"/>
      <c r="K10862" s="443"/>
    </row>
    <row r="10863" spans="2:11" s="440" customFormat="1" x14ac:dyDescent="0.2">
      <c r="B10863" s="442"/>
      <c r="I10863" s="443"/>
      <c r="J10863" s="443"/>
      <c r="K10863" s="443"/>
    </row>
    <row r="10864" spans="2:11" s="440" customFormat="1" x14ac:dyDescent="0.2">
      <c r="B10864" s="442"/>
      <c r="I10864" s="443"/>
      <c r="J10864" s="443"/>
      <c r="K10864" s="443"/>
    </row>
    <row r="10865" spans="2:11" s="440" customFormat="1" x14ac:dyDescent="0.2">
      <c r="B10865" s="442"/>
      <c r="I10865" s="443"/>
      <c r="J10865" s="443"/>
      <c r="K10865" s="443"/>
    </row>
    <row r="10866" spans="2:11" s="440" customFormat="1" x14ac:dyDescent="0.2">
      <c r="B10866" s="442"/>
      <c r="I10866" s="443"/>
      <c r="J10866" s="443"/>
      <c r="K10866" s="443"/>
    </row>
    <row r="10867" spans="2:11" s="440" customFormat="1" x14ac:dyDescent="0.2">
      <c r="B10867" s="442"/>
      <c r="I10867" s="443"/>
      <c r="J10867" s="443"/>
      <c r="K10867" s="443"/>
    </row>
    <row r="10868" spans="2:11" s="440" customFormat="1" x14ac:dyDescent="0.2">
      <c r="B10868" s="442"/>
      <c r="I10868" s="443"/>
      <c r="J10868" s="443"/>
      <c r="K10868" s="443"/>
    </row>
    <row r="10869" spans="2:11" s="440" customFormat="1" x14ac:dyDescent="0.2">
      <c r="B10869" s="442"/>
      <c r="I10869" s="443"/>
      <c r="J10869" s="443"/>
      <c r="K10869" s="443"/>
    </row>
    <row r="10870" spans="2:11" s="440" customFormat="1" x14ac:dyDescent="0.2">
      <c r="B10870" s="442"/>
      <c r="I10870" s="443"/>
      <c r="J10870" s="443"/>
      <c r="K10870" s="443"/>
    </row>
    <row r="10871" spans="2:11" s="440" customFormat="1" x14ac:dyDescent="0.2">
      <c r="B10871" s="442"/>
      <c r="I10871" s="443"/>
      <c r="J10871" s="443"/>
      <c r="K10871" s="443"/>
    </row>
    <row r="10872" spans="2:11" s="440" customFormat="1" x14ac:dyDescent="0.2">
      <c r="B10872" s="442"/>
      <c r="I10872" s="443"/>
      <c r="J10872" s="443"/>
      <c r="K10872" s="443"/>
    </row>
    <row r="10873" spans="2:11" s="440" customFormat="1" x14ac:dyDescent="0.2">
      <c r="B10873" s="442"/>
      <c r="I10873" s="443"/>
      <c r="J10873" s="443"/>
      <c r="K10873" s="443"/>
    </row>
    <row r="10874" spans="2:11" s="440" customFormat="1" x14ac:dyDescent="0.2">
      <c r="B10874" s="442"/>
      <c r="I10874" s="443"/>
      <c r="J10874" s="443"/>
      <c r="K10874" s="443"/>
    </row>
    <row r="10875" spans="2:11" s="440" customFormat="1" x14ac:dyDescent="0.2">
      <c r="B10875" s="442"/>
      <c r="I10875" s="443"/>
      <c r="J10875" s="443"/>
      <c r="K10875" s="443"/>
    </row>
    <row r="10876" spans="2:11" s="440" customFormat="1" x14ac:dyDescent="0.2">
      <c r="B10876" s="442"/>
      <c r="I10876" s="443"/>
      <c r="J10876" s="443"/>
      <c r="K10876" s="443"/>
    </row>
    <row r="10877" spans="2:11" s="440" customFormat="1" x14ac:dyDescent="0.2">
      <c r="B10877" s="442"/>
      <c r="I10877" s="443"/>
      <c r="J10877" s="443"/>
      <c r="K10877" s="443"/>
    </row>
    <row r="10878" spans="2:11" s="440" customFormat="1" x14ac:dyDescent="0.2">
      <c r="B10878" s="442"/>
      <c r="I10878" s="443"/>
      <c r="J10878" s="443"/>
      <c r="K10878" s="443"/>
    </row>
    <row r="10879" spans="2:11" s="440" customFormat="1" x14ac:dyDescent="0.2">
      <c r="B10879" s="442"/>
      <c r="I10879" s="443"/>
      <c r="J10879" s="443"/>
      <c r="K10879" s="443"/>
    </row>
    <row r="10880" spans="2:11" s="440" customFormat="1" x14ac:dyDescent="0.2">
      <c r="B10880" s="442"/>
      <c r="I10880" s="443"/>
      <c r="J10880" s="443"/>
      <c r="K10880" s="443"/>
    </row>
    <row r="10881" spans="2:11" s="440" customFormat="1" x14ac:dyDescent="0.2">
      <c r="B10881" s="442"/>
      <c r="I10881" s="443"/>
      <c r="J10881" s="443"/>
      <c r="K10881" s="443"/>
    </row>
    <row r="10882" spans="2:11" s="440" customFormat="1" x14ac:dyDescent="0.2">
      <c r="B10882" s="442"/>
      <c r="I10882" s="443"/>
      <c r="J10882" s="443"/>
      <c r="K10882" s="443"/>
    </row>
    <row r="10883" spans="2:11" s="440" customFormat="1" x14ac:dyDescent="0.2">
      <c r="B10883" s="442"/>
      <c r="I10883" s="443"/>
      <c r="J10883" s="443"/>
      <c r="K10883" s="443"/>
    </row>
    <row r="10884" spans="2:11" s="440" customFormat="1" x14ac:dyDescent="0.2">
      <c r="B10884" s="442"/>
      <c r="I10884" s="443"/>
      <c r="J10884" s="443"/>
      <c r="K10884" s="443"/>
    </row>
    <row r="10885" spans="2:11" s="440" customFormat="1" x14ac:dyDescent="0.2">
      <c r="B10885" s="442"/>
      <c r="I10885" s="443"/>
      <c r="J10885" s="443"/>
      <c r="K10885" s="443"/>
    </row>
    <row r="10886" spans="2:11" s="440" customFormat="1" x14ac:dyDescent="0.2">
      <c r="B10886" s="442"/>
      <c r="I10886" s="443"/>
      <c r="J10886" s="443"/>
      <c r="K10886" s="443"/>
    </row>
    <row r="10887" spans="2:11" s="440" customFormat="1" x14ac:dyDescent="0.2">
      <c r="B10887" s="442"/>
      <c r="I10887" s="443"/>
      <c r="J10887" s="443"/>
      <c r="K10887" s="443"/>
    </row>
    <row r="10888" spans="2:11" s="440" customFormat="1" x14ac:dyDescent="0.2">
      <c r="B10888" s="442"/>
      <c r="I10888" s="443"/>
      <c r="J10888" s="443"/>
      <c r="K10888" s="443"/>
    </row>
    <row r="10889" spans="2:11" s="440" customFormat="1" x14ac:dyDescent="0.2">
      <c r="B10889" s="442"/>
      <c r="I10889" s="443"/>
      <c r="J10889" s="443"/>
      <c r="K10889" s="443"/>
    </row>
    <row r="10890" spans="2:11" s="440" customFormat="1" x14ac:dyDescent="0.2">
      <c r="B10890" s="442"/>
      <c r="I10890" s="443"/>
      <c r="J10890" s="443"/>
      <c r="K10890" s="443"/>
    </row>
    <row r="10891" spans="2:11" s="440" customFormat="1" x14ac:dyDescent="0.2">
      <c r="B10891" s="442"/>
      <c r="I10891" s="443"/>
      <c r="J10891" s="443"/>
      <c r="K10891" s="443"/>
    </row>
    <row r="10892" spans="2:11" s="440" customFormat="1" x14ac:dyDescent="0.2">
      <c r="B10892" s="442"/>
      <c r="I10892" s="443"/>
      <c r="J10892" s="443"/>
      <c r="K10892" s="443"/>
    </row>
    <row r="10893" spans="2:11" s="440" customFormat="1" x14ac:dyDescent="0.2">
      <c r="B10893" s="442"/>
      <c r="I10893" s="443"/>
      <c r="J10893" s="443"/>
      <c r="K10893" s="443"/>
    </row>
    <row r="10894" spans="2:11" s="440" customFormat="1" x14ac:dyDescent="0.2">
      <c r="B10894" s="442"/>
      <c r="I10894" s="443"/>
      <c r="J10894" s="443"/>
      <c r="K10894" s="443"/>
    </row>
    <row r="10895" spans="2:11" s="440" customFormat="1" x14ac:dyDescent="0.2">
      <c r="B10895" s="442"/>
      <c r="I10895" s="443"/>
      <c r="J10895" s="443"/>
      <c r="K10895" s="443"/>
    </row>
    <row r="10896" spans="2:11" s="440" customFormat="1" x14ac:dyDescent="0.2">
      <c r="B10896" s="442"/>
      <c r="I10896" s="443"/>
      <c r="J10896" s="443"/>
      <c r="K10896" s="443"/>
    </row>
    <row r="10897" spans="2:11" s="440" customFormat="1" x14ac:dyDescent="0.2">
      <c r="B10897" s="442"/>
      <c r="I10897" s="443"/>
      <c r="J10897" s="443"/>
      <c r="K10897" s="443"/>
    </row>
    <row r="10898" spans="2:11" s="440" customFormat="1" x14ac:dyDescent="0.2">
      <c r="B10898" s="442"/>
      <c r="I10898" s="443"/>
      <c r="J10898" s="443"/>
      <c r="K10898" s="443"/>
    </row>
    <row r="10899" spans="2:11" s="440" customFormat="1" x14ac:dyDescent="0.2">
      <c r="B10899" s="442"/>
      <c r="I10899" s="443"/>
      <c r="J10899" s="443"/>
      <c r="K10899" s="443"/>
    </row>
    <row r="10900" spans="2:11" s="440" customFormat="1" x14ac:dyDescent="0.2">
      <c r="B10900" s="442"/>
      <c r="I10900" s="443"/>
      <c r="J10900" s="443"/>
      <c r="K10900" s="443"/>
    </row>
    <row r="10901" spans="2:11" s="440" customFormat="1" x14ac:dyDescent="0.2">
      <c r="B10901" s="442"/>
      <c r="I10901" s="443"/>
      <c r="J10901" s="443"/>
      <c r="K10901" s="443"/>
    </row>
    <row r="10902" spans="2:11" s="440" customFormat="1" x14ac:dyDescent="0.2">
      <c r="B10902" s="442"/>
      <c r="I10902" s="443"/>
      <c r="J10902" s="443"/>
      <c r="K10902" s="443"/>
    </row>
    <row r="10903" spans="2:11" s="440" customFormat="1" x14ac:dyDescent="0.2">
      <c r="B10903" s="442"/>
      <c r="I10903" s="443"/>
      <c r="J10903" s="443"/>
      <c r="K10903" s="443"/>
    </row>
    <row r="10904" spans="2:11" s="440" customFormat="1" x14ac:dyDescent="0.2">
      <c r="B10904" s="442"/>
      <c r="I10904" s="443"/>
      <c r="J10904" s="443"/>
      <c r="K10904" s="443"/>
    </row>
    <row r="10905" spans="2:11" s="440" customFormat="1" x14ac:dyDescent="0.2">
      <c r="B10905" s="442"/>
      <c r="I10905" s="443"/>
      <c r="J10905" s="443"/>
      <c r="K10905" s="443"/>
    </row>
    <row r="10906" spans="2:11" s="440" customFormat="1" x14ac:dyDescent="0.2">
      <c r="B10906" s="442"/>
      <c r="I10906" s="443"/>
      <c r="J10906" s="443"/>
      <c r="K10906" s="443"/>
    </row>
    <row r="10907" spans="2:11" s="440" customFormat="1" x14ac:dyDescent="0.2">
      <c r="B10907" s="442"/>
      <c r="I10907" s="443"/>
      <c r="J10907" s="443"/>
      <c r="K10907" s="443"/>
    </row>
    <row r="10908" spans="2:11" s="440" customFormat="1" x14ac:dyDescent="0.2">
      <c r="B10908" s="442"/>
      <c r="I10908" s="443"/>
      <c r="J10908" s="443"/>
      <c r="K10908" s="443"/>
    </row>
    <row r="10909" spans="2:11" s="440" customFormat="1" x14ac:dyDescent="0.2">
      <c r="B10909" s="442"/>
      <c r="I10909" s="443"/>
      <c r="J10909" s="443"/>
      <c r="K10909" s="443"/>
    </row>
    <row r="10910" spans="2:11" s="440" customFormat="1" x14ac:dyDescent="0.2">
      <c r="B10910" s="442"/>
      <c r="I10910" s="443"/>
      <c r="J10910" s="443"/>
      <c r="K10910" s="443"/>
    </row>
    <row r="10911" spans="2:11" s="440" customFormat="1" x14ac:dyDescent="0.2">
      <c r="B10911" s="442"/>
      <c r="I10911" s="443"/>
      <c r="J10911" s="443"/>
      <c r="K10911" s="443"/>
    </row>
    <row r="10912" spans="2:11" s="440" customFormat="1" x14ac:dyDescent="0.2">
      <c r="B10912" s="442"/>
      <c r="I10912" s="443"/>
      <c r="J10912" s="443"/>
      <c r="K10912" s="443"/>
    </row>
    <row r="10913" spans="2:11" s="440" customFormat="1" x14ac:dyDescent="0.2">
      <c r="B10913" s="442"/>
      <c r="I10913" s="443"/>
      <c r="J10913" s="443"/>
      <c r="K10913" s="443"/>
    </row>
    <row r="10914" spans="2:11" s="440" customFormat="1" x14ac:dyDescent="0.2">
      <c r="B10914" s="442"/>
      <c r="I10914" s="443"/>
      <c r="J10914" s="443"/>
      <c r="K10914" s="443"/>
    </row>
    <row r="10915" spans="2:11" s="440" customFormat="1" x14ac:dyDescent="0.2">
      <c r="B10915" s="442"/>
      <c r="I10915" s="443"/>
      <c r="J10915" s="443"/>
      <c r="K10915" s="443"/>
    </row>
    <row r="10916" spans="2:11" s="440" customFormat="1" x14ac:dyDescent="0.2">
      <c r="B10916" s="442"/>
      <c r="I10916" s="443"/>
      <c r="J10916" s="443"/>
      <c r="K10916" s="443"/>
    </row>
    <row r="10917" spans="2:11" s="440" customFormat="1" x14ac:dyDescent="0.2">
      <c r="B10917" s="442"/>
      <c r="I10917" s="443"/>
      <c r="J10917" s="443"/>
      <c r="K10917" s="443"/>
    </row>
    <row r="10918" spans="2:11" s="440" customFormat="1" x14ac:dyDescent="0.2">
      <c r="B10918" s="442"/>
      <c r="I10918" s="443"/>
      <c r="J10918" s="443"/>
      <c r="K10918" s="443"/>
    </row>
    <row r="10919" spans="2:11" s="440" customFormat="1" x14ac:dyDescent="0.2">
      <c r="B10919" s="442"/>
      <c r="I10919" s="443"/>
      <c r="J10919" s="443"/>
      <c r="K10919" s="443"/>
    </row>
    <row r="10920" spans="2:11" s="440" customFormat="1" x14ac:dyDescent="0.2">
      <c r="B10920" s="442"/>
      <c r="I10920" s="443"/>
      <c r="J10920" s="443"/>
      <c r="K10920" s="443"/>
    </row>
    <row r="10921" spans="2:11" s="440" customFormat="1" x14ac:dyDescent="0.2">
      <c r="B10921" s="442"/>
      <c r="I10921" s="443"/>
      <c r="J10921" s="443"/>
      <c r="K10921" s="443"/>
    </row>
    <row r="10922" spans="2:11" s="440" customFormat="1" x14ac:dyDescent="0.2">
      <c r="B10922" s="442"/>
      <c r="I10922" s="443"/>
      <c r="J10922" s="443"/>
      <c r="K10922" s="443"/>
    </row>
    <row r="10923" spans="2:11" s="440" customFormat="1" x14ac:dyDescent="0.2">
      <c r="B10923" s="442"/>
      <c r="I10923" s="443"/>
      <c r="J10923" s="443"/>
      <c r="K10923" s="443"/>
    </row>
    <row r="10924" spans="2:11" s="440" customFormat="1" x14ac:dyDescent="0.2">
      <c r="B10924" s="442"/>
      <c r="I10924" s="443"/>
      <c r="J10924" s="443"/>
      <c r="K10924" s="443"/>
    </row>
    <row r="10925" spans="2:11" s="440" customFormat="1" x14ac:dyDescent="0.2">
      <c r="B10925" s="442"/>
      <c r="I10925" s="443"/>
      <c r="J10925" s="443"/>
      <c r="K10925" s="443"/>
    </row>
    <row r="10926" spans="2:11" s="440" customFormat="1" x14ac:dyDescent="0.2">
      <c r="B10926" s="442"/>
      <c r="I10926" s="443"/>
      <c r="J10926" s="443"/>
      <c r="K10926" s="443"/>
    </row>
    <row r="10927" spans="2:11" s="440" customFormat="1" x14ac:dyDescent="0.2">
      <c r="B10927" s="442"/>
      <c r="I10927" s="443"/>
      <c r="J10927" s="443"/>
      <c r="K10927" s="443"/>
    </row>
    <row r="10928" spans="2:11" s="440" customFormat="1" x14ac:dyDescent="0.2">
      <c r="B10928" s="442"/>
      <c r="I10928" s="443"/>
      <c r="J10928" s="443"/>
      <c r="K10928" s="443"/>
    </row>
    <row r="10929" spans="2:11" s="440" customFormat="1" x14ac:dyDescent="0.2">
      <c r="B10929" s="442"/>
      <c r="I10929" s="443"/>
      <c r="J10929" s="443"/>
      <c r="K10929" s="443"/>
    </row>
    <row r="10930" spans="2:11" s="440" customFormat="1" x14ac:dyDescent="0.2">
      <c r="B10930" s="442"/>
      <c r="I10930" s="443"/>
      <c r="J10930" s="443"/>
      <c r="K10930" s="443"/>
    </row>
    <row r="10931" spans="2:11" s="440" customFormat="1" x14ac:dyDescent="0.2">
      <c r="B10931" s="442"/>
      <c r="I10931" s="443"/>
      <c r="J10931" s="443"/>
      <c r="K10931" s="443"/>
    </row>
    <row r="10932" spans="2:11" s="440" customFormat="1" x14ac:dyDescent="0.2">
      <c r="B10932" s="442"/>
      <c r="I10932" s="443"/>
      <c r="J10932" s="443"/>
      <c r="K10932" s="443"/>
    </row>
    <row r="10933" spans="2:11" s="440" customFormat="1" x14ac:dyDescent="0.2">
      <c r="B10933" s="442"/>
      <c r="I10933" s="443"/>
      <c r="J10933" s="443"/>
      <c r="K10933" s="443"/>
    </row>
    <row r="10934" spans="2:11" s="440" customFormat="1" x14ac:dyDescent="0.2">
      <c r="B10934" s="442"/>
      <c r="I10934" s="443"/>
      <c r="J10934" s="443"/>
      <c r="K10934" s="443"/>
    </row>
    <row r="10935" spans="2:11" s="440" customFormat="1" x14ac:dyDescent="0.2">
      <c r="B10935" s="442"/>
      <c r="I10935" s="443"/>
      <c r="J10935" s="443"/>
      <c r="K10935" s="443"/>
    </row>
    <row r="10936" spans="2:11" s="440" customFormat="1" x14ac:dyDescent="0.2">
      <c r="B10936" s="442"/>
      <c r="I10936" s="443"/>
      <c r="J10936" s="443"/>
      <c r="K10936" s="443"/>
    </row>
    <row r="10937" spans="2:11" s="440" customFormat="1" x14ac:dyDescent="0.2">
      <c r="B10937" s="442"/>
      <c r="I10937" s="443"/>
      <c r="J10937" s="443"/>
      <c r="K10937" s="443"/>
    </row>
    <row r="10938" spans="2:11" s="440" customFormat="1" x14ac:dyDescent="0.2">
      <c r="B10938" s="442"/>
      <c r="I10938" s="443"/>
      <c r="J10938" s="443"/>
      <c r="K10938" s="443"/>
    </row>
    <row r="10939" spans="2:11" s="440" customFormat="1" x14ac:dyDescent="0.2">
      <c r="B10939" s="442"/>
      <c r="I10939" s="443"/>
      <c r="J10939" s="443"/>
      <c r="K10939" s="443"/>
    </row>
    <row r="10940" spans="2:11" s="440" customFormat="1" x14ac:dyDescent="0.2">
      <c r="B10940" s="442"/>
      <c r="I10940" s="443"/>
      <c r="J10940" s="443"/>
      <c r="K10940" s="443"/>
    </row>
    <row r="10941" spans="2:11" s="440" customFormat="1" x14ac:dyDescent="0.2">
      <c r="B10941" s="442"/>
      <c r="I10941" s="443"/>
      <c r="J10941" s="443"/>
      <c r="K10941" s="443"/>
    </row>
    <row r="10942" spans="2:11" s="440" customFormat="1" x14ac:dyDescent="0.2">
      <c r="B10942" s="442"/>
      <c r="I10942" s="443"/>
      <c r="J10942" s="443"/>
      <c r="K10942" s="443"/>
    </row>
    <row r="10943" spans="2:11" s="440" customFormat="1" x14ac:dyDescent="0.2">
      <c r="B10943" s="442"/>
      <c r="I10943" s="443"/>
      <c r="J10943" s="443"/>
      <c r="K10943" s="443"/>
    </row>
    <row r="10944" spans="2:11" s="440" customFormat="1" x14ac:dyDescent="0.2">
      <c r="B10944" s="442"/>
      <c r="I10944" s="443"/>
      <c r="J10944" s="443"/>
      <c r="K10944" s="443"/>
    </row>
    <row r="10945" spans="2:11" s="440" customFormat="1" x14ac:dyDescent="0.2">
      <c r="B10945" s="442"/>
      <c r="I10945" s="443"/>
      <c r="J10945" s="443"/>
      <c r="K10945" s="443"/>
    </row>
    <row r="10946" spans="2:11" s="440" customFormat="1" x14ac:dyDescent="0.2">
      <c r="B10946" s="442"/>
      <c r="I10946" s="443"/>
      <c r="J10946" s="443"/>
      <c r="K10946" s="443"/>
    </row>
    <row r="10947" spans="2:11" s="440" customFormat="1" x14ac:dyDescent="0.2">
      <c r="B10947" s="442"/>
      <c r="I10947" s="443"/>
      <c r="J10947" s="443"/>
      <c r="K10947" s="443"/>
    </row>
    <row r="10948" spans="2:11" s="440" customFormat="1" x14ac:dyDescent="0.2">
      <c r="B10948" s="442"/>
      <c r="I10948" s="443"/>
      <c r="J10948" s="443"/>
      <c r="K10948" s="443"/>
    </row>
    <row r="10949" spans="2:11" s="440" customFormat="1" x14ac:dyDescent="0.2">
      <c r="B10949" s="442"/>
      <c r="I10949" s="443"/>
      <c r="J10949" s="443"/>
      <c r="K10949" s="443"/>
    </row>
    <row r="10950" spans="2:11" s="440" customFormat="1" x14ac:dyDescent="0.2">
      <c r="B10950" s="442"/>
      <c r="I10950" s="443"/>
      <c r="J10950" s="443"/>
      <c r="K10950" s="443"/>
    </row>
    <row r="10951" spans="2:11" s="440" customFormat="1" x14ac:dyDescent="0.2">
      <c r="B10951" s="442"/>
      <c r="I10951" s="443"/>
      <c r="J10951" s="443"/>
      <c r="K10951" s="443"/>
    </row>
    <row r="10952" spans="2:11" s="440" customFormat="1" x14ac:dyDescent="0.2">
      <c r="B10952" s="442"/>
      <c r="I10952" s="443"/>
      <c r="J10952" s="443"/>
      <c r="K10952" s="443"/>
    </row>
    <row r="10953" spans="2:11" s="440" customFormat="1" x14ac:dyDescent="0.2">
      <c r="B10953" s="442"/>
      <c r="I10953" s="443"/>
      <c r="J10953" s="443"/>
      <c r="K10953" s="443"/>
    </row>
    <row r="10954" spans="2:11" s="440" customFormat="1" x14ac:dyDescent="0.2">
      <c r="B10954" s="442"/>
      <c r="I10954" s="443"/>
      <c r="J10954" s="443"/>
      <c r="K10954" s="443"/>
    </row>
    <row r="10955" spans="2:11" s="440" customFormat="1" x14ac:dyDescent="0.2">
      <c r="B10955" s="442"/>
      <c r="I10955" s="443"/>
      <c r="J10955" s="443"/>
      <c r="K10955" s="443"/>
    </row>
    <row r="10956" spans="2:11" s="440" customFormat="1" x14ac:dyDescent="0.2">
      <c r="B10956" s="442"/>
      <c r="I10956" s="443"/>
      <c r="J10956" s="443"/>
      <c r="K10956" s="443"/>
    </row>
    <row r="10957" spans="2:11" s="440" customFormat="1" x14ac:dyDescent="0.2">
      <c r="B10957" s="442"/>
      <c r="I10957" s="443"/>
      <c r="J10957" s="443"/>
      <c r="K10957" s="443"/>
    </row>
    <row r="10958" spans="2:11" s="440" customFormat="1" x14ac:dyDescent="0.2">
      <c r="B10958" s="442"/>
      <c r="I10958" s="443"/>
      <c r="J10958" s="443"/>
      <c r="K10958" s="443"/>
    </row>
    <row r="10959" spans="2:11" s="440" customFormat="1" x14ac:dyDescent="0.2">
      <c r="B10959" s="442"/>
      <c r="I10959" s="443"/>
      <c r="J10959" s="443"/>
      <c r="K10959" s="443"/>
    </row>
    <row r="10960" spans="2:11" s="440" customFormat="1" x14ac:dyDescent="0.2">
      <c r="B10960" s="442"/>
      <c r="I10960" s="443"/>
      <c r="J10960" s="443"/>
      <c r="K10960" s="443"/>
    </row>
    <row r="10961" spans="2:11" s="440" customFormat="1" x14ac:dyDescent="0.2">
      <c r="B10961" s="442"/>
      <c r="I10961" s="443"/>
      <c r="J10961" s="443"/>
      <c r="K10961" s="443"/>
    </row>
    <row r="10962" spans="2:11" s="440" customFormat="1" x14ac:dyDescent="0.2">
      <c r="B10962" s="442"/>
      <c r="I10962" s="443"/>
      <c r="J10962" s="443"/>
      <c r="K10962" s="443"/>
    </row>
    <row r="10963" spans="2:11" s="440" customFormat="1" x14ac:dyDescent="0.2">
      <c r="B10963" s="442"/>
      <c r="I10963" s="443"/>
      <c r="J10963" s="443"/>
      <c r="K10963" s="443"/>
    </row>
    <row r="10964" spans="2:11" s="440" customFormat="1" x14ac:dyDescent="0.2">
      <c r="B10964" s="442"/>
      <c r="I10964" s="443"/>
      <c r="J10964" s="443"/>
      <c r="K10964" s="443"/>
    </row>
    <row r="10965" spans="2:11" s="440" customFormat="1" x14ac:dyDescent="0.2">
      <c r="B10965" s="442"/>
      <c r="I10965" s="443"/>
      <c r="J10965" s="443"/>
      <c r="K10965" s="443"/>
    </row>
    <row r="10966" spans="2:11" s="440" customFormat="1" x14ac:dyDescent="0.2">
      <c r="B10966" s="442"/>
      <c r="I10966" s="443"/>
      <c r="J10966" s="443"/>
      <c r="K10966" s="443"/>
    </row>
    <row r="10967" spans="2:11" s="440" customFormat="1" x14ac:dyDescent="0.2">
      <c r="B10967" s="442"/>
      <c r="I10967" s="443"/>
      <c r="J10967" s="443"/>
      <c r="K10967" s="443"/>
    </row>
    <row r="10968" spans="2:11" s="440" customFormat="1" x14ac:dyDescent="0.2">
      <c r="B10968" s="442"/>
      <c r="I10968" s="443"/>
      <c r="J10968" s="443"/>
      <c r="K10968" s="443"/>
    </row>
    <row r="10969" spans="2:11" s="440" customFormat="1" x14ac:dyDescent="0.2">
      <c r="B10969" s="442"/>
      <c r="I10969" s="443"/>
      <c r="J10969" s="443"/>
      <c r="K10969" s="443"/>
    </row>
    <row r="10970" spans="2:11" s="440" customFormat="1" x14ac:dyDescent="0.2">
      <c r="B10970" s="442"/>
      <c r="I10970" s="443"/>
      <c r="J10970" s="443"/>
      <c r="K10970" s="443"/>
    </row>
    <row r="10971" spans="2:11" s="440" customFormat="1" x14ac:dyDescent="0.2">
      <c r="B10971" s="442"/>
      <c r="I10971" s="443"/>
      <c r="J10971" s="443"/>
      <c r="K10971" s="443"/>
    </row>
    <row r="10972" spans="2:11" s="440" customFormat="1" x14ac:dyDescent="0.2">
      <c r="B10972" s="442"/>
      <c r="I10972" s="443"/>
      <c r="J10972" s="443"/>
      <c r="K10972" s="443"/>
    </row>
    <row r="10973" spans="2:11" s="440" customFormat="1" x14ac:dyDescent="0.2">
      <c r="B10973" s="442"/>
      <c r="I10973" s="443"/>
      <c r="J10973" s="443"/>
      <c r="K10973" s="443"/>
    </row>
    <row r="10974" spans="2:11" s="440" customFormat="1" x14ac:dyDescent="0.2">
      <c r="B10974" s="442"/>
      <c r="I10974" s="443"/>
      <c r="J10974" s="443"/>
      <c r="K10974" s="443"/>
    </row>
    <row r="10975" spans="2:11" s="440" customFormat="1" x14ac:dyDescent="0.2">
      <c r="B10975" s="442"/>
      <c r="I10975" s="443"/>
      <c r="J10975" s="443"/>
      <c r="K10975" s="443"/>
    </row>
    <row r="10976" spans="2:11" s="440" customFormat="1" x14ac:dyDescent="0.2">
      <c r="B10976" s="442"/>
      <c r="I10976" s="443"/>
      <c r="J10976" s="443"/>
      <c r="K10976" s="443"/>
    </row>
    <row r="10977" spans="2:11" s="440" customFormat="1" x14ac:dyDescent="0.2">
      <c r="B10977" s="442"/>
      <c r="I10977" s="443"/>
      <c r="J10977" s="443"/>
      <c r="K10977" s="443"/>
    </row>
    <row r="10978" spans="2:11" s="440" customFormat="1" x14ac:dyDescent="0.2">
      <c r="B10978" s="442"/>
      <c r="I10978" s="443"/>
      <c r="J10978" s="443"/>
      <c r="K10978" s="443"/>
    </row>
    <row r="10979" spans="2:11" s="440" customFormat="1" x14ac:dyDescent="0.2">
      <c r="B10979" s="442"/>
      <c r="I10979" s="443"/>
      <c r="J10979" s="443"/>
      <c r="K10979" s="443"/>
    </row>
    <row r="10980" spans="2:11" s="440" customFormat="1" x14ac:dyDescent="0.2">
      <c r="B10980" s="442"/>
      <c r="I10980" s="443"/>
      <c r="J10980" s="443"/>
      <c r="K10980" s="443"/>
    </row>
    <row r="10981" spans="2:11" s="440" customFormat="1" x14ac:dyDescent="0.2">
      <c r="B10981" s="442"/>
      <c r="I10981" s="443"/>
      <c r="J10981" s="443"/>
      <c r="K10981" s="443"/>
    </row>
    <row r="10982" spans="2:11" s="440" customFormat="1" x14ac:dyDescent="0.2">
      <c r="B10982" s="442"/>
      <c r="I10982" s="443"/>
      <c r="J10982" s="443"/>
      <c r="K10982" s="443"/>
    </row>
    <row r="10983" spans="2:11" s="440" customFormat="1" x14ac:dyDescent="0.2">
      <c r="B10983" s="442"/>
      <c r="I10983" s="443"/>
      <c r="J10983" s="443"/>
      <c r="K10983" s="443"/>
    </row>
    <row r="10984" spans="2:11" s="440" customFormat="1" x14ac:dyDescent="0.2">
      <c r="B10984" s="442"/>
      <c r="I10984" s="443"/>
      <c r="J10984" s="443"/>
      <c r="K10984" s="443"/>
    </row>
    <row r="10985" spans="2:11" s="440" customFormat="1" x14ac:dyDescent="0.2">
      <c r="B10985" s="442"/>
      <c r="I10985" s="443"/>
      <c r="J10985" s="443"/>
      <c r="K10985" s="443"/>
    </row>
    <row r="10986" spans="2:11" s="440" customFormat="1" x14ac:dyDescent="0.2">
      <c r="B10986" s="442"/>
      <c r="I10986" s="443"/>
      <c r="J10986" s="443"/>
      <c r="K10986" s="443"/>
    </row>
    <row r="10987" spans="2:11" s="440" customFormat="1" x14ac:dyDescent="0.2">
      <c r="B10987" s="442"/>
      <c r="I10987" s="443"/>
      <c r="J10987" s="443"/>
      <c r="K10987" s="443"/>
    </row>
    <row r="10988" spans="2:11" s="440" customFormat="1" x14ac:dyDescent="0.2">
      <c r="B10988" s="442"/>
      <c r="I10988" s="443"/>
      <c r="J10988" s="443"/>
      <c r="K10988" s="443"/>
    </row>
    <row r="10989" spans="2:11" s="440" customFormat="1" x14ac:dyDescent="0.2">
      <c r="B10989" s="442"/>
      <c r="I10989" s="443"/>
      <c r="J10989" s="443"/>
      <c r="K10989" s="443"/>
    </row>
    <row r="10990" spans="2:11" s="440" customFormat="1" x14ac:dyDescent="0.2">
      <c r="B10990" s="442"/>
      <c r="I10990" s="443"/>
      <c r="J10990" s="443"/>
      <c r="K10990" s="443"/>
    </row>
    <row r="10991" spans="2:11" s="440" customFormat="1" x14ac:dyDescent="0.2">
      <c r="B10991" s="442"/>
      <c r="I10991" s="443"/>
      <c r="J10991" s="443"/>
      <c r="K10991" s="443"/>
    </row>
    <row r="10992" spans="2:11" s="440" customFormat="1" x14ac:dyDescent="0.2">
      <c r="B10992" s="442"/>
      <c r="I10992" s="443"/>
      <c r="J10992" s="443"/>
      <c r="K10992" s="443"/>
    </row>
    <row r="10993" spans="2:11" s="440" customFormat="1" x14ac:dyDescent="0.2">
      <c r="B10993" s="442"/>
      <c r="I10993" s="443"/>
      <c r="J10993" s="443"/>
      <c r="K10993" s="443"/>
    </row>
    <row r="10994" spans="2:11" s="440" customFormat="1" x14ac:dyDescent="0.2">
      <c r="B10994" s="442"/>
      <c r="I10994" s="443"/>
      <c r="J10994" s="443"/>
      <c r="K10994" s="443"/>
    </row>
    <row r="10995" spans="2:11" s="440" customFormat="1" x14ac:dyDescent="0.2">
      <c r="B10995" s="442"/>
      <c r="I10995" s="443"/>
      <c r="J10995" s="443"/>
      <c r="K10995" s="443"/>
    </row>
    <row r="10996" spans="2:11" s="440" customFormat="1" x14ac:dyDescent="0.2">
      <c r="B10996" s="442"/>
      <c r="I10996" s="443"/>
      <c r="J10996" s="443"/>
      <c r="K10996" s="443"/>
    </row>
    <row r="10997" spans="2:11" s="440" customFormat="1" x14ac:dyDescent="0.2">
      <c r="B10997" s="442"/>
      <c r="I10997" s="443"/>
      <c r="J10997" s="443"/>
      <c r="K10997" s="443"/>
    </row>
    <row r="10998" spans="2:11" s="440" customFormat="1" x14ac:dyDescent="0.2">
      <c r="B10998" s="442"/>
      <c r="I10998" s="443"/>
      <c r="J10998" s="443"/>
      <c r="K10998" s="443"/>
    </row>
    <row r="10999" spans="2:11" s="440" customFormat="1" x14ac:dyDescent="0.2">
      <c r="B10999" s="442"/>
      <c r="I10999" s="443"/>
      <c r="J10999" s="443"/>
      <c r="K10999" s="443"/>
    </row>
    <row r="11000" spans="2:11" s="440" customFormat="1" x14ac:dyDescent="0.2">
      <c r="B11000" s="442"/>
      <c r="I11000" s="443"/>
      <c r="J11000" s="443"/>
      <c r="K11000" s="443"/>
    </row>
    <row r="11001" spans="2:11" s="440" customFormat="1" x14ac:dyDescent="0.2">
      <c r="B11001" s="442"/>
      <c r="I11001" s="443"/>
      <c r="J11001" s="443"/>
      <c r="K11001" s="443"/>
    </row>
    <row r="11002" spans="2:11" s="440" customFormat="1" x14ac:dyDescent="0.2">
      <c r="B11002" s="442"/>
      <c r="I11002" s="443"/>
      <c r="J11002" s="443"/>
      <c r="K11002" s="443"/>
    </row>
    <row r="11003" spans="2:11" s="440" customFormat="1" x14ac:dyDescent="0.2">
      <c r="B11003" s="442"/>
      <c r="I11003" s="443"/>
      <c r="J11003" s="443"/>
      <c r="K11003" s="443"/>
    </row>
    <row r="11004" spans="2:11" s="440" customFormat="1" x14ac:dyDescent="0.2">
      <c r="B11004" s="442"/>
      <c r="I11004" s="443"/>
      <c r="J11004" s="443"/>
      <c r="K11004" s="443"/>
    </row>
    <row r="11005" spans="2:11" s="440" customFormat="1" x14ac:dyDescent="0.2">
      <c r="B11005" s="442"/>
      <c r="I11005" s="443"/>
      <c r="J11005" s="443"/>
      <c r="K11005" s="443"/>
    </row>
    <row r="11006" spans="2:11" s="440" customFormat="1" x14ac:dyDescent="0.2">
      <c r="B11006" s="442"/>
      <c r="I11006" s="443"/>
      <c r="J11006" s="443"/>
      <c r="K11006" s="443"/>
    </row>
    <row r="11007" spans="2:11" s="440" customFormat="1" x14ac:dyDescent="0.2">
      <c r="B11007" s="442"/>
      <c r="I11007" s="443"/>
      <c r="J11007" s="443"/>
      <c r="K11007" s="443"/>
    </row>
    <row r="11008" spans="2:11" s="440" customFormat="1" x14ac:dyDescent="0.2">
      <c r="B11008" s="442"/>
      <c r="I11008" s="443"/>
      <c r="J11008" s="443"/>
      <c r="K11008" s="443"/>
    </row>
    <row r="11009" spans="2:11" s="440" customFormat="1" x14ac:dyDescent="0.2">
      <c r="B11009" s="442"/>
      <c r="I11009" s="443"/>
      <c r="J11009" s="443"/>
      <c r="K11009" s="443"/>
    </row>
    <row r="11010" spans="2:11" s="440" customFormat="1" x14ac:dyDescent="0.2">
      <c r="B11010" s="442"/>
      <c r="I11010" s="443"/>
      <c r="J11010" s="443"/>
      <c r="K11010" s="443"/>
    </row>
    <row r="11011" spans="2:11" s="440" customFormat="1" x14ac:dyDescent="0.2">
      <c r="B11011" s="442"/>
      <c r="I11011" s="443"/>
      <c r="J11011" s="443"/>
      <c r="K11011" s="443"/>
    </row>
    <row r="11012" spans="2:11" s="440" customFormat="1" x14ac:dyDescent="0.2">
      <c r="B11012" s="442"/>
      <c r="I11012" s="443"/>
      <c r="J11012" s="443"/>
      <c r="K11012" s="443"/>
    </row>
    <row r="11013" spans="2:11" s="440" customFormat="1" x14ac:dyDescent="0.2">
      <c r="B11013" s="442"/>
      <c r="I11013" s="443"/>
      <c r="J11013" s="443"/>
      <c r="K11013" s="443"/>
    </row>
    <row r="11014" spans="2:11" s="440" customFormat="1" x14ac:dyDescent="0.2">
      <c r="B11014" s="442"/>
      <c r="I11014" s="443"/>
      <c r="J11014" s="443"/>
      <c r="K11014" s="443"/>
    </row>
    <row r="11015" spans="2:11" s="440" customFormat="1" x14ac:dyDescent="0.2">
      <c r="B11015" s="442"/>
      <c r="I11015" s="443"/>
      <c r="J11015" s="443"/>
      <c r="K11015" s="443"/>
    </row>
    <row r="11016" spans="2:11" s="440" customFormat="1" x14ac:dyDescent="0.2">
      <c r="B11016" s="442"/>
      <c r="I11016" s="443"/>
      <c r="J11016" s="443"/>
      <c r="K11016" s="443"/>
    </row>
    <row r="11017" spans="2:11" s="440" customFormat="1" x14ac:dyDescent="0.2">
      <c r="B11017" s="442"/>
      <c r="I11017" s="443"/>
      <c r="J11017" s="443"/>
      <c r="K11017" s="443"/>
    </row>
    <row r="11018" spans="2:11" s="440" customFormat="1" x14ac:dyDescent="0.2">
      <c r="B11018" s="442"/>
      <c r="I11018" s="443"/>
      <c r="J11018" s="443"/>
      <c r="K11018" s="443"/>
    </row>
    <row r="11019" spans="2:11" s="440" customFormat="1" x14ac:dyDescent="0.2">
      <c r="B11019" s="442"/>
      <c r="I11019" s="443"/>
      <c r="J11019" s="443"/>
      <c r="K11019" s="443"/>
    </row>
    <row r="11020" spans="2:11" s="440" customFormat="1" x14ac:dyDescent="0.2">
      <c r="B11020" s="442"/>
      <c r="I11020" s="443"/>
      <c r="J11020" s="443"/>
      <c r="K11020" s="443"/>
    </row>
    <row r="11021" spans="2:11" s="440" customFormat="1" x14ac:dyDescent="0.2">
      <c r="B11021" s="442"/>
      <c r="I11021" s="443"/>
      <c r="J11021" s="443"/>
      <c r="K11021" s="443"/>
    </row>
    <row r="11022" spans="2:11" s="440" customFormat="1" x14ac:dyDescent="0.2">
      <c r="B11022" s="442"/>
      <c r="I11022" s="443"/>
      <c r="J11022" s="443"/>
      <c r="K11022" s="443"/>
    </row>
    <row r="11023" spans="2:11" s="440" customFormat="1" x14ac:dyDescent="0.2">
      <c r="B11023" s="442"/>
      <c r="I11023" s="443"/>
      <c r="J11023" s="443"/>
      <c r="K11023" s="443"/>
    </row>
    <row r="11024" spans="2:11" s="440" customFormat="1" x14ac:dyDescent="0.2">
      <c r="B11024" s="442"/>
      <c r="I11024" s="443"/>
      <c r="J11024" s="443"/>
      <c r="K11024" s="443"/>
    </row>
    <row r="11025" spans="2:11" s="440" customFormat="1" x14ac:dyDescent="0.2">
      <c r="B11025" s="442"/>
      <c r="I11025" s="443"/>
      <c r="J11025" s="443"/>
      <c r="K11025" s="443"/>
    </row>
    <row r="11026" spans="2:11" s="440" customFormat="1" x14ac:dyDescent="0.2">
      <c r="B11026" s="442"/>
      <c r="I11026" s="443"/>
      <c r="J11026" s="443"/>
      <c r="K11026" s="443"/>
    </row>
    <row r="11027" spans="2:11" s="440" customFormat="1" x14ac:dyDescent="0.2">
      <c r="B11027" s="442"/>
      <c r="I11027" s="443"/>
      <c r="J11027" s="443"/>
      <c r="K11027" s="443"/>
    </row>
    <row r="11028" spans="2:11" s="440" customFormat="1" x14ac:dyDescent="0.2">
      <c r="B11028" s="442"/>
      <c r="I11028" s="443"/>
      <c r="J11028" s="443"/>
      <c r="K11028" s="443"/>
    </row>
    <row r="11029" spans="2:11" s="440" customFormat="1" x14ac:dyDescent="0.2">
      <c r="B11029" s="442"/>
      <c r="I11029" s="443"/>
      <c r="J11029" s="443"/>
      <c r="K11029" s="443"/>
    </row>
    <row r="11030" spans="2:11" s="440" customFormat="1" x14ac:dyDescent="0.2">
      <c r="B11030" s="442"/>
      <c r="I11030" s="443"/>
      <c r="J11030" s="443"/>
      <c r="K11030" s="443"/>
    </row>
    <row r="11031" spans="2:11" s="440" customFormat="1" x14ac:dyDescent="0.2">
      <c r="B11031" s="442"/>
      <c r="I11031" s="443"/>
      <c r="J11031" s="443"/>
      <c r="K11031" s="443"/>
    </row>
    <row r="11032" spans="2:11" s="440" customFormat="1" x14ac:dyDescent="0.2">
      <c r="B11032" s="442"/>
      <c r="I11032" s="443"/>
      <c r="J11032" s="443"/>
      <c r="K11032" s="443"/>
    </row>
    <row r="11033" spans="2:11" s="440" customFormat="1" x14ac:dyDescent="0.2">
      <c r="B11033" s="442"/>
      <c r="I11033" s="443"/>
      <c r="J11033" s="443"/>
      <c r="K11033" s="443"/>
    </row>
    <row r="11034" spans="2:11" s="440" customFormat="1" x14ac:dyDescent="0.2">
      <c r="B11034" s="442"/>
      <c r="I11034" s="443"/>
      <c r="J11034" s="443"/>
      <c r="K11034" s="443"/>
    </row>
    <row r="11035" spans="2:11" s="440" customFormat="1" x14ac:dyDescent="0.2">
      <c r="B11035" s="442"/>
      <c r="I11035" s="443"/>
      <c r="J11035" s="443"/>
      <c r="K11035" s="443"/>
    </row>
    <row r="11036" spans="2:11" s="440" customFormat="1" x14ac:dyDescent="0.2">
      <c r="B11036" s="442"/>
      <c r="I11036" s="443"/>
      <c r="J11036" s="443"/>
      <c r="K11036" s="443"/>
    </row>
    <row r="11037" spans="2:11" s="440" customFormat="1" x14ac:dyDescent="0.2">
      <c r="B11037" s="442"/>
      <c r="I11037" s="443"/>
      <c r="J11037" s="443"/>
      <c r="K11037" s="443"/>
    </row>
    <row r="11038" spans="2:11" s="440" customFormat="1" x14ac:dyDescent="0.2">
      <c r="B11038" s="442"/>
      <c r="I11038" s="443"/>
      <c r="J11038" s="443"/>
      <c r="K11038" s="443"/>
    </row>
    <row r="11039" spans="2:11" s="440" customFormat="1" x14ac:dyDescent="0.2">
      <c r="B11039" s="442"/>
      <c r="I11039" s="443"/>
      <c r="J11039" s="443"/>
      <c r="K11039" s="443"/>
    </row>
    <row r="11040" spans="2:11" s="440" customFormat="1" x14ac:dyDescent="0.2">
      <c r="B11040" s="442"/>
      <c r="I11040" s="443"/>
      <c r="J11040" s="443"/>
      <c r="K11040" s="443"/>
    </row>
    <row r="11041" spans="2:11" s="440" customFormat="1" x14ac:dyDescent="0.2">
      <c r="B11041" s="442"/>
      <c r="I11041" s="443"/>
      <c r="J11041" s="443"/>
      <c r="K11041" s="443"/>
    </row>
    <row r="11042" spans="2:11" s="440" customFormat="1" x14ac:dyDescent="0.2">
      <c r="B11042" s="442"/>
      <c r="I11042" s="443"/>
      <c r="J11042" s="443"/>
      <c r="K11042" s="443"/>
    </row>
    <row r="11043" spans="2:11" s="440" customFormat="1" x14ac:dyDescent="0.2">
      <c r="B11043" s="442"/>
      <c r="I11043" s="443"/>
      <c r="J11043" s="443"/>
      <c r="K11043" s="443"/>
    </row>
    <row r="11044" spans="2:11" s="440" customFormat="1" x14ac:dyDescent="0.2">
      <c r="B11044" s="442"/>
      <c r="I11044" s="443"/>
      <c r="J11044" s="443"/>
      <c r="K11044" s="443"/>
    </row>
    <row r="11045" spans="2:11" s="440" customFormat="1" x14ac:dyDescent="0.2">
      <c r="B11045" s="442"/>
      <c r="I11045" s="443"/>
      <c r="J11045" s="443"/>
      <c r="K11045" s="443"/>
    </row>
    <row r="11046" spans="2:11" s="440" customFormat="1" x14ac:dyDescent="0.2">
      <c r="B11046" s="442"/>
      <c r="I11046" s="443"/>
      <c r="J11046" s="443"/>
      <c r="K11046" s="443"/>
    </row>
    <row r="11047" spans="2:11" s="440" customFormat="1" x14ac:dyDescent="0.2">
      <c r="B11047" s="442"/>
      <c r="I11047" s="443"/>
      <c r="J11047" s="443"/>
      <c r="K11047" s="443"/>
    </row>
    <row r="11048" spans="2:11" s="440" customFormat="1" x14ac:dyDescent="0.2">
      <c r="B11048" s="442"/>
      <c r="I11048" s="443"/>
      <c r="J11048" s="443"/>
      <c r="K11048" s="443"/>
    </row>
    <row r="11049" spans="2:11" s="440" customFormat="1" x14ac:dyDescent="0.2">
      <c r="B11049" s="442"/>
      <c r="I11049" s="443"/>
      <c r="J11049" s="443"/>
      <c r="K11049" s="443"/>
    </row>
    <row r="11050" spans="2:11" s="440" customFormat="1" x14ac:dyDescent="0.2">
      <c r="B11050" s="442"/>
      <c r="I11050" s="443"/>
      <c r="J11050" s="443"/>
      <c r="K11050" s="443"/>
    </row>
    <row r="11051" spans="2:11" s="440" customFormat="1" x14ac:dyDescent="0.2">
      <c r="B11051" s="442"/>
      <c r="I11051" s="443"/>
      <c r="J11051" s="443"/>
      <c r="K11051" s="443"/>
    </row>
    <row r="11052" spans="2:11" s="440" customFormat="1" x14ac:dyDescent="0.2">
      <c r="B11052" s="442"/>
      <c r="I11052" s="443"/>
      <c r="J11052" s="443"/>
      <c r="K11052" s="443"/>
    </row>
    <row r="11053" spans="2:11" s="440" customFormat="1" x14ac:dyDescent="0.2">
      <c r="B11053" s="442"/>
      <c r="I11053" s="443"/>
      <c r="J11053" s="443"/>
      <c r="K11053" s="443"/>
    </row>
    <row r="11054" spans="2:11" s="440" customFormat="1" x14ac:dyDescent="0.2">
      <c r="B11054" s="442"/>
      <c r="I11054" s="443"/>
      <c r="J11054" s="443"/>
      <c r="K11054" s="443"/>
    </row>
    <row r="11055" spans="2:11" s="440" customFormat="1" x14ac:dyDescent="0.2">
      <c r="B11055" s="442"/>
      <c r="I11055" s="443"/>
      <c r="J11055" s="443"/>
      <c r="K11055" s="443"/>
    </row>
    <row r="11056" spans="2:11" s="440" customFormat="1" x14ac:dyDescent="0.2">
      <c r="B11056" s="442"/>
      <c r="I11056" s="443"/>
      <c r="J11056" s="443"/>
      <c r="K11056" s="443"/>
    </row>
    <row r="11057" spans="2:11" s="440" customFormat="1" x14ac:dyDescent="0.2">
      <c r="B11057" s="442"/>
      <c r="I11057" s="443"/>
      <c r="J11057" s="443"/>
      <c r="K11057" s="443"/>
    </row>
    <row r="11058" spans="2:11" s="440" customFormat="1" x14ac:dyDescent="0.2">
      <c r="B11058" s="442"/>
      <c r="I11058" s="443"/>
      <c r="J11058" s="443"/>
      <c r="K11058" s="443"/>
    </row>
    <row r="11059" spans="2:11" s="440" customFormat="1" x14ac:dyDescent="0.2">
      <c r="B11059" s="442"/>
      <c r="I11059" s="443"/>
      <c r="J11059" s="443"/>
      <c r="K11059" s="443"/>
    </row>
    <row r="11060" spans="2:11" s="440" customFormat="1" x14ac:dyDescent="0.2">
      <c r="B11060" s="442"/>
      <c r="I11060" s="443"/>
      <c r="J11060" s="443"/>
      <c r="K11060" s="443"/>
    </row>
    <row r="11061" spans="2:11" s="440" customFormat="1" x14ac:dyDescent="0.2">
      <c r="B11061" s="442"/>
      <c r="I11061" s="443"/>
      <c r="J11061" s="443"/>
      <c r="K11061" s="443"/>
    </row>
    <row r="11062" spans="2:11" s="440" customFormat="1" x14ac:dyDescent="0.2">
      <c r="B11062" s="442"/>
      <c r="I11062" s="443"/>
      <c r="J11062" s="443"/>
      <c r="K11062" s="443"/>
    </row>
    <row r="11063" spans="2:11" s="440" customFormat="1" x14ac:dyDescent="0.2">
      <c r="B11063" s="442"/>
      <c r="I11063" s="443"/>
      <c r="J11063" s="443"/>
      <c r="K11063" s="443"/>
    </row>
    <row r="11064" spans="2:11" s="440" customFormat="1" x14ac:dyDescent="0.2">
      <c r="B11064" s="442"/>
      <c r="I11064" s="443"/>
      <c r="J11064" s="443"/>
      <c r="K11064" s="443"/>
    </row>
    <row r="11065" spans="2:11" s="440" customFormat="1" x14ac:dyDescent="0.2">
      <c r="B11065" s="442"/>
      <c r="I11065" s="443"/>
      <c r="J11065" s="443"/>
      <c r="K11065" s="443"/>
    </row>
    <row r="11066" spans="2:11" s="440" customFormat="1" x14ac:dyDescent="0.2">
      <c r="B11066" s="442"/>
      <c r="I11066" s="443"/>
      <c r="J11066" s="443"/>
      <c r="K11066" s="443"/>
    </row>
    <row r="11067" spans="2:11" s="440" customFormat="1" x14ac:dyDescent="0.2">
      <c r="B11067" s="442"/>
      <c r="I11067" s="443"/>
      <c r="J11067" s="443"/>
      <c r="K11067" s="443"/>
    </row>
    <row r="11068" spans="2:11" s="440" customFormat="1" x14ac:dyDescent="0.2">
      <c r="B11068" s="442"/>
      <c r="I11068" s="443"/>
      <c r="J11068" s="443"/>
      <c r="K11068" s="443"/>
    </row>
    <row r="11069" spans="2:11" s="440" customFormat="1" x14ac:dyDescent="0.2">
      <c r="B11069" s="442"/>
      <c r="I11069" s="443"/>
      <c r="J11069" s="443"/>
      <c r="K11069" s="443"/>
    </row>
    <row r="11070" spans="2:11" s="440" customFormat="1" x14ac:dyDescent="0.2">
      <c r="B11070" s="442"/>
      <c r="I11070" s="443"/>
      <c r="J11070" s="443"/>
      <c r="K11070" s="443"/>
    </row>
    <row r="11071" spans="2:11" s="440" customFormat="1" x14ac:dyDescent="0.2">
      <c r="B11071" s="442"/>
      <c r="I11071" s="443"/>
      <c r="J11071" s="443"/>
      <c r="K11071" s="443"/>
    </row>
    <row r="11072" spans="2:11" s="440" customFormat="1" x14ac:dyDescent="0.2">
      <c r="B11072" s="442"/>
      <c r="I11072" s="443"/>
      <c r="J11072" s="443"/>
      <c r="K11072" s="443"/>
    </row>
    <row r="11073" spans="2:11" s="440" customFormat="1" x14ac:dyDescent="0.2">
      <c r="B11073" s="442"/>
      <c r="I11073" s="443"/>
      <c r="J11073" s="443"/>
      <c r="K11073" s="443"/>
    </row>
    <row r="11074" spans="2:11" s="440" customFormat="1" x14ac:dyDescent="0.2">
      <c r="B11074" s="442"/>
      <c r="I11074" s="443"/>
      <c r="J11074" s="443"/>
      <c r="K11074" s="443"/>
    </row>
    <row r="11075" spans="2:11" s="440" customFormat="1" x14ac:dyDescent="0.2">
      <c r="B11075" s="442"/>
      <c r="I11075" s="443"/>
      <c r="J11075" s="443"/>
      <c r="K11075" s="443"/>
    </row>
    <row r="11076" spans="2:11" s="440" customFormat="1" x14ac:dyDescent="0.2">
      <c r="B11076" s="442"/>
      <c r="I11076" s="443"/>
      <c r="J11076" s="443"/>
      <c r="K11076" s="443"/>
    </row>
    <row r="11077" spans="2:11" s="440" customFormat="1" x14ac:dyDescent="0.2">
      <c r="B11077" s="442"/>
      <c r="I11077" s="443"/>
      <c r="J11077" s="443"/>
      <c r="K11077" s="443"/>
    </row>
    <row r="11078" spans="2:11" s="440" customFormat="1" x14ac:dyDescent="0.2">
      <c r="B11078" s="442"/>
      <c r="I11078" s="443"/>
      <c r="J11078" s="443"/>
      <c r="K11078" s="443"/>
    </row>
    <row r="11079" spans="2:11" s="440" customFormat="1" x14ac:dyDescent="0.2">
      <c r="B11079" s="442"/>
      <c r="I11079" s="443"/>
      <c r="J11079" s="443"/>
      <c r="K11079" s="443"/>
    </row>
    <row r="11080" spans="2:11" s="440" customFormat="1" x14ac:dyDescent="0.2">
      <c r="B11080" s="442"/>
      <c r="I11080" s="443"/>
      <c r="J11080" s="443"/>
      <c r="K11080" s="443"/>
    </row>
    <row r="11081" spans="2:11" s="440" customFormat="1" x14ac:dyDescent="0.2">
      <c r="B11081" s="442"/>
      <c r="I11081" s="443"/>
      <c r="J11081" s="443"/>
      <c r="K11081" s="443"/>
    </row>
    <row r="11082" spans="2:11" s="440" customFormat="1" x14ac:dyDescent="0.2">
      <c r="B11082" s="442"/>
      <c r="I11082" s="443"/>
      <c r="J11082" s="443"/>
      <c r="K11082" s="443"/>
    </row>
    <row r="11083" spans="2:11" s="440" customFormat="1" x14ac:dyDescent="0.2">
      <c r="B11083" s="442"/>
      <c r="I11083" s="443"/>
      <c r="J11083" s="443"/>
      <c r="K11083" s="443"/>
    </row>
    <row r="11084" spans="2:11" s="440" customFormat="1" x14ac:dyDescent="0.2">
      <c r="B11084" s="442"/>
      <c r="I11084" s="443"/>
      <c r="J11084" s="443"/>
      <c r="K11084" s="443"/>
    </row>
    <row r="11085" spans="2:11" s="440" customFormat="1" x14ac:dyDescent="0.2">
      <c r="B11085" s="442"/>
      <c r="I11085" s="443"/>
      <c r="J11085" s="443"/>
      <c r="K11085" s="443"/>
    </row>
    <row r="11086" spans="2:11" s="440" customFormat="1" x14ac:dyDescent="0.2">
      <c r="B11086" s="442"/>
      <c r="I11086" s="443"/>
      <c r="J11086" s="443"/>
      <c r="K11086" s="443"/>
    </row>
    <row r="11087" spans="2:11" s="440" customFormat="1" x14ac:dyDescent="0.2">
      <c r="B11087" s="442"/>
      <c r="I11087" s="443"/>
      <c r="J11087" s="443"/>
      <c r="K11087" s="443"/>
    </row>
    <row r="11088" spans="2:11" s="440" customFormat="1" x14ac:dyDescent="0.2">
      <c r="B11088" s="442"/>
      <c r="I11088" s="443"/>
      <c r="J11088" s="443"/>
      <c r="K11088" s="443"/>
    </row>
    <row r="11089" spans="2:11" s="440" customFormat="1" x14ac:dyDescent="0.2">
      <c r="B11089" s="442"/>
      <c r="I11089" s="443"/>
      <c r="J11089" s="443"/>
      <c r="K11089" s="443"/>
    </row>
    <row r="11090" spans="2:11" s="440" customFormat="1" x14ac:dyDescent="0.2">
      <c r="B11090" s="442"/>
      <c r="I11090" s="443"/>
      <c r="J11090" s="443"/>
      <c r="K11090" s="443"/>
    </row>
    <row r="11091" spans="2:11" s="440" customFormat="1" x14ac:dyDescent="0.2">
      <c r="B11091" s="442"/>
      <c r="I11091" s="443"/>
      <c r="J11091" s="443"/>
      <c r="K11091" s="443"/>
    </row>
    <row r="11092" spans="2:11" s="440" customFormat="1" x14ac:dyDescent="0.2">
      <c r="B11092" s="442"/>
      <c r="I11092" s="443"/>
      <c r="J11092" s="443"/>
      <c r="K11092" s="443"/>
    </row>
    <row r="11093" spans="2:11" s="440" customFormat="1" x14ac:dyDescent="0.2">
      <c r="B11093" s="442"/>
      <c r="I11093" s="443"/>
      <c r="J11093" s="443"/>
      <c r="K11093" s="443"/>
    </row>
    <row r="11094" spans="2:11" s="440" customFormat="1" x14ac:dyDescent="0.2">
      <c r="B11094" s="442"/>
      <c r="I11094" s="443"/>
      <c r="J11094" s="443"/>
      <c r="K11094" s="443"/>
    </row>
    <row r="11095" spans="2:11" s="440" customFormat="1" x14ac:dyDescent="0.2">
      <c r="B11095" s="442"/>
      <c r="I11095" s="443"/>
      <c r="J11095" s="443"/>
      <c r="K11095" s="443"/>
    </row>
    <row r="11096" spans="2:11" s="440" customFormat="1" x14ac:dyDescent="0.2">
      <c r="B11096" s="442"/>
      <c r="I11096" s="443"/>
      <c r="J11096" s="443"/>
      <c r="K11096" s="443"/>
    </row>
    <row r="11097" spans="2:11" s="440" customFormat="1" x14ac:dyDescent="0.2">
      <c r="B11097" s="442"/>
      <c r="I11097" s="443"/>
      <c r="J11097" s="443"/>
      <c r="K11097" s="443"/>
    </row>
    <row r="11098" spans="2:11" s="440" customFormat="1" x14ac:dyDescent="0.2">
      <c r="B11098" s="442"/>
      <c r="I11098" s="443"/>
      <c r="J11098" s="443"/>
      <c r="K11098" s="443"/>
    </row>
    <row r="11099" spans="2:11" s="440" customFormat="1" x14ac:dyDescent="0.2">
      <c r="B11099" s="442"/>
      <c r="I11099" s="443"/>
      <c r="J11099" s="443"/>
      <c r="K11099" s="443"/>
    </row>
    <row r="11100" spans="2:11" s="440" customFormat="1" x14ac:dyDescent="0.2">
      <c r="B11100" s="442"/>
      <c r="I11100" s="443"/>
      <c r="J11100" s="443"/>
      <c r="K11100" s="443"/>
    </row>
    <row r="11101" spans="2:11" s="440" customFormat="1" x14ac:dyDescent="0.2">
      <c r="B11101" s="442"/>
      <c r="I11101" s="443"/>
      <c r="J11101" s="443"/>
      <c r="K11101" s="443"/>
    </row>
    <row r="11102" spans="2:11" s="440" customFormat="1" x14ac:dyDescent="0.2">
      <c r="B11102" s="442"/>
      <c r="I11102" s="443"/>
      <c r="J11102" s="443"/>
      <c r="K11102" s="443"/>
    </row>
    <row r="11103" spans="2:11" s="440" customFormat="1" x14ac:dyDescent="0.2">
      <c r="B11103" s="442"/>
      <c r="I11103" s="443"/>
      <c r="J11103" s="443"/>
      <c r="K11103" s="443"/>
    </row>
    <row r="11104" spans="2:11" s="440" customFormat="1" x14ac:dyDescent="0.2">
      <c r="B11104" s="442"/>
      <c r="I11104" s="443"/>
      <c r="J11104" s="443"/>
      <c r="K11104" s="443"/>
    </row>
    <row r="11105" spans="2:11" s="440" customFormat="1" x14ac:dyDescent="0.2">
      <c r="B11105" s="442"/>
      <c r="I11105" s="443"/>
      <c r="J11105" s="443"/>
      <c r="K11105" s="443"/>
    </row>
    <row r="11106" spans="2:11" s="440" customFormat="1" x14ac:dyDescent="0.2">
      <c r="B11106" s="442"/>
      <c r="I11106" s="443"/>
      <c r="J11106" s="443"/>
      <c r="K11106" s="443"/>
    </row>
    <row r="11107" spans="2:11" s="440" customFormat="1" x14ac:dyDescent="0.2">
      <c r="B11107" s="442"/>
      <c r="I11107" s="443"/>
      <c r="J11107" s="443"/>
      <c r="K11107" s="443"/>
    </row>
    <row r="11108" spans="2:11" s="440" customFormat="1" x14ac:dyDescent="0.2">
      <c r="B11108" s="442"/>
      <c r="I11108" s="443"/>
      <c r="J11108" s="443"/>
      <c r="K11108" s="443"/>
    </row>
    <row r="11109" spans="2:11" s="440" customFormat="1" x14ac:dyDescent="0.2">
      <c r="B11109" s="442"/>
      <c r="I11109" s="443"/>
      <c r="J11109" s="443"/>
      <c r="K11109" s="443"/>
    </row>
    <row r="11110" spans="2:11" s="440" customFormat="1" x14ac:dyDescent="0.2">
      <c r="B11110" s="442"/>
      <c r="I11110" s="443"/>
      <c r="J11110" s="443"/>
      <c r="K11110" s="443"/>
    </row>
    <row r="11111" spans="2:11" s="440" customFormat="1" x14ac:dyDescent="0.2">
      <c r="B11111" s="442"/>
      <c r="I11111" s="443"/>
      <c r="J11111" s="443"/>
      <c r="K11111" s="443"/>
    </row>
    <row r="11112" spans="2:11" s="440" customFormat="1" x14ac:dyDescent="0.2">
      <c r="B11112" s="442"/>
      <c r="I11112" s="443"/>
      <c r="J11112" s="443"/>
      <c r="K11112" s="443"/>
    </row>
    <row r="11113" spans="2:11" s="440" customFormat="1" x14ac:dyDescent="0.2">
      <c r="B11113" s="442"/>
      <c r="I11113" s="443"/>
      <c r="J11113" s="443"/>
      <c r="K11113" s="443"/>
    </row>
    <row r="11114" spans="2:11" s="440" customFormat="1" x14ac:dyDescent="0.2">
      <c r="B11114" s="442"/>
      <c r="I11114" s="443"/>
      <c r="J11114" s="443"/>
      <c r="K11114" s="443"/>
    </row>
    <row r="11115" spans="2:11" s="440" customFormat="1" x14ac:dyDescent="0.2">
      <c r="B11115" s="442"/>
      <c r="I11115" s="443"/>
      <c r="J11115" s="443"/>
      <c r="K11115" s="443"/>
    </row>
    <row r="11116" spans="2:11" s="440" customFormat="1" x14ac:dyDescent="0.2">
      <c r="B11116" s="442"/>
      <c r="I11116" s="443"/>
      <c r="J11116" s="443"/>
      <c r="K11116" s="443"/>
    </row>
    <row r="11117" spans="2:11" s="440" customFormat="1" x14ac:dyDescent="0.2">
      <c r="B11117" s="442"/>
      <c r="I11117" s="443"/>
      <c r="J11117" s="443"/>
      <c r="K11117" s="443"/>
    </row>
    <row r="11118" spans="2:11" s="440" customFormat="1" x14ac:dyDescent="0.2">
      <c r="B11118" s="442"/>
      <c r="I11118" s="443"/>
      <c r="J11118" s="443"/>
      <c r="K11118" s="443"/>
    </row>
    <row r="11119" spans="2:11" s="440" customFormat="1" x14ac:dyDescent="0.2">
      <c r="B11119" s="442"/>
      <c r="I11119" s="443"/>
      <c r="J11119" s="443"/>
      <c r="K11119" s="443"/>
    </row>
    <row r="11120" spans="2:11" s="440" customFormat="1" x14ac:dyDescent="0.2">
      <c r="B11120" s="442"/>
      <c r="I11120" s="443"/>
      <c r="J11120" s="443"/>
      <c r="K11120" s="443"/>
    </row>
    <row r="11121" spans="2:11" s="440" customFormat="1" x14ac:dyDescent="0.2">
      <c r="B11121" s="442"/>
      <c r="I11121" s="443"/>
      <c r="J11121" s="443"/>
      <c r="K11121" s="443"/>
    </row>
    <row r="11122" spans="2:11" s="440" customFormat="1" x14ac:dyDescent="0.2">
      <c r="B11122" s="442"/>
      <c r="I11122" s="443"/>
      <c r="J11122" s="443"/>
      <c r="K11122" s="443"/>
    </row>
    <row r="11123" spans="2:11" s="440" customFormat="1" x14ac:dyDescent="0.2">
      <c r="B11123" s="442"/>
      <c r="I11123" s="443"/>
      <c r="J11123" s="443"/>
      <c r="K11123" s="443"/>
    </row>
    <row r="11124" spans="2:11" s="440" customFormat="1" x14ac:dyDescent="0.2">
      <c r="B11124" s="442"/>
      <c r="I11124" s="443"/>
      <c r="J11124" s="443"/>
      <c r="K11124" s="443"/>
    </row>
    <row r="11125" spans="2:11" s="440" customFormat="1" x14ac:dyDescent="0.2">
      <c r="B11125" s="442"/>
      <c r="I11125" s="443"/>
      <c r="J11125" s="443"/>
      <c r="K11125" s="443"/>
    </row>
    <row r="11126" spans="2:11" s="440" customFormat="1" x14ac:dyDescent="0.2">
      <c r="B11126" s="442"/>
      <c r="I11126" s="443"/>
      <c r="J11126" s="443"/>
      <c r="K11126" s="443"/>
    </row>
    <row r="11127" spans="2:11" s="440" customFormat="1" x14ac:dyDescent="0.2">
      <c r="B11127" s="442"/>
      <c r="I11127" s="443"/>
      <c r="J11127" s="443"/>
      <c r="K11127" s="443"/>
    </row>
    <row r="11128" spans="2:11" s="440" customFormat="1" x14ac:dyDescent="0.2">
      <c r="B11128" s="442"/>
      <c r="I11128" s="443"/>
      <c r="J11128" s="443"/>
      <c r="K11128" s="443"/>
    </row>
    <row r="11129" spans="2:11" s="440" customFormat="1" x14ac:dyDescent="0.2">
      <c r="B11129" s="442"/>
      <c r="I11129" s="443"/>
      <c r="J11129" s="443"/>
      <c r="K11129" s="443"/>
    </row>
    <row r="11130" spans="2:11" s="440" customFormat="1" x14ac:dyDescent="0.2">
      <c r="B11130" s="442"/>
      <c r="I11130" s="443"/>
      <c r="J11130" s="443"/>
      <c r="K11130" s="443"/>
    </row>
    <row r="11131" spans="2:11" s="440" customFormat="1" x14ac:dyDescent="0.2">
      <c r="B11131" s="442"/>
      <c r="I11131" s="443"/>
      <c r="J11131" s="443"/>
      <c r="K11131" s="443"/>
    </row>
    <row r="11132" spans="2:11" s="440" customFormat="1" x14ac:dyDescent="0.2">
      <c r="B11132" s="442"/>
      <c r="I11132" s="443"/>
      <c r="J11132" s="443"/>
      <c r="K11132" s="443"/>
    </row>
    <row r="11133" spans="2:11" s="440" customFormat="1" x14ac:dyDescent="0.2">
      <c r="B11133" s="442"/>
      <c r="I11133" s="443"/>
      <c r="J11133" s="443"/>
      <c r="K11133" s="443"/>
    </row>
    <row r="11134" spans="2:11" s="440" customFormat="1" x14ac:dyDescent="0.2">
      <c r="B11134" s="442"/>
      <c r="I11134" s="443"/>
      <c r="J11134" s="443"/>
      <c r="K11134" s="443"/>
    </row>
    <row r="11135" spans="2:11" s="440" customFormat="1" x14ac:dyDescent="0.2">
      <c r="B11135" s="442"/>
      <c r="I11135" s="443"/>
      <c r="J11135" s="443"/>
      <c r="K11135" s="443"/>
    </row>
    <row r="11136" spans="2:11" s="440" customFormat="1" x14ac:dyDescent="0.2">
      <c r="B11136" s="442"/>
      <c r="I11136" s="443"/>
      <c r="J11136" s="443"/>
      <c r="K11136" s="443"/>
    </row>
    <row r="11137" spans="2:11" s="440" customFormat="1" x14ac:dyDescent="0.2">
      <c r="B11137" s="442"/>
      <c r="I11137" s="443"/>
      <c r="J11137" s="443"/>
      <c r="K11137" s="443"/>
    </row>
    <row r="11138" spans="2:11" s="440" customFormat="1" x14ac:dyDescent="0.2">
      <c r="B11138" s="442"/>
      <c r="I11138" s="443"/>
      <c r="J11138" s="443"/>
      <c r="K11138" s="443"/>
    </row>
    <row r="11139" spans="2:11" s="440" customFormat="1" x14ac:dyDescent="0.2">
      <c r="B11139" s="442"/>
      <c r="I11139" s="443"/>
      <c r="J11139" s="443"/>
      <c r="K11139" s="443"/>
    </row>
    <row r="11140" spans="2:11" s="440" customFormat="1" x14ac:dyDescent="0.2">
      <c r="B11140" s="442"/>
      <c r="I11140" s="443"/>
      <c r="J11140" s="443"/>
      <c r="K11140" s="443"/>
    </row>
    <row r="11141" spans="2:11" s="440" customFormat="1" x14ac:dyDescent="0.2">
      <c r="B11141" s="442"/>
      <c r="I11141" s="443"/>
      <c r="J11141" s="443"/>
      <c r="K11141" s="443"/>
    </row>
    <row r="11142" spans="2:11" s="440" customFormat="1" x14ac:dyDescent="0.2">
      <c r="B11142" s="442"/>
      <c r="I11142" s="443"/>
      <c r="J11142" s="443"/>
      <c r="K11142" s="443"/>
    </row>
    <row r="11143" spans="2:11" s="440" customFormat="1" x14ac:dyDescent="0.2">
      <c r="B11143" s="442"/>
      <c r="I11143" s="443"/>
      <c r="J11143" s="443"/>
      <c r="K11143" s="443"/>
    </row>
    <row r="11144" spans="2:11" s="440" customFormat="1" x14ac:dyDescent="0.2">
      <c r="B11144" s="442"/>
      <c r="I11144" s="443"/>
      <c r="J11144" s="443"/>
      <c r="K11144" s="443"/>
    </row>
    <row r="11145" spans="2:11" s="440" customFormat="1" x14ac:dyDescent="0.2">
      <c r="B11145" s="442"/>
      <c r="I11145" s="443"/>
      <c r="J11145" s="443"/>
      <c r="K11145" s="443"/>
    </row>
    <row r="11146" spans="2:11" s="440" customFormat="1" x14ac:dyDescent="0.2">
      <c r="B11146" s="442"/>
      <c r="I11146" s="443"/>
      <c r="J11146" s="443"/>
      <c r="K11146" s="443"/>
    </row>
    <row r="11147" spans="2:11" s="440" customFormat="1" x14ac:dyDescent="0.2">
      <c r="B11147" s="442"/>
      <c r="I11147" s="443"/>
      <c r="J11147" s="443"/>
      <c r="K11147" s="443"/>
    </row>
    <row r="11148" spans="2:11" s="440" customFormat="1" x14ac:dyDescent="0.2">
      <c r="B11148" s="442"/>
      <c r="I11148" s="443"/>
      <c r="J11148" s="443"/>
      <c r="K11148" s="443"/>
    </row>
    <row r="11149" spans="2:11" s="440" customFormat="1" x14ac:dyDescent="0.2">
      <c r="B11149" s="442"/>
      <c r="I11149" s="443"/>
      <c r="J11149" s="443"/>
      <c r="K11149" s="443"/>
    </row>
    <row r="11150" spans="2:11" s="440" customFormat="1" x14ac:dyDescent="0.2">
      <c r="B11150" s="442"/>
      <c r="I11150" s="443"/>
      <c r="J11150" s="443"/>
      <c r="K11150" s="443"/>
    </row>
    <row r="11151" spans="2:11" s="440" customFormat="1" x14ac:dyDescent="0.2">
      <c r="B11151" s="442"/>
      <c r="I11151" s="443"/>
      <c r="J11151" s="443"/>
      <c r="K11151" s="443"/>
    </row>
    <row r="11152" spans="2:11" s="440" customFormat="1" x14ac:dyDescent="0.2">
      <c r="B11152" s="442"/>
      <c r="I11152" s="443"/>
      <c r="J11152" s="443"/>
      <c r="K11152" s="443"/>
    </row>
    <row r="11153" spans="2:11" s="440" customFormat="1" x14ac:dyDescent="0.2">
      <c r="B11153" s="442"/>
      <c r="I11153" s="443"/>
      <c r="J11153" s="443"/>
      <c r="K11153" s="443"/>
    </row>
    <row r="11154" spans="2:11" s="440" customFormat="1" x14ac:dyDescent="0.2">
      <c r="B11154" s="442"/>
      <c r="I11154" s="443"/>
      <c r="J11154" s="443"/>
      <c r="K11154" s="443"/>
    </row>
    <row r="11155" spans="2:11" s="440" customFormat="1" x14ac:dyDescent="0.2">
      <c r="B11155" s="442"/>
      <c r="I11155" s="443"/>
      <c r="J11155" s="443"/>
      <c r="K11155" s="443"/>
    </row>
    <row r="11156" spans="2:11" s="440" customFormat="1" x14ac:dyDescent="0.2">
      <c r="B11156" s="442"/>
      <c r="I11156" s="443"/>
      <c r="J11156" s="443"/>
      <c r="K11156" s="443"/>
    </row>
    <row r="11157" spans="2:11" s="440" customFormat="1" x14ac:dyDescent="0.2">
      <c r="B11157" s="442"/>
      <c r="I11157" s="443"/>
      <c r="J11157" s="443"/>
      <c r="K11157" s="443"/>
    </row>
    <row r="11158" spans="2:11" s="440" customFormat="1" x14ac:dyDescent="0.2">
      <c r="B11158" s="442"/>
      <c r="I11158" s="443"/>
      <c r="J11158" s="443"/>
      <c r="K11158" s="443"/>
    </row>
    <row r="11159" spans="2:11" s="440" customFormat="1" x14ac:dyDescent="0.2">
      <c r="B11159" s="442"/>
      <c r="I11159" s="443"/>
      <c r="J11159" s="443"/>
      <c r="K11159" s="443"/>
    </row>
    <row r="11160" spans="2:11" s="440" customFormat="1" x14ac:dyDescent="0.2">
      <c r="B11160" s="442"/>
      <c r="I11160" s="443"/>
      <c r="J11160" s="443"/>
      <c r="K11160" s="443"/>
    </row>
    <row r="11161" spans="2:11" s="440" customFormat="1" x14ac:dyDescent="0.2">
      <c r="B11161" s="442"/>
      <c r="I11161" s="443"/>
      <c r="J11161" s="443"/>
      <c r="K11161" s="443"/>
    </row>
    <row r="11162" spans="2:11" s="440" customFormat="1" x14ac:dyDescent="0.2">
      <c r="B11162" s="442"/>
      <c r="I11162" s="443"/>
      <c r="J11162" s="443"/>
      <c r="K11162" s="443"/>
    </row>
    <row r="11163" spans="2:11" s="440" customFormat="1" x14ac:dyDescent="0.2">
      <c r="B11163" s="442"/>
      <c r="I11163" s="443"/>
      <c r="J11163" s="443"/>
      <c r="K11163" s="443"/>
    </row>
    <row r="11164" spans="2:11" s="440" customFormat="1" x14ac:dyDescent="0.2">
      <c r="B11164" s="442"/>
      <c r="I11164" s="443"/>
      <c r="J11164" s="443"/>
      <c r="K11164" s="443"/>
    </row>
    <row r="11165" spans="2:11" s="440" customFormat="1" x14ac:dyDescent="0.2">
      <c r="B11165" s="442"/>
      <c r="I11165" s="443"/>
      <c r="J11165" s="443"/>
      <c r="K11165" s="443"/>
    </row>
    <row r="11166" spans="2:11" s="440" customFormat="1" x14ac:dyDescent="0.2">
      <c r="B11166" s="442"/>
      <c r="I11166" s="443"/>
      <c r="J11166" s="443"/>
      <c r="K11166" s="443"/>
    </row>
    <row r="11167" spans="2:11" s="440" customFormat="1" x14ac:dyDescent="0.2">
      <c r="B11167" s="442"/>
      <c r="I11167" s="443"/>
      <c r="J11167" s="443"/>
      <c r="K11167" s="443"/>
    </row>
    <row r="11168" spans="2:11" s="440" customFormat="1" x14ac:dyDescent="0.2">
      <c r="B11168" s="442"/>
      <c r="I11168" s="443"/>
      <c r="J11168" s="443"/>
      <c r="K11168" s="443"/>
    </row>
    <row r="11169" spans="2:11" s="440" customFormat="1" x14ac:dyDescent="0.2">
      <c r="B11169" s="442"/>
      <c r="I11169" s="443"/>
      <c r="J11169" s="443"/>
      <c r="K11169" s="443"/>
    </row>
    <row r="11170" spans="2:11" s="440" customFormat="1" x14ac:dyDescent="0.2">
      <c r="B11170" s="442"/>
      <c r="I11170" s="443"/>
      <c r="J11170" s="443"/>
      <c r="K11170" s="443"/>
    </row>
    <row r="11171" spans="2:11" s="440" customFormat="1" x14ac:dyDescent="0.2">
      <c r="B11171" s="442"/>
      <c r="I11171" s="443"/>
      <c r="J11171" s="443"/>
      <c r="K11171" s="443"/>
    </row>
    <row r="11172" spans="2:11" s="440" customFormat="1" x14ac:dyDescent="0.2">
      <c r="B11172" s="442"/>
      <c r="I11172" s="443"/>
      <c r="J11172" s="443"/>
      <c r="K11172" s="443"/>
    </row>
    <row r="11173" spans="2:11" s="440" customFormat="1" x14ac:dyDescent="0.2">
      <c r="B11173" s="442"/>
      <c r="I11173" s="443"/>
      <c r="J11173" s="443"/>
      <c r="K11173" s="443"/>
    </row>
    <row r="11174" spans="2:11" s="440" customFormat="1" x14ac:dyDescent="0.2">
      <c r="B11174" s="442"/>
      <c r="I11174" s="443"/>
      <c r="J11174" s="443"/>
      <c r="K11174" s="443"/>
    </row>
    <row r="11175" spans="2:11" s="440" customFormat="1" x14ac:dyDescent="0.2">
      <c r="B11175" s="442"/>
      <c r="I11175" s="443"/>
      <c r="J11175" s="443"/>
      <c r="K11175" s="443"/>
    </row>
    <row r="11176" spans="2:11" s="440" customFormat="1" x14ac:dyDescent="0.2">
      <c r="B11176" s="442"/>
      <c r="I11176" s="443"/>
      <c r="J11176" s="443"/>
      <c r="K11176" s="443"/>
    </row>
    <row r="11177" spans="2:11" s="440" customFormat="1" x14ac:dyDescent="0.2">
      <c r="B11177" s="442"/>
      <c r="I11177" s="443"/>
      <c r="J11177" s="443"/>
      <c r="K11177" s="443"/>
    </row>
    <row r="11178" spans="2:11" s="440" customFormat="1" x14ac:dyDescent="0.2">
      <c r="B11178" s="442"/>
      <c r="I11178" s="443"/>
      <c r="J11178" s="443"/>
      <c r="K11178" s="443"/>
    </row>
    <row r="11179" spans="2:11" s="440" customFormat="1" x14ac:dyDescent="0.2">
      <c r="B11179" s="442"/>
      <c r="I11179" s="443"/>
      <c r="J11179" s="443"/>
      <c r="K11179" s="443"/>
    </row>
    <row r="11180" spans="2:11" s="440" customFormat="1" x14ac:dyDescent="0.2">
      <c r="B11180" s="442"/>
      <c r="I11180" s="443"/>
      <c r="J11180" s="443"/>
      <c r="K11180" s="443"/>
    </row>
    <row r="11181" spans="2:11" s="440" customFormat="1" x14ac:dyDescent="0.2">
      <c r="B11181" s="442"/>
      <c r="I11181" s="443"/>
      <c r="J11181" s="443"/>
      <c r="K11181" s="443"/>
    </row>
    <row r="11182" spans="2:11" s="440" customFormat="1" x14ac:dyDescent="0.2">
      <c r="B11182" s="442"/>
      <c r="I11182" s="443"/>
      <c r="J11182" s="443"/>
      <c r="K11182" s="443"/>
    </row>
    <row r="11183" spans="2:11" s="440" customFormat="1" x14ac:dyDescent="0.2">
      <c r="B11183" s="442"/>
      <c r="I11183" s="443"/>
      <c r="J11183" s="443"/>
      <c r="K11183" s="443"/>
    </row>
    <row r="11184" spans="2:11" s="440" customFormat="1" x14ac:dyDescent="0.2">
      <c r="B11184" s="442"/>
      <c r="I11184" s="443"/>
      <c r="J11184" s="443"/>
      <c r="K11184" s="443"/>
    </row>
    <row r="11185" spans="2:11" s="440" customFormat="1" x14ac:dyDescent="0.2">
      <c r="B11185" s="442"/>
      <c r="I11185" s="443"/>
      <c r="J11185" s="443"/>
      <c r="K11185" s="443"/>
    </row>
    <row r="11186" spans="2:11" s="440" customFormat="1" x14ac:dyDescent="0.2">
      <c r="B11186" s="442"/>
      <c r="I11186" s="443"/>
      <c r="J11186" s="443"/>
      <c r="K11186" s="443"/>
    </row>
    <row r="11187" spans="2:11" s="440" customFormat="1" x14ac:dyDescent="0.2">
      <c r="B11187" s="442"/>
      <c r="I11187" s="443"/>
      <c r="J11187" s="443"/>
      <c r="K11187" s="443"/>
    </row>
    <row r="11188" spans="2:11" s="440" customFormat="1" x14ac:dyDescent="0.2">
      <c r="B11188" s="442"/>
      <c r="I11188" s="443"/>
      <c r="J11188" s="443"/>
      <c r="K11188" s="443"/>
    </row>
    <row r="11189" spans="2:11" s="440" customFormat="1" x14ac:dyDescent="0.2">
      <c r="B11189" s="442"/>
      <c r="I11189" s="443"/>
      <c r="J11189" s="443"/>
      <c r="K11189" s="443"/>
    </row>
    <row r="11190" spans="2:11" s="440" customFormat="1" x14ac:dyDescent="0.2">
      <c r="B11190" s="442"/>
      <c r="I11190" s="443"/>
      <c r="J11190" s="443"/>
      <c r="K11190" s="443"/>
    </row>
    <row r="11191" spans="2:11" s="440" customFormat="1" x14ac:dyDescent="0.2">
      <c r="B11191" s="442"/>
      <c r="I11191" s="443"/>
      <c r="J11191" s="443"/>
      <c r="K11191" s="443"/>
    </row>
    <row r="11192" spans="2:11" s="440" customFormat="1" x14ac:dyDescent="0.2">
      <c r="B11192" s="442"/>
      <c r="I11192" s="443"/>
      <c r="J11192" s="443"/>
      <c r="K11192" s="443"/>
    </row>
    <row r="11193" spans="2:11" s="440" customFormat="1" x14ac:dyDescent="0.2">
      <c r="B11193" s="442"/>
      <c r="I11193" s="443"/>
      <c r="J11193" s="443"/>
      <c r="K11193" s="443"/>
    </row>
    <row r="11194" spans="2:11" s="440" customFormat="1" x14ac:dyDescent="0.2">
      <c r="B11194" s="442"/>
      <c r="I11194" s="443"/>
      <c r="J11194" s="443"/>
      <c r="K11194" s="443"/>
    </row>
    <row r="11195" spans="2:11" s="440" customFormat="1" x14ac:dyDescent="0.2">
      <c r="B11195" s="442"/>
      <c r="I11195" s="443"/>
      <c r="J11195" s="443"/>
      <c r="K11195" s="443"/>
    </row>
    <row r="11196" spans="2:11" s="440" customFormat="1" x14ac:dyDescent="0.2">
      <c r="B11196" s="442"/>
      <c r="I11196" s="443"/>
      <c r="J11196" s="443"/>
      <c r="K11196" s="443"/>
    </row>
    <row r="11197" spans="2:11" s="440" customFormat="1" x14ac:dyDescent="0.2">
      <c r="B11197" s="442"/>
      <c r="I11197" s="443"/>
      <c r="J11197" s="443"/>
      <c r="K11197" s="443"/>
    </row>
    <row r="11198" spans="2:11" s="440" customFormat="1" x14ac:dyDescent="0.2">
      <c r="B11198" s="442"/>
      <c r="I11198" s="443"/>
      <c r="J11198" s="443"/>
      <c r="K11198" s="443"/>
    </row>
    <row r="11199" spans="2:11" s="440" customFormat="1" x14ac:dyDescent="0.2">
      <c r="B11199" s="442"/>
      <c r="I11199" s="443"/>
      <c r="J11199" s="443"/>
      <c r="K11199" s="443"/>
    </row>
    <row r="11200" spans="2:11" s="440" customFormat="1" x14ac:dyDescent="0.2">
      <c r="B11200" s="442"/>
      <c r="I11200" s="443"/>
      <c r="J11200" s="443"/>
      <c r="K11200" s="443"/>
    </row>
    <row r="11201" spans="2:11" s="440" customFormat="1" x14ac:dyDescent="0.2">
      <c r="B11201" s="442"/>
      <c r="I11201" s="443"/>
      <c r="J11201" s="443"/>
      <c r="K11201" s="443"/>
    </row>
    <row r="11202" spans="2:11" s="440" customFormat="1" x14ac:dyDescent="0.2">
      <c r="B11202" s="442"/>
      <c r="I11202" s="443"/>
      <c r="J11202" s="443"/>
      <c r="K11202" s="443"/>
    </row>
    <row r="11203" spans="2:11" s="440" customFormat="1" x14ac:dyDescent="0.2">
      <c r="B11203" s="442"/>
      <c r="I11203" s="443"/>
      <c r="J11203" s="443"/>
      <c r="K11203" s="443"/>
    </row>
    <row r="11204" spans="2:11" s="440" customFormat="1" x14ac:dyDescent="0.2">
      <c r="B11204" s="442"/>
      <c r="I11204" s="443"/>
      <c r="J11204" s="443"/>
      <c r="K11204" s="443"/>
    </row>
    <row r="11205" spans="2:11" s="440" customFormat="1" x14ac:dyDescent="0.2">
      <c r="B11205" s="442"/>
      <c r="I11205" s="443"/>
      <c r="J11205" s="443"/>
      <c r="K11205" s="443"/>
    </row>
    <row r="11206" spans="2:11" s="440" customFormat="1" x14ac:dyDescent="0.2">
      <c r="B11206" s="442"/>
      <c r="I11206" s="443"/>
      <c r="J11206" s="443"/>
      <c r="K11206" s="443"/>
    </row>
    <row r="11207" spans="2:11" s="440" customFormat="1" x14ac:dyDescent="0.2">
      <c r="B11207" s="442"/>
      <c r="I11207" s="443"/>
      <c r="J11207" s="443"/>
      <c r="K11207" s="443"/>
    </row>
    <row r="11208" spans="2:11" s="440" customFormat="1" x14ac:dyDescent="0.2">
      <c r="B11208" s="442"/>
      <c r="I11208" s="443"/>
      <c r="J11208" s="443"/>
      <c r="K11208" s="443"/>
    </row>
    <row r="11209" spans="2:11" s="440" customFormat="1" x14ac:dyDescent="0.2">
      <c r="B11209" s="442"/>
      <c r="I11209" s="443"/>
      <c r="J11209" s="443"/>
      <c r="K11209" s="443"/>
    </row>
    <row r="11210" spans="2:11" s="440" customFormat="1" x14ac:dyDescent="0.2">
      <c r="B11210" s="442"/>
      <c r="I11210" s="443"/>
      <c r="J11210" s="443"/>
      <c r="K11210" s="443"/>
    </row>
    <row r="11211" spans="2:11" s="440" customFormat="1" x14ac:dyDescent="0.2">
      <c r="B11211" s="442"/>
      <c r="I11211" s="443"/>
      <c r="J11211" s="443"/>
      <c r="K11211" s="443"/>
    </row>
    <row r="11212" spans="2:11" s="440" customFormat="1" x14ac:dyDescent="0.2">
      <c r="B11212" s="442"/>
      <c r="I11212" s="443"/>
      <c r="J11212" s="443"/>
      <c r="K11212" s="443"/>
    </row>
    <row r="11213" spans="2:11" s="440" customFormat="1" x14ac:dyDescent="0.2">
      <c r="B11213" s="442"/>
      <c r="I11213" s="443"/>
      <c r="J11213" s="443"/>
      <c r="K11213" s="443"/>
    </row>
    <row r="11214" spans="2:11" s="440" customFormat="1" x14ac:dyDescent="0.2">
      <c r="B11214" s="442"/>
      <c r="I11214" s="443"/>
      <c r="J11214" s="443"/>
      <c r="K11214" s="443"/>
    </row>
    <row r="11215" spans="2:11" s="440" customFormat="1" x14ac:dyDescent="0.2">
      <c r="B11215" s="442"/>
      <c r="I11215" s="443"/>
      <c r="J11215" s="443"/>
      <c r="K11215" s="443"/>
    </row>
    <row r="11216" spans="2:11" s="440" customFormat="1" x14ac:dyDescent="0.2">
      <c r="B11216" s="442"/>
      <c r="I11216" s="443"/>
      <c r="J11216" s="443"/>
      <c r="K11216" s="443"/>
    </row>
    <row r="11217" spans="2:11" s="440" customFormat="1" x14ac:dyDescent="0.2">
      <c r="B11217" s="442"/>
      <c r="I11217" s="443"/>
      <c r="J11217" s="443"/>
      <c r="K11217" s="443"/>
    </row>
    <row r="11218" spans="2:11" s="440" customFormat="1" x14ac:dyDescent="0.2">
      <c r="B11218" s="442"/>
      <c r="I11218" s="443"/>
      <c r="J11218" s="443"/>
      <c r="K11218" s="443"/>
    </row>
    <row r="11219" spans="2:11" s="440" customFormat="1" x14ac:dyDescent="0.2">
      <c r="B11219" s="442"/>
      <c r="I11219" s="443"/>
      <c r="J11219" s="443"/>
      <c r="K11219" s="443"/>
    </row>
    <row r="11220" spans="2:11" s="440" customFormat="1" x14ac:dyDescent="0.2">
      <c r="B11220" s="442"/>
      <c r="I11220" s="443"/>
      <c r="J11220" s="443"/>
      <c r="K11220" s="443"/>
    </row>
    <row r="11221" spans="2:11" s="440" customFormat="1" x14ac:dyDescent="0.2">
      <c r="B11221" s="442"/>
      <c r="I11221" s="443"/>
      <c r="J11221" s="443"/>
      <c r="K11221" s="443"/>
    </row>
    <row r="11222" spans="2:11" s="440" customFormat="1" x14ac:dyDescent="0.2">
      <c r="B11222" s="442"/>
      <c r="I11222" s="443"/>
      <c r="J11222" s="443"/>
      <c r="K11222" s="443"/>
    </row>
    <row r="11223" spans="2:11" s="440" customFormat="1" x14ac:dyDescent="0.2">
      <c r="B11223" s="442"/>
      <c r="I11223" s="443"/>
      <c r="J11223" s="443"/>
      <c r="K11223" s="443"/>
    </row>
    <row r="11224" spans="2:11" s="440" customFormat="1" x14ac:dyDescent="0.2">
      <c r="B11224" s="442"/>
      <c r="I11224" s="443"/>
      <c r="J11224" s="443"/>
      <c r="K11224" s="443"/>
    </row>
    <row r="11225" spans="2:11" s="440" customFormat="1" x14ac:dyDescent="0.2">
      <c r="B11225" s="442"/>
      <c r="I11225" s="443"/>
      <c r="J11225" s="443"/>
      <c r="K11225" s="443"/>
    </row>
    <row r="11226" spans="2:11" s="440" customFormat="1" x14ac:dyDescent="0.2">
      <c r="B11226" s="442"/>
      <c r="I11226" s="443"/>
      <c r="J11226" s="443"/>
      <c r="K11226" s="443"/>
    </row>
    <row r="11227" spans="2:11" s="440" customFormat="1" x14ac:dyDescent="0.2">
      <c r="B11227" s="442"/>
      <c r="I11227" s="443"/>
      <c r="J11227" s="443"/>
      <c r="K11227" s="443"/>
    </row>
    <row r="11228" spans="2:11" s="440" customFormat="1" x14ac:dyDescent="0.2">
      <c r="B11228" s="442"/>
      <c r="I11228" s="443"/>
      <c r="J11228" s="443"/>
      <c r="K11228" s="443"/>
    </row>
    <row r="11229" spans="2:11" s="440" customFormat="1" x14ac:dyDescent="0.2">
      <c r="B11229" s="442"/>
      <c r="I11229" s="443"/>
      <c r="J11229" s="443"/>
      <c r="K11229" s="443"/>
    </row>
    <row r="11230" spans="2:11" s="440" customFormat="1" x14ac:dyDescent="0.2">
      <c r="B11230" s="442"/>
      <c r="I11230" s="443"/>
      <c r="J11230" s="443"/>
      <c r="K11230" s="443"/>
    </row>
    <row r="11231" spans="2:11" s="440" customFormat="1" x14ac:dyDescent="0.2">
      <c r="B11231" s="442"/>
      <c r="I11231" s="443"/>
      <c r="J11231" s="443"/>
      <c r="K11231" s="443"/>
    </row>
    <row r="11232" spans="2:11" s="440" customFormat="1" x14ac:dyDescent="0.2">
      <c r="B11232" s="442"/>
      <c r="I11232" s="443"/>
      <c r="J11232" s="443"/>
      <c r="K11232" s="443"/>
    </row>
    <row r="11233" spans="2:11" s="440" customFormat="1" x14ac:dyDescent="0.2">
      <c r="B11233" s="442"/>
      <c r="I11233" s="443"/>
      <c r="J11233" s="443"/>
      <c r="K11233" s="443"/>
    </row>
    <row r="11234" spans="2:11" s="440" customFormat="1" x14ac:dyDescent="0.2">
      <c r="B11234" s="442"/>
      <c r="I11234" s="443"/>
      <c r="J11234" s="443"/>
      <c r="K11234" s="443"/>
    </row>
    <row r="11235" spans="2:11" s="440" customFormat="1" x14ac:dyDescent="0.2">
      <c r="B11235" s="442"/>
      <c r="I11235" s="443"/>
      <c r="J11235" s="443"/>
      <c r="K11235" s="443"/>
    </row>
    <row r="11236" spans="2:11" s="440" customFormat="1" x14ac:dyDescent="0.2">
      <c r="B11236" s="442"/>
      <c r="I11236" s="443"/>
      <c r="J11236" s="443"/>
      <c r="K11236" s="443"/>
    </row>
    <row r="11237" spans="2:11" s="440" customFormat="1" x14ac:dyDescent="0.2">
      <c r="B11237" s="442"/>
      <c r="I11237" s="443"/>
      <c r="J11237" s="443"/>
      <c r="K11237" s="443"/>
    </row>
    <row r="11238" spans="2:11" s="440" customFormat="1" x14ac:dyDescent="0.2">
      <c r="B11238" s="442"/>
      <c r="I11238" s="443"/>
      <c r="J11238" s="443"/>
      <c r="K11238" s="443"/>
    </row>
    <row r="11239" spans="2:11" s="440" customFormat="1" x14ac:dyDescent="0.2">
      <c r="B11239" s="442"/>
      <c r="I11239" s="443"/>
      <c r="J11239" s="443"/>
      <c r="K11239" s="443"/>
    </row>
    <row r="11240" spans="2:11" s="440" customFormat="1" x14ac:dyDescent="0.2">
      <c r="B11240" s="442"/>
      <c r="I11240" s="443"/>
      <c r="J11240" s="443"/>
      <c r="K11240" s="443"/>
    </row>
    <row r="11241" spans="2:11" s="440" customFormat="1" x14ac:dyDescent="0.2">
      <c r="B11241" s="442"/>
      <c r="I11241" s="443"/>
      <c r="J11241" s="443"/>
      <c r="K11241" s="443"/>
    </row>
    <row r="11242" spans="2:11" s="440" customFormat="1" x14ac:dyDescent="0.2">
      <c r="B11242" s="442"/>
      <c r="I11242" s="443"/>
      <c r="J11242" s="443"/>
      <c r="K11242" s="443"/>
    </row>
    <row r="11243" spans="2:11" s="440" customFormat="1" x14ac:dyDescent="0.2">
      <c r="B11243" s="442"/>
      <c r="I11243" s="443"/>
      <c r="J11243" s="443"/>
      <c r="K11243" s="443"/>
    </row>
    <row r="11244" spans="2:11" s="440" customFormat="1" x14ac:dyDescent="0.2">
      <c r="B11244" s="442"/>
      <c r="I11244" s="443"/>
      <c r="J11244" s="443"/>
      <c r="K11244" s="443"/>
    </row>
    <row r="11245" spans="2:11" s="440" customFormat="1" x14ac:dyDescent="0.2">
      <c r="B11245" s="442"/>
      <c r="I11245" s="443"/>
      <c r="J11245" s="443"/>
      <c r="K11245" s="443"/>
    </row>
    <row r="11246" spans="2:11" s="440" customFormat="1" x14ac:dyDescent="0.2">
      <c r="B11246" s="442"/>
      <c r="I11246" s="443"/>
      <c r="J11246" s="443"/>
      <c r="K11246" s="443"/>
    </row>
    <row r="11247" spans="2:11" s="440" customFormat="1" x14ac:dyDescent="0.2">
      <c r="B11247" s="442"/>
      <c r="I11247" s="443"/>
      <c r="J11247" s="443"/>
      <c r="K11247" s="443"/>
    </row>
    <row r="11248" spans="2:11" s="440" customFormat="1" x14ac:dyDescent="0.2">
      <c r="B11248" s="442"/>
      <c r="I11248" s="443"/>
      <c r="J11248" s="443"/>
      <c r="K11248" s="443"/>
    </row>
    <row r="11249" spans="2:11" s="440" customFormat="1" x14ac:dyDescent="0.2">
      <c r="B11249" s="442"/>
      <c r="I11249" s="443"/>
      <c r="J11249" s="443"/>
      <c r="K11249" s="443"/>
    </row>
    <row r="11250" spans="2:11" s="440" customFormat="1" x14ac:dyDescent="0.2">
      <c r="B11250" s="442"/>
      <c r="I11250" s="443"/>
      <c r="J11250" s="443"/>
      <c r="K11250" s="443"/>
    </row>
    <row r="11251" spans="2:11" s="440" customFormat="1" x14ac:dyDescent="0.2">
      <c r="B11251" s="442"/>
      <c r="I11251" s="443"/>
      <c r="J11251" s="443"/>
      <c r="K11251" s="443"/>
    </row>
    <row r="11252" spans="2:11" s="440" customFormat="1" x14ac:dyDescent="0.2">
      <c r="B11252" s="442"/>
      <c r="I11252" s="443"/>
      <c r="J11252" s="443"/>
      <c r="K11252" s="443"/>
    </row>
    <row r="11253" spans="2:11" s="440" customFormat="1" x14ac:dyDescent="0.2">
      <c r="B11253" s="442"/>
      <c r="I11253" s="443"/>
      <c r="J11253" s="443"/>
      <c r="K11253" s="443"/>
    </row>
    <row r="11254" spans="2:11" s="440" customFormat="1" x14ac:dyDescent="0.2">
      <c r="B11254" s="442"/>
      <c r="I11254" s="443"/>
      <c r="J11254" s="443"/>
      <c r="K11254" s="443"/>
    </row>
    <row r="11255" spans="2:11" s="440" customFormat="1" x14ac:dyDescent="0.2">
      <c r="B11255" s="442"/>
      <c r="I11255" s="443"/>
      <c r="J11255" s="443"/>
      <c r="K11255" s="443"/>
    </row>
    <row r="11256" spans="2:11" s="440" customFormat="1" x14ac:dyDescent="0.2">
      <c r="B11256" s="442"/>
      <c r="I11256" s="443"/>
      <c r="J11256" s="443"/>
      <c r="K11256" s="443"/>
    </row>
    <row r="11257" spans="2:11" s="440" customFormat="1" x14ac:dyDescent="0.2">
      <c r="B11257" s="442"/>
      <c r="I11257" s="443"/>
      <c r="J11257" s="443"/>
      <c r="K11257" s="443"/>
    </row>
    <row r="11258" spans="2:11" s="440" customFormat="1" x14ac:dyDescent="0.2">
      <c r="B11258" s="442"/>
      <c r="I11258" s="443"/>
      <c r="J11258" s="443"/>
      <c r="K11258" s="443"/>
    </row>
    <row r="11259" spans="2:11" s="440" customFormat="1" x14ac:dyDescent="0.2">
      <c r="B11259" s="442"/>
      <c r="I11259" s="443"/>
      <c r="J11259" s="443"/>
      <c r="K11259" s="443"/>
    </row>
    <row r="11260" spans="2:11" s="440" customFormat="1" x14ac:dyDescent="0.2">
      <c r="B11260" s="442"/>
      <c r="I11260" s="443"/>
      <c r="J11260" s="443"/>
      <c r="K11260" s="443"/>
    </row>
    <row r="11261" spans="2:11" s="440" customFormat="1" x14ac:dyDescent="0.2">
      <c r="B11261" s="442"/>
      <c r="I11261" s="443"/>
      <c r="J11261" s="443"/>
      <c r="K11261" s="443"/>
    </row>
    <row r="11262" spans="2:11" s="440" customFormat="1" x14ac:dyDescent="0.2">
      <c r="B11262" s="442"/>
      <c r="I11262" s="443"/>
      <c r="J11262" s="443"/>
      <c r="K11262" s="443"/>
    </row>
    <row r="11263" spans="2:11" s="440" customFormat="1" x14ac:dyDescent="0.2">
      <c r="B11263" s="442"/>
      <c r="I11263" s="443"/>
      <c r="J11263" s="443"/>
      <c r="K11263" s="443"/>
    </row>
    <row r="11264" spans="2:11" s="440" customFormat="1" x14ac:dyDescent="0.2">
      <c r="B11264" s="442"/>
      <c r="I11264" s="443"/>
      <c r="J11264" s="443"/>
      <c r="K11264" s="443"/>
    </row>
    <row r="11265" spans="2:11" s="440" customFormat="1" x14ac:dyDescent="0.2">
      <c r="B11265" s="442"/>
      <c r="I11265" s="443"/>
      <c r="J11265" s="443"/>
      <c r="K11265" s="443"/>
    </row>
    <row r="11266" spans="2:11" s="440" customFormat="1" x14ac:dyDescent="0.2">
      <c r="B11266" s="442"/>
      <c r="I11266" s="443"/>
      <c r="J11266" s="443"/>
      <c r="K11266" s="443"/>
    </row>
    <row r="11267" spans="2:11" s="440" customFormat="1" x14ac:dyDescent="0.2">
      <c r="B11267" s="442"/>
      <c r="I11267" s="443"/>
      <c r="J11267" s="443"/>
      <c r="K11267" s="443"/>
    </row>
    <row r="11268" spans="2:11" s="440" customFormat="1" x14ac:dyDescent="0.2">
      <c r="B11268" s="442"/>
      <c r="I11268" s="443"/>
      <c r="J11268" s="443"/>
      <c r="K11268" s="443"/>
    </row>
    <row r="11269" spans="2:11" s="440" customFormat="1" x14ac:dyDescent="0.2">
      <c r="B11269" s="442"/>
      <c r="I11269" s="443"/>
      <c r="J11269" s="443"/>
      <c r="K11269" s="443"/>
    </row>
    <row r="11270" spans="2:11" s="440" customFormat="1" x14ac:dyDescent="0.2">
      <c r="B11270" s="442"/>
      <c r="I11270" s="443"/>
      <c r="J11270" s="443"/>
      <c r="K11270" s="443"/>
    </row>
    <row r="11271" spans="2:11" s="440" customFormat="1" x14ac:dyDescent="0.2">
      <c r="B11271" s="442"/>
      <c r="I11271" s="443"/>
      <c r="J11271" s="443"/>
      <c r="K11271" s="443"/>
    </row>
    <row r="11272" spans="2:11" s="440" customFormat="1" x14ac:dyDescent="0.2">
      <c r="B11272" s="442"/>
      <c r="I11272" s="443"/>
      <c r="J11272" s="443"/>
      <c r="K11272" s="443"/>
    </row>
    <row r="11273" spans="2:11" s="440" customFormat="1" x14ac:dyDescent="0.2">
      <c r="B11273" s="442"/>
      <c r="I11273" s="443"/>
      <c r="J11273" s="443"/>
      <c r="K11273" s="443"/>
    </row>
    <row r="11274" spans="2:11" s="440" customFormat="1" x14ac:dyDescent="0.2">
      <c r="B11274" s="442"/>
      <c r="I11274" s="443"/>
      <c r="J11274" s="443"/>
      <c r="K11274" s="443"/>
    </row>
    <row r="11275" spans="2:11" s="440" customFormat="1" x14ac:dyDescent="0.2">
      <c r="B11275" s="442"/>
      <c r="I11275" s="443"/>
      <c r="J11275" s="443"/>
      <c r="K11275" s="443"/>
    </row>
    <row r="11276" spans="2:11" s="440" customFormat="1" x14ac:dyDescent="0.2">
      <c r="B11276" s="442"/>
      <c r="I11276" s="443"/>
      <c r="J11276" s="443"/>
      <c r="K11276" s="443"/>
    </row>
    <row r="11277" spans="2:11" s="440" customFormat="1" x14ac:dyDescent="0.2">
      <c r="B11277" s="442"/>
      <c r="I11277" s="443"/>
      <c r="J11277" s="443"/>
      <c r="K11277" s="443"/>
    </row>
    <row r="11278" spans="2:11" s="440" customFormat="1" x14ac:dyDescent="0.2">
      <c r="B11278" s="442"/>
      <c r="I11278" s="443"/>
      <c r="J11278" s="443"/>
      <c r="K11278" s="443"/>
    </row>
    <row r="11279" spans="2:11" s="440" customFormat="1" x14ac:dyDescent="0.2">
      <c r="B11279" s="442"/>
      <c r="I11279" s="443"/>
      <c r="J11279" s="443"/>
      <c r="K11279" s="443"/>
    </row>
    <row r="11280" spans="2:11" s="440" customFormat="1" x14ac:dyDescent="0.2">
      <c r="B11280" s="442"/>
      <c r="I11280" s="443"/>
      <c r="J11280" s="443"/>
      <c r="K11280" s="443"/>
    </row>
    <row r="11281" spans="2:11" s="440" customFormat="1" x14ac:dyDescent="0.2">
      <c r="B11281" s="442"/>
      <c r="I11281" s="443"/>
      <c r="J11281" s="443"/>
      <c r="K11281" s="443"/>
    </row>
    <row r="11282" spans="2:11" s="440" customFormat="1" x14ac:dyDescent="0.2">
      <c r="B11282" s="442"/>
      <c r="I11282" s="443"/>
      <c r="J11282" s="443"/>
      <c r="K11282" s="443"/>
    </row>
    <row r="11283" spans="2:11" s="440" customFormat="1" x14ac:dyDescent="0.2">
      <c r="B11283" s="442"/>
      <c r="I11283" s="443"/>
      <c r="J11283" s="443"/>
      <c r="K11283" s="443"/>
    </row>
    <row r="11284" spans="2:11" s="440" customFormat="1" x14ac:dyDescent="0.2">
      <c r="B11284" s="442"/>
      <c r="I11284" s="443"/>
      <c r="J11284" s="443"/>
      <c r="K11284" s="443"/>
    </row>
    <row r="11285" spans="2:11" s="440" customFormat="1" x14ac:dyDescent="0.2">
      <c r="B11285" s="442"/>
      <c r="I11285" s="443"/>
      <c r="J11285" s="443"/>
      <c r="K11285" s="443"/>
    </row>
    <row r="11286" spans="2:11" s="440" customFormat="1" x14ac:dyDescent="0.2">
      <c r="B11286" s="442"/>
      <c r="I11286" s="443"/>
      <c r="J11286" s="443"/>
      <c r="K11286" s="443"/>
    </row>
    <row r="11287" spans="2:11" s="440" customFormat="1" x14ac:dyDescent="0.2">
      <c r="B11287" s="442"/>
      <c r="I11287" s="443"/>
      <c r="J11287" s="443"/>
      <c r="K11287" s="443"/>
    </row>
    <row r="11288" spans="2:11" s="440" customFormat="1" x14ac:dyDescent="0.2">
      <c r="B11288" s="442"/>
      <c r="I11288" s="443"/>
      <c r="J11288" s="443"/>
      <c r="K11288" s="443"/>
    </row>
    <row r="11289" spans="2:11" s="440" customFormat="1" x14ac:dyDescent="0.2">
      <c r="B11289" s="442"/>
      <c r="I11289" s="443"/>
      <c r="J11289" s="443"/>
      <c r="K11289" s="443"/>
    </row>
    <row r="11290" spans="2:11" s="440" customFormat="1" x14ac:dyDescent="0.2">
      <c r="B11290" s="442"/>
      <c r="I11290" s="443"/>
      <c r="J11290" s="443"/>
      <c r="K11290" s="443"/>
    </row>
    <row r="11291" spans="2:11" s="440" customFormat="1" x14ac:dyDescent="0.2">
      <c r="B11291" s="442"/>
      <c r="I11291" s="443"/>
      <c r="J11291" s="443"/>
      <c r="K11291" s="443"/>
    </row>
    <row r="11292" spans="2:11" s="440" customFormat="1" x14ac:dyDescent="0.2">
      <c r="B11292" s="442"/>
      <c r="I11292" s="443"/>
      <c r="J11292" s="443"/>
      <c r="K11292" s="443"/>
    </row>
    <row r="11293" spans="2:11" s="440" customFormat="1" x14ac:dyDescent="0.2">
      <c r="B11293" s="442"/>
      <c r="I11293" s="443"/>
      <c r="J11293" s="443"/>
      <c r="K11293" s="443"/>
    </row>
    <row r="11294" spans="2:11" s="440" customFormat="1" x14ac:dyDescent="0.2">
      <c r="B11294" s="442"/>
      <c r="I11294" s="443"/>
      <c r="J11294" s="443"/>
      <c r="K11294" s="443"/>
    </row>
    <row r="11295" spans="2:11" s="440" customFormat="1" x14ac:dyDescent="0.2">
      <c r="B11295" s="442"/>
      <c r="I11295" s="443"/>
      <c r="J11295" s="443"/>
      <c r="K11295" s="443"/>
    </row>
    <row r="11296" spans="2:11" s="440" customFormat="1" x14ac:dyDescent="0.2">
      <c r="B11296" s="442"/>
      <c r="I11296" s="443"/>
      <c r="J11296" s="443"/>
      <c r="K11296" s="443"/>
    </row>
    <row r="11297" spans="2:11" s="440" customFormat="1" x14ac:dyDescent="0.2">
      <c r="B11297" s="442"/>
      <c r="I11297" s="443"/>
      <c r="J11297" s="443"/>
      <c r="K11297" s="443"/>
    </row>
    <row r="11298" spans="2:11" s="440" customFormat="1" x14ac:dyDescent="0.2">
      <c r="B11298" s="442"/>
      <c r="I11298" s="443"/>
      <c r="J11298" s="443"/>
      <c r="K11298" s="443"/>
    </row>
    <row r="11299" spans="2:11" s="440" customFormat="1" x14ac:dyDescent="0.2">
      <c r="B11299" s="442"/>
      <c r="I11299" s="443"/>
      <c r="J11299" s="443"/>
      <c r="K11299" s="443"/>
    </row>
    <row r="11300" spans="2:11" s="440" customFormat="1" x14ac:dyDescent="0.2">
      <c r="B11300" s="442"/>
      <c r="I11300" s="443"/>
      <c r="J11300" s="443"/>
      <c r="K11300" s="443"/>
    </row>
    <row r="11301" spans="2:11" s="440" customFormat="1" x14ac:dyDescent="0.2">
      <c r="B11301" s="442"/>
      <c r="I11301" s="443"/>
      <c r="J11301" s="443"/>
      <c r="K11301" s="443"/>
    </row>
    <row r="11302" spans="2:11" s="440" customFormat="1" x14ac:dyDescent="0.2">
      <c r="B11302" s="442"/>
      <c r="I11302" s="443"/>
      <c r="J11302" s="443"/>
      <c r="K11302" s="443"/>
    </row>
    <row r="11303" spans="2:11" s="440" customFormat="1" x14ac:dyDescent="0.2">
      <c r="B11303" s="442"/>
      <c r="I11303" s="443"/>
      <c r="J11303" s="443"/>
      <c r="K11303" s="443"/>
    </row>
    <row r="11304" spans="2:11" s="440" customFormat="1" x14ac:dyDescent="0.2">
      <c r="B11304" s="442"/>
      <c r="I11304" s="443"/>
      <c r="J11304" s="443"/>
      <c r="K11304" s="443"/>
    </row>
    <row r="11305" spans="2:11" s="440" customFormat="1" x14ac:dyDescent="0.2">
      <c r="B11305" s="442"/>
      <c r="I11305" s="443"/>
      <c r="J11305" s="443"/>
      <c r="K11305" s="443"/>
    </row>
    <row r="11306" spans="2:11" s="440" customFormat="1" x14ac:dyDescent="0.2">
      <c r="B11306" s="442"/>
      <c r="I11306" s="443"/>
      <c r="J11306" s="443"/>
      <c r="K11306" s="443"/>
    </row>
    <row r="11307" spans="2:11" s="440" customFormat="1" x14ac:dyDescent="0.2">
      <c r="B11307" s="442"/>
      <c r="I11307" s="443"/>
      <c r="J11307" s="443"/>
      <c r="K11307" s="443"/>
    </row>
    <row r="11308" spans="2:11" s="440" customFormat="1" x14ac:dyDescent="0.2">
      <c r="B11308" s="442"/>
      <c r="I11308" s="443"/>
      <c r="J11308" s="443"/>
      <c r="K11308" s="443"/>
    </row>
    <row r="11309" spans="2:11" s="440" customFormat="1" x14ac:dyDescent="0.2">
      <c r="B11309" s="442"/>
      <c r="I11309" s="443"/>
      <c r="J11309" s="443"/>
      <c r="K11309" s="443"/>
    </row>
    <row r="11310" spans="2:11" s="440" customFormat="1" x14ac:dyDescent="0.2">
      <c r="B11310" s="442"/>
      <c r="I11310" s="443"/>
      <c r="J11310" s="443"/>
      <c r="K11310" s="443"/>
    </row>
    <row r="11311" spans="2:11" s="440" customFormat="1" x14ac:dyDescent="0.2">
      <c r="B11311" s="442"/>
      <c r="I11311" s="443"/>
      <c r="J11311" s="443"/>
      <c r="K11311" s="443"/>
    </row>
    <row r="11312" spans="2:11" s="440" customFormat="1" x14ac:dyDescent="0.2">
      <c r="B11312" s="442"/>
      <c r="I11312" s="443"/>
      <c r="J11312" s="443"/>
      <c r="K11312" s="443"/>
    </row>
    <row r="11313" spans="2:11" s="440" customFormat="1" x14ac:dyDescent="0.2">
      <c r="B11313" s="442"/>
      <c r="I11313" s="443"/>
      <c r="J11313" s="443"/>
      <c r="K11313" s="443"/>
    </row>
    <row r="11314" spans="2:11" s="440" customFormat="1" x14ac:dyDescent="0.2">
      <c r="B11314" s="442"/>
      <c r="I11314" s="443"/>
      <c r="J11314" s="443"/>
      <c r="K11314" s="443"/>
    </row>
    <row r="11315" spans="2:11" s="440" customFormat="1" x14ac:dyDescent="0.2">
      <c r="B11315" s="442"/>
      <c r="I11315" s="443"/>
      <c r="J11315" s="443"/>
      <c r="K11315" s="443"/>
    </row>
    <row r="11316" spans="2:11" s="440" customFormat="1" x14ac:dyDescent="0.2">
      <c r="B11316" s="442"/>
      <c r="I11316" s="443"/>
      <c r="J11316" s="443"/>
      <c r="K11316" s="443"/>
    </row>
    <row r="11317" spans="2:11" s="440" customFormat="1" x14ac:dyDescent="0.2">
      <c r="B11317" s="442"/>
      <c r="I11317" s="443"/>
      <c r="J11317" s="443"/>
      <c r="K11317" s="443"/>
    </row>
    <row r="11318" spans="2:11" s="440" customFormat="1" x14ac:dyDescent="0.2">
      <c r="B11318" s="442"/>
      <c r="I11318" s="443"/>
      <c r="J11318" s="443"/>
      <c r="K11318" s="443"/>
    </row>
    <row r="11319" spans="2:11" s="440" customFormat="1" x14ac:dyDescent="0.2">
      <c r="B11319" s="442"/>
      <c r="I11319" s="443"/>
      <c r="J11319" s="443"/>
      <c r="K11319" s="443"/>
    </row>
    <row r="11320" spans="2:11" s="440" customFormat="1" x14ac:dyDescent="0.2">
      <c r="B11320" s="442"/>
      <c r="I11320" s="443"/>
      <c r="J11320" s="443"/>
      <c r="K11320" s="443"/>
    </row>
    <row r="11321" spans="2:11" s="440" customFormat="1" x14ac:dyDescent="0.2">
      <c r="B11321" s="442"/>
      <c r="I11321" s="443"/>
      <c r="J11321" s="443"/>
      <c r="K11321" s="443"/>
    </row>
    <row r="11322" spans="2:11" s="440" customFormat="1" x14ac:dyDescent="0.2">
      <c r="B11322" s="442"/>
      <c r="I11322" s="443"/>
      <c r="J11322" s="443"/>
      <c r="K11322" s="443"/>
    </row>
    <row r="11323" spans="2:11" s="440" customFormat="1" x14ac:dyDescent="0.2">
      <c r="B11323" s="442"/>
      <c r="I11323" s="443"/>
      <c r="J11323" s="443"/>
      <c r="K11323" s="443"/>
    </row>
    <row r="11324" spans="2:11" s="440" customFormat="1" x14ac:dyDescent="0.2">
      <c r="B11324" s="442"/>
      <c r="I11324" s="443"/>
      <c r="J11324" s="443"/>
      <c r="K11324" s="443"/>
    </row>
    <row r="11325" spans="2:11" s="440" customFormat="1" x14ac:dyDescent="0.2">
      <c r="B11325" s="442"/>
      <c r="I11325" s="443"/>
      <c r="J11325" s="443"/>
      <c r="K11325" s="443"/>
    </row>
    <row r="11326" spans="2:11" s="440" customFormat="1" x14ac:dyDescent="0.2">
      <c r="B11326" s="442"/>
      <c r="I11326" s="443"/>
      <c r="J11326" s="443"/>
      <c r="K11326" s="443"/>
    </row>
    <row r="11327" spans="2:11" s="440" customFormat="1" x14ac:dyDescent="0.2">
      <c r="B11327" s="442"/>
      <c r="I11327" s="443"/>
      <c r="J11327" s="443"/>
      <c r="K11327" s="443"/>
    </row>
    <row r="11328" spans="2:11" s="440" customFormat="1" x14ac:dyDescent="0.2">
      <c r="B11328" s="442"/>
      <c r="I11328" s="443"/>
      <c r="J11328" s="443"/>
      <c r="K11328" s="443"/>
    </row>
    <row r="11329" spans="2:11" s="440" customFormat="1" x14ac:dyDescent="0.2">
      <c r="B11329" s="442"/>
      <c r="I11329" s="443"/>
      <c r="J11329" s="443"/>
      <c r="K11329" s="443"/>
    </row>
    <row r="11330" spans="2:11" s="440" customFormat="1" x14ac:dyDescent="0.2">
      <c r="B11330" s="442"/>
      <c r="I11330" s="443"/>
      <c r="J11330" s="443"/>
      <c r="K11330" s="443"/>
    </row>
    <row r="11331" spans="2:11" s="440" customFormat="1" x14ac:dyDescent="0.2">
      <c r="B11331" s="442"/>
      <c r="I11331" s="443"/>
      <c r="J11331" s="443"/>
      <c r="K11331" s="443"/>
    </row>
    <row r="11332" spans="2:11" s="440" customFormat="1" x14ac:dyDescent="0.2">
      <c r="B11332" s="442"/>
      <c r="I11332" s="443"/>
      <c r="J11332" s="443"/>
      <c r="K11332" s="443"/>
    </row>
    <row r="11333" spans="2:11" s="440" customFormat="1" x14ac:dyDescent="0.2">
      <c r="B11333" s="442"/>
      <c r="I11333" s="443"/>
      <c r="J11333" s="443"/>
      <c r="K11333" s="443"/>
    </row>
    <row r="11334" spans="2:11" s="440" customFormat="1" x14ac:dyDescent="0.2">
      <c r="B11334" s="442"/>
      <c r="I11334" s="443"/>
      <c r="J11334" s="443"/>
      <c r="K11334" s="443"/>
    </row>
    <row r="11335" spans="2:11" s="440" customFormat="1" x14ac:dyDescent="0.2">
      <c r="B11335" s="442"/>
      <c r="I11335" s="443"/>
      <c r="J11335" s="443"/>
      <c r="K11335" s="443"/>
    </row>
    <row r="11336" spans="2:11" s="440" customFormat="1" x14ac:dyDescent="0.2">
      <c r="B11336" s="442"/>
      <c r="I11336" s="443"/>
      <c r="J11336" s="443"/>
      <c r="K11336" s="443"/>
    </row>
    <row r="11337" spans="2:11" s="440" customFormat="1" x14ac:dyDescent="0.2">
      <c r="B11337" s="442"/>
      <c r="I11337" s="443"/>
      <c r="J11337" s="443"/>
      <c r="K11337" s="443"/>
    </row>
    <row r="11338" spans="2:11" s="440" customFormat="1" x14ac:dyDescent="0.2">
      <c r="B11338" s="442"/>
      <c r="I11338" s="443"/>
      <c r="J11338" s="443"/>
      <c r="K11338" s="443"/>
    </row>
    <row r="11339" spans="2:11" s="440" customFormat="1" x14ac:dyDescent="0.2">
      <c r="B11339" s="442"/>
      <c r="I11339" s="443"/>
      <c r="J11339" s="443"/>
      <c r="K11339" s="443"/>
    </row>
    <row r="11340" spans="2:11" s="440" customFormat="1" x14ac:dyDescent="0.2">
      <c r="B11340" s="442"/>
      <c r="I11340" s="443"/>
      <c r="J11340" s="443"/>
      <c r="K11340" s="443"/>
    </row>
    <row r="11341" spans="2:11" s="440" customFormat="1" x14ac:dyDescent="0.2">
      <c r="B11341" s="442"/>
      <c r="I11341" s="443"/>
      <c r="J11341" s="443"/>
      <c r="K11341" s="443"/>
    </row>
    <row r="11342" spans="2:11" s="440" customFormat="1" x14ac:dyDescent="0.2">
      <c r="B11342" s="442"/>
      <c r="I11342" s="443"/>
      <c r="J11342" s="443"/>
      <c r="K11342" s="443"/>
    </row>
    <row r="11343" spans="2:11" s="440" customFormat="1" x14ac:dyDescent="0.2">
      <c r="B11343" s="442"/>
      <c r="I11343" s="443"/>
      <c r="J11343" s="443"/>
      <c r="K11343" s="443"/>
    </row>
    <row r="11344" spans="2:11" s="440" customFormat="1" x14ac:dyDescent="0.2">
      <c r="B11344" s="442"/>
      <c r="I11344" s="443"/>
      <c r="J11344" s="443"/>
      <c r="K11344" s="443"/>
    </row>
    <row r="11345" spans="2:11" s="440" customFormat="1" x14ac:dyDescent="0.2">
      <c r="B11345" s="442"/>
      <c r="I11345" s="443"/>
      <c r="J11345" s="443"/>
      <c r="K11345" s="443"/>
    </row>
    <row r="11346" spans="2:11" s="440" customFormat="1" x14ac:dyDescent="0.2">
      <c r="B11346" s="442"/>
      <c r="I11346" s="443"/>
      <c r="J11346" s="443"/>
      <c r="K11346" s="443"/>
    </row>
    <row r="11347" spans="2:11" s="440" customFormat="1" x14ac:dyDescent="0.2">
      <c r="B11347" s="442"/>
      <c r="I11347" s="443"/>
      <c r="J11347" s="443"/>
      <c r="K11347" s="443"/>
    </row>
    <row r="11348" spans="2:11" s="440" customFormat="1" x14ac:dyDescent="0.2">
      <c r="B11348" s="442"/>
      <c r="I11348" s="443"/>
      <c r="J11348" s="443"/>
      <c r="K11348" s="443"/>
    </row>
    <row r="11349" spans="2:11" s="440" customFormat="1" x14ac:dyDescent="0.2">
      <c r="B11349" s="442"/>
      <c r="I11349" s="443"/>
      <c r="J11349" s="443"/>
      <c r="K11349" s="443"/>
    </row>
    <row r="11350" spans="2:11" s="440" customFormat="1" x14ac:dyDescent="0.2">
      <c r="B11350" s="442"/>
      <c r="I11350" s="443"/>
      <c r="J11350" s="443"/>
      <c r="K11350" s="443"/>
    </row>
    <row r="11351" spans="2:11" s="440" customFormat="1" x14ac:dyDescent="0.2">
      <c r="B11351" s="442"/>
      <c r="I11351" s="443"/>
      <c r="J11351" s="443"/>
      <c r="K11351" s="443"/>
    </row>
    <row r="11352" spans="2:11" s="440" customFormat="1" x14ac:dyDescent="0.2">
      <c r="B11352" s="442"/>
      <c r="I11352" s="443"/>
      <c r="J11352" s="443"/>
      <c r="K11352" s="443"/>
    </row>
    <row r="11353" spans="2:11" s="440" customFormat="1" x14ac:dyDescent="0.2">
      <c r="B11353" s="442"/>
      <c r="I11353" s="443"/>
      <c r="J11353" s="443"/>
      <c r="K11353" s="443"/>
    </row>
    <row r="11354" spans="2:11" s="440" customFormat="1" x14ac:dyDescent="0.2">
      <c r="B11354" s="442"/>
      <c r="I11354" s="443"/>
      <c r="J11354" s="443"/>
      <c r="K11354" s="443"/>
    </row>
    <row r="11355" spans="2:11" s="440" customFormat="1" x14ac:dyDescent="0.2">
      <c r="B11355" s="442"/>
      <c r="I11355" s="443"/>
      <c r="J11355" s="443"/>
      <c r="K11355" s="443"/>
    </row>
    <row r="11356" spans="2:11" s="440" customFormat="1" x14ac:dyDescent="0.2">
      <c r="B11356" s="442"/>
      <c r="I11356" s="443"/>
      <c r="J11356" s="443"/>
      <c r="K11356" s="443"/>
    </row>
    <row r="11357" spans="2:11" s="440" customFormat="1" x14ac:dyDescent="0.2">
      <c r="B11357" s="442"/>
      <c r="I11357" s="443"/>
      <c r="J11357" s="443"/>
      <c r="K11357" s="443"/>
    </row>
    <row r="11358" spans="2:11" s="440" customFormat="1" x14ac:dyDescent="0.2">
      <c r="B11358" s="442"/>
      <c r="I11358" s="443"/>
      <c r="J11358" s="443"/>
      <c r="K11358" s="443"/>
    </row>
    <row r="11359" spans="2:11" s="440" customFormat="1" x14ac:dyDescent="0.2">
      <c r="B11359" s="442"/>
      <c r="I11359" s="443"/>
      <c r="J11359" s="443"/>
      <c r="K11359" s="443"/>
    </row>
    <row r="11360" spans="2:11" s="440" customFormat="1" x14ac:dyDescent="0.2">
      <c r="B11360" s="442"/>
      <c r="I11360" s="443"/>
      <c r="J11360" s="443"/>
      <c r="K11360" s="443"/>
    </row>
    <row r="11361" spans="2:11" s="440" customFormat="1" x14ac:dyDescent="0.2">
      <c r="B11361" s="442"/>
      <c r="I11361" s="443"/>
      <c r="J11361" s="443"/>
      <c r="K11361" s="443"/>
    </row>
    <row r="11362" spans="2:11" s="440" customFormat="1" x14ac:dyDescent="0.2">
      <c r="B11362" s="442"/>
      <c r="I11362" s="443"/>
      <c r="J11362" s="443"/>
      <c r="K11362" s="443"/>
    </row>
    <row r="11363" spans="2:11" s="440" customFormat="1" x14ac:dyDescent="0.2">
      <c r="B11363" s="442"/>
      <c r="I11363" s="443"/>
      <c r="J11363" s="443"/>
      <c r="K11363" s="443"/>
    </row>
    <row r="11364" spans="2:11" s="440" customFormat="1" x14ac:dyDescent="0.2">
      <c r="B11364" s="442"/>
      <c r="I11364" s="443"/>
      <c r="J11364" s="443"/>
      <c r="K11364" s="443"/>
    </row>
    <row r="11365" spans="2:11" s="440" customFormat="1" x14ac:dyDescent="0.2">
      <c r="B11365" s="442"/>
      <c r="I11365" s="443"/>
      <c r="J11365" s="443"/>
      <c r="K11365" s="443"/>
    </row>
    <row r="11366" spans="2:11" s="440" customFormat="1" x14ac:dyDescent="0.2">
      <c r="B11366" s="442"/>
      <c r="I11366" s="443"/>
      <c r="J11366" s="443"/>
      <c r="K11366" s="443"/>
    </row>
    <row r="11367" spans="2:11" s="440" customFormat="1" x14ac:dyDescent="0.2">
      <c r="B11367" s="442"/>
      <c r="I11367" s="443"/>
      <c r="J11367" s="443"/>
      <c r="K11367" s="443"/>
    </row>
    <row r="11368" spans="2:11" s="440" customFormat="1" x14ac:dyDescent="0.2">
      <c r="B11368" s="442"/>
      <c r="I11368" s="443"/>
      <c r="J11368" s="443"/>
      <c r="K11368" s="443"/>
    </row>
    <row r="11369" spans="2:11" s="440" customFormat="1" x14ac:dyDescent="0.2">
      <c r="B11369" s="442"/>
      <c r="I11369" s="443"/>
      <c r="J11369" s="443"/>
      <c r="K11369" s="443"/>
    </row>
    <row r="11370" spans="2:11" s="440" customFormat="1" x14ac:dyDescent="0.2">
      <c r="B11370" s="442"/>
      <c r="I11370" s="443"/>
      <c r="J11370" s="443"/>
      <c r="K11370" s="443"/>
    </row>
    <row r="11371" spans="2:11" s="440" customFormat="1" x14ac:dyDescent="0.2">
      <c r="B11371" s="442"/>
      <c r="I11371" s="443"/>
      <c r="J11371" s="443"/>
      <c r="K11371" s="443"/>
    </row>
    <row r="11372" spans="2:11" s="440" customFormat="1" x14ac:dyDescent="0.2">
      <c r="B11372" s="442"/>
      <c r="I11372" s="443"/>
      <c r="J11372" s="443"/>
      <c r="K11372" s="443"/>
    </row>
    <row r="11373" spans="2:11" s="440" customFormat="1" x14ac:dyDescent="0.2">
      <c r="B11373" s="442"/>
      <c r="I11373" s="443"/>
      <c r="J11373" s="443"/>
      <c r="K11373" s="443"/>
    </row>
    <row r="11374" spans="2:11" s="440" customFormat="1" x14ac:dyDescent="0.2">
      <c r="B11374" s="442"/>
      <c r="I11374" s="443"/>
      <c r="J11374" s="443"/>
      <c r="K11374" s="443"/>
    </row>
    <row r="11375" spans="2:11" s="440" customFormat="1" x14ac:dyDescent="0.2">
      <c r="B11375" s="442"/>
      <c r="I11375" s="443"/>
      <c r="J11375" s="443"/>
      <c r="K11375" s="443"/>
    </row>
    <row r="11376" spans="2:11" s="440" customFormat="1" x14ac:dyDescent="0.2">
      <c r="B11376" s="442"/>
      <c r="I11376" s="443"/>
      <c r="J11376" s="443"/>
      <c r="K11376" s="443"/>
    </row>
    <row r="11377" spans="2:11" s="440" customFormat="1" x14ac:dyDescent="0.2">
      <c r="B11377" s="442"/>
      <c r="I11377" s="443"/>
      <c r="J11377" s="443"/>
      <c r="K11377" s="443"/>
    </row>
    <row r="11378" spans="2:11" s="440" customFormat="1" x14ac:dyDescent="0.2">
      <c r="B11378" s="442"/>
      <c r="I11378" s="443"/>
      <c r="J11378" s="443"/>
      <c r="K11378" s="443"/>
    </row>
    <row r="11379" spans="2:11" s="440" customFormat="1" x14ac:dyDescent="0.2">
      <c r="B11379" s="442"/>
      <c r="I11379" s="443"/>
      <c r="J11379" s="443"/>
      <c r="K11379" s="443"/>
    </row>
    <row r="11380" spans="2:11" s="440" customFormat="1" x14ac:dyDescent="0.2">
      <c r="B11380" s="442"/>
      <c r="I11380" s="443"/>
      <c r="J11380" s="443"/>
      <c r="K11380" s="443"/>
    </row>
    <row r="11381" spans="2:11" s="440" customFormat="1" x14ac:dyDescent="0.2">
      <c r="B11381" s="442"/>
      <c r="I11381" s="443"/>
      <c r="J11381" s="443"/>
      <c r="K11381" s="443"/>
    </row>
    <row r="11382" spans="2:11" s="440" customFormat="1" x14ac:dyDescent="0.2">
      <c r="B11382" s="442"/>
      <c r="I11382" s="443"/>
      <c r="J11382" s="443"/>
      <c r="K11382" s="443"/>
    </row>
    <row r="11383" spans="2:11" s="440" customFormat="1" x14ac:dyDescent="0.2">
      <c r="B11383" s="442"/>
      <c r="I11383" s="443"/>
      <c r="J11383" s="443"/>
      <c r="K11383" s="443"/>
    </row>
    <row r="11384" spans="2:11" s="440" customFormat="1" x14ac:dyDescent="0.2">
      <c r="B11384" s="442"/>
      <c r="I11384" s="443"/>
      <c r="J11384" s="443"/>
      <c r="K11384" s="443"/>
    </row>
    <row r="11385" spans="2:11" s="440" customFormat="1" x14ac:dyDescent="0.2">
      <c r="B11385" s="442"/>
      <c r="I11385" s="443"/>
      <c r="J11385" s="443"/>
      <c r="K11385" s="443"/>
    </row>
    <row r="11386" spans="2:11" s="440" customFormat="1" x14ac:dyDescent="0.2">
      <c r="B11386" s="442"/>
      <c r="I11386" s="443"/>
      <c r="J11386" s="443"/>
      <c r="K11386" s="443"/>
    </row>
    <row r="11387" spans="2:11" s="440" customFormat="1" x14ac:dyDescent="0.2">
      <c r="B11387" s="442"/>
      <c r="I11387" s="443"/>
      <c r="J11387" s="443"/>
      <c r="K11387" s="443"/>
    </row>
    <row r="11388" spans="2:11" s="440" customFormat="1" x14ac:dyDescent="0.2">
      <c r="B11388" s="442"/>
      <c r="I11388" s="443"/>
      <c r="J11388" s="443"/>
      <c r="K11388" s="443"/>
    </row>
    <row r="11389" spans="2:11" s="440" customFormat="1" x14ac:dyDescent="0.2">
      <c r="B11389" s="442"/>
      <c r="I11389" s="443"/>
      <c r="J11389" s="443"/>
      <c r="K11389" s="443"/>
    </row>
    <row r="11390" spans="2:11" s="440" customFormat="1" x14ac:dyDescent="0.2">
      <c r="B11390" s="442"/>
      <c r="I11390" s="443"/>
      <c r="J11390" s="443"/>
      <c r="K11390" s="443"/>
    </row>
    <row r="11391" spans="2:11" s="440" customFormat="1" x14ac:dyDescent="0.2">
      <c r="B11391" s="442"/>
      <c r="I11391" s="443"/>
      <c r="J11391" s="443"/>
      <c r="K11391" s="443"/>
    </row>
    <row r="11392" spans="2:11" s="440" customFormat="1" x14ac:dyDescent="0.2">
      <c r="B11392" s="442"/>
      <c r="I11392" s="443"/>
      <c r="J11392" s="443"/>
      <c r="K11392" s="443"/>
    </row>
    <row r="11393" spans="2:11" s="440" customFormat="1" x14ac:dyDescent="0.2">
      <c r="B11393" s="442"/>
      <c r="I11393" s="443"/>
      <c r="J11393" s="443"/>
      <c r="K11393" s="443"/>
    </row>
    <row r="11394" spans="2:11" s="440" customFormat="1" x14ac:dyDescent="0.2">
      <c r="B11394" s="442"/>
      <c r="I11394" s="443"/>
      <c r="J11394" s="443"/>
      <c r="K11394" s="443"/>
    </row>
    <row r="11395" spans="2:11" s="440" customFormat="1" x14ac:dyDescent="0.2">
      <c r="B11395" s="442"/>
      <c r="I11395" s="443"/>
      <c r="J11395" s="443"/>
      <c r="K11395" s="443"/>
    </row>
    <row r="11396" spans="2:11" s="440" customFormat="1" x14ac:dyDescent="0.2">
      <c r="B11396" s="442"/>
      <c r="I11396" s="443"/>
      <c r="J11396" s="443"/>
      <c r="K11396" s="443"/>
    </row>
    <row r="11397" spans="2:11" s="440" customFormat="1" x14ac:dyDescent="0.2">
      <c r="B11397" s="442"/>
      <c r="I11397" s="443"/>
      <c r="J11397" s="443"/>
      <c r="K11397" s="443"/>
    </row>
    <row r="11398" spans="2:11" s="440" customFormat="1" x14ac:dyDescent="0.2">
      <c r="B11398" s="442"/>
      <c r="I11398" s="443"/>
      <c r="J11398" s="443"/>
      <c r="K11398" s="443"/>
    </row>
    <row r="11399" spans="2:11" s="440" customFormat="1" x14ac:dyDescent="0.2">
      <c r="B11399" s="442"/>
      <c r="I11399" s="443"/>
      <c r="J11399" s="443"/>
      <c r="K11399" s="443"/>
    </row>
    <row r="11400" spans="2:11" s="440" customFormat="1" x14ac:dyDescent="0.2">
      <c r="B11400" s="442"/>
      <c r="I11400" s="443"/>
      <c r="J11400" s="443"/>
      <c r="K11400" s="443"/>
    </row>
    <row r="11401" spans="2:11" s="440" customFormat="1" x14ac:dyDescent="0.2">
      <c r="B11401" s="442"/>
      <c r="I11401" s="443"/>
      <c r="J11401" s="443"/>
      <c r="K11401" s="443"/>
    </row>
    <row r="11402" spans="2:11" s="440" customFormat="1" x14ac:dyDescent="0.2">
      <c r="B11402" s="442"/>
      <c r="I11402" s="443"/>
      <c r="J11402" s="443"/>
      <c r="K11402" s="443"/>
    </row>
    <row r="11403" spans="2:11" s="440" customFormat="1" x14ac:dyDescent="0.2">
      <c r="B11403" s="442"/>
      <c r="I11403" s="443"/>
      <c r="J11403" s="443"/>
      <c r="K11403" s="443"/>
    </row>
    <row r="11404" spans="2:11" s="440" customFormat="1" x14ac:dyDescent="0.2">
      <c r="B11404" s="442"/>
      <c r="I11404" s="443"/>
      <c r="J11404" s="443"/>
      <c r="K11404" s="443"/>
    </row>
    <row r="11405" spans="2:11" s="440" customFormat="1" x14ac:dyDescent="0.2">
      <c r="B11405" s="442"/>
      <c r="I11405" s="443"/>
      <c r="J11405" s="443"/>
      <c r="K11405" s="443"/>
    </row>
    <row r="11406" spans="2:11" s="440" customFormat="1" x14ac:dyDescent="0.2">
      <c r="B11406" s="442"/>
      <c r="I11406" s="443"/>
      <c r="J11406" s="443"/>
      <c r="K11406" s="443"/>
    </row>
    <row r="11407" spans="2:11" s="440" customFormat="1" x14ac:dyDescent="0.2">
      <c r="B11407" s="442"/>
      <c r="I11407" s="443"/>
      <c r="J11407" s="443"/>
      <c r="K11407" s="443"/>
    </row>
    <row r="11408" spans="2:11" s="440" customFormat="1" x14ac:dyDescent="0.2">
      <c r="B11408" s="442"/>
      <c r="I11408" s="443"/>
      <c r="J11408" s="443"/>
      <c r="K11408" s="443"/>
    </row>
    <row r="11409" spans="2:11" s="440" customFormat="1" x14ac:dyDescent="0.2">
      <c r="B11409" s="442"/>
      <c r="I11409" s="443"/>
      <c r="J11409" s="443"/>
      <c r="K11409" s="443"/>
    </row>
    <row r="11410" spans="2:11" s="440" customFormat="1" x14ac:dyDescent="0.2">
      <c r="B11410" s="442"/>
      <c r="I11410" s="443"/>
      <c r="J11410" s="443"/>
      <c r="K11410" s="443"/>
    </row>
    <row r="11411" spans="2:11" s="440" customFormat="1" x14ac:dyDescent="0.2">
      <c r="B11411" s="442"/>
      <c r="I11411" s="443"/>
      <c r="J11411" s="443"/>
      <c r="K11411" s="443"/>
    </row>
    <row r="11412" spans="2:11" s="440" customFormat="1" x14ac:dyDescent="0.2">
      <c r="B11412" s="442"/>
      <c r="I11412" s="443"/>
      <c r="J11412" s="443"/>
      <c r="K11412" s="443"/>
    </row>
    <row r="11413" spans="2:11" s="440" customFormat="1" x14ac:dyDescent="0.2">
      <c r="B11413" s="442"/>
      <c r="I11413" s="443"/>
      <c r="J11413" s="443"/>
      <c r="K11413" s="443"/>
    </row>
    <row r="11414" spans="2:11" s="440" customFormat="1" x14ac:dyDescent="0.2">
      <c r="B11414" s="442"/>
      <c r="I11414" s="443"/>
      <c r="J11414" s="443"/>
      <c r="K11414" s="443"/>
    </row>
    <row r="11415" spans="2:11" s="440" customFormat="1" x14ac:dyDescent="0.2">
      <c r="B11415" s="442"/>
      <c r="I11415" s="443"/>
      <c r="J11415" s="443"/>
      <c r="K11415" s="443"/>
    </row>
    <row r="11416" spans="2:11" s="440" customFormat="1" x14ac:dyDescent="0.2">
      <c r="B11416" s="442"/>
      <c r="I11416" s="443"/>
      <c r="J11416" s="443"/>
      <c r="K11416" s="443"/>
    </row>
    <row r="11417" spans="2:11" s="440" customFormat="1" x14ac:dyDescent="0.2">
      <c r="B11417" s="442"/>
      <c r="I11417" s="443"/>
      <c r="J11417" s="443"/>
      <c r="K11417" s="443"/>
    </row>
    <row r="11418" spans="2:11" s="440" customFormat="1" x14ac:dyDescent="0.2">
      <c r="B11418" s="442"/>
      <c r="I11418" s="443"/>
      <c r="J11418" s="443"/>
      <c r="K11418" s="443"/>
    </row>
    <row r="11419" spans="2:11" s="440" customFormat="1" x14ac:dyDescent="0.2">
      <c r="B11419" s="442"/>
      <c r="I11419" s="443"/>
      <c r="J11419" s="443"/>
      <c r="K11419" s="443"/>
    </row>
    <row r="11420" spans="2:11" s="440" customFormat="1" x14ac:dyDescent="0.2">
      <c r="B11420" s="442"/>
      <c r="I11420" s="443"/>
      <c r="J11420" s="443"/>
      <c r="K11420" s="443"/>
    </row>
    <row r="11421" spans="2:11" s="440" customFormat="1" x14ac:dyDescent="0.2">
      <c r="B11421" s="442"/>
      <c r="I11421" s="443"/>
      <c r="J11421" s="443"/>
      <c r="K11421" s="443"/>
    </row>
    <row r="11422" spans="2:11" s="440" customFormat="1" x14ac:dyDescent="0.2">
      <c r="B11422" s="442"/>
      <c r="I11422" s="443"/>
      <c r="J11422" s="443"/>
      <c r="K11422" s="443"/>
    </row>
    <row r="11423" spans="2:11" s="440" customFormat="1" x14ac:dyDescent="0.2">
      <c r="B11423" s="442"/>
      <c r="I11423" s="443"/>
      <c r="J11423" s="443"/>
      <c r="K11423" s="443"/>
    </row>
    <row r="11424" spans="2:11" s="440" customFormat="1" x14ac:dyDescent="0.2">
      <c r="B11424" s="442"/>
      <c r="I11424" s="443"/>
      <c r="J11424" s="443"/>
      <c r="K11424" s="443"/>
    </row>
    <row r="11425" spans="2:11" s="440" customFormat="1" x14ac:dyDescent="0.2">
      <c r="B11425" s="442"/>
      <c r="I11425" s="443"/>
      <c r="J11425" s="443"/>
      <c r="K11425" s="443"/>
    </row>
    <row r="11426" spans="2:11" s="440" customFormat="1" x14ac:dyDescent="0.2">
      <c r="B11426" s="442"/>
      <c r="I11426" s="443"/>
      <c r="J11426" s="443"/>
      <c r="K11426" s="443"/>
    </row>
    <row r="11427" spans="2:11" s="440" customFormat="1" x14ac:dyDescent="0.2">
      <c r="B11427" s="442"/>
      <c r="I11427" s="443"/>
      <c r="J11427" s="443"/>
      <c r="K11427" s="443"/>
    </row>
    <row r="11428" spans="2:11" s="440" customFormat="1" x14ac:dyDescent="0.2">
      <c r="B11428" s="442"/>
      <c r="I11428" s="443"/>
      <c r="J11428" s="443"/>
      <c r="K11428" s="443"/>
    </row>
    <row r="11429" spans="2:11" s="440" customFormat="1" x14ac:dyDescent="0.2">
      <c r="B11429" s="442"/>
      <c r="I11429" s="443"/>
      <c r="J11429" s="443"/>
      <c r="K11429" s="443"/>
    </row>
    <row r="11430" spans="2:11" s="440" customFormat="1" x14ac:dyDescent="0.2">
      <c r="B11430" s="442"/>
      <c r="I11430" s="443"/>
      <c r="J11430" s="443"/>
      <c r="K11430" s="443"/>
    </row>
    <row r="11431" spans="2:11" s="440" customFormat="1" x14ac:dyDescent="0.2">
      <c r="B11431" s="442"/>
      <c r="I11431" s="443"/>
      <c r="J11431" s="443"/>
      <c r="K11431" s="443"/>
    </row>
    <row r="11432" spans="2:11" s="440" customFormat="1" x14ac:dyDescent="0.2">
      <c r="B11432" s="442"/>
      <c r="I11432" s="443"/>
      <c r="J11432" s="443"/>
      <c r="K11432" s="443"/>
    </row>
    <row r="11433" spans="2:11" s="440" customFormat="1" x14ac:dyDescent="0.2">
      <c r="B11433" s="442"/>
      <c r="I11433" s="443"/>
      <c r="J11433" s="443"/>
      <c r="K11433" s="443"/>
    </row>
    <row r="11434" spans="2:11" s="440" customFormat="1" x14ac:dyDescent="0.2">
      <c r="B11434" s="442"/>
      <c r="I11434" s="443"/>
      <c r="J11434" s="443"/>
      <c r="K11434" s="443"/>
    </row>
    <row r="11435" spans="2:11" s="440" customFormat="1" x14ac:dyDescent="0.2">
      <c r="B11435" s="442"/>
      <c r="I11435" s="443"/>
      <c r="J11435" s="443"/>
      <c r="K11435" s="443"/>
    </row>
    <row r="11436" spans="2:11" s="440" customFormat="1" x14ac:dyDescent="0.2">
      <c r="B11436" s="442"/>
      <c r="I11436" s="443"/>
      <c r="J11436" s="443"/>
      <c r="K11436" s="443"/>
    </row>
    <row r="11437" spans="2:11" s="440" customFormat="1" x14ac:dyDescent="0.2">
      <c r="B11437" s="442"/>
      <c r="I11437" s="443"/>
      <c r="J11437" s="443"/>
      <c r="K11437" s="443"/>
    </row>
    <row r="11438" spans="2:11" s="440" customFormat="1" x14ac:dyDescent="0.2">
      <c r="B11438" s="442"/>
      <c r="I11438" s="443"/>
      <c r="J11438" s="443"/>
      <c r="K11438" s="443"/>
    </row>
    <row r="11439" spans="2:11" s="440" customFormat="1" x14ac:dyDescent="0.2">
      <c r="B11439" s="442"/>
      <c r="I11439" s="443"/>
      <c r="J11439" s="443"/>
      <c r="K11439" s="443"/>
    </row>
    <row r="11440" spans="2:11" s="440" customFormat="1" x14ac:dyDescent="0.2">
      <c r="B11440" s="442"/>
      <c r="I11440" s="443"/>
      <c r="J11440" s="443"/>
      <c r="K11440" s="443"/>
    </row>
    <row r="11441" spans="2:11" s="440" customFormat="1" x14ac:dyDescent="0.2">
      <c r="B11441" s="442"/>
      <c r="I11441" s="443"/>
      <c r="J11441" s="443"/>
      <c r="K11441" s="443"/>
    </row>
    <row r="11442" spans="2:11" s="440" customFormat="1" x14ac:dyDescent="0.2">
      <c r="B11442" s="442"/>
      <c r="I11442" s="443"/>
      <c r="J11442" s="443"/>
      <c r="K11442" s="443"/>
    </row>
    <row r="11443" spans="2:11" s="440" customFormat="1" x14ac:dyDescent="0.2">
      <c r="B11443" s="442"/>
      <c r="I11443" s="443"/>
      <c r="J11443" s="443"/>
      <c r="K11443" s="443"/>
    </row>
    <row r="11444" spans="2:11" s="440" customFormat="1" x14ac:dyDescent="0.2">
      <c r="B11444" s="442"/>
      <c r="I11444" s="443"/>
      <c r="J11444" s="443"/>
      <c r="K11444" s="443"/>
    </row>
    <row r="11445" spans="2:11" s="440" customFormat="1" x14ac:dyDescent="0.2">
      <c r="B11445" s="442"/>
      <c r="I11445" s="443"/>
      <c r="J11445" s="443"/>
      <c r="K11445" s="443"/>
    </row>
    <row r="11446" spans="2:11" s="440" customFormat="1" x14ac:dyDescent="0.2">
      <c r="B11446" s="442"/>
      <c r="I11446" s="443"/>
      <c r="J11446" s="443"/>
      <c r="K11446" s="443"/>
    </row>
    <row r="11447" spans="2:11" s="440" customFormat="1" x14ac:dyDescent="0.2">
      <c r="B11447" s="442"/>
      <c r="I11447" s="443"/>
      <c r="J11447" s="443"/>
      <c r="K11447" s="443"/>
    </row>
    <row r="11448" spans="2:11" s="440" customFormat="1" x14ac:dyDescent="0.2">
      <c r="B11448" s="442"/>
      <c r="I11448" s="443"/>
      <c r="J11448" s="443"/>
      <c r="K11448" s="443"/>
    </row>
    <row r="11449" spans="2:11" s="440" customFormat="1" x14ac:dyDescent="0.2">
      <c r="B11449" s="442"/>
      <c r="I11449" s="443"/>
      <c r="J11449" s="443"/>
      <c r="K11449" s="443"/>
    </row>
    <row r="11450" spans="2:11" s="440" customFormat="1" x14ac:dyDescent="0.2">
      <c r="B11450" s="442"/>
      <c r="I11450" s="443"/>
      <c r="J11450" s="443"/>
      <c r="K11450" s="443"/>
    </row>
    <row r="11451" spans="2:11" s="440" customFormat="1" x14ac:dyDescent="0.2">
      <c r="B11451" s="442"/>
      <c r="I11451" s="443"/>
      <c r="J11451" s="443"/>
      <c r="K11451" s="443"/>
    </row>
    <row r="11452" spans="2:11" s="440" customFormat="1" x14ac:dyDescent="0.2">
      <c r="B11452" s="442"/>
      <c r="I11452" s="443"/>
      <c r="J11452" s="443"/>
      <c r="K11452" s="443"/>
    </row>
    <row r="11453" spans="2:11" s="440" customFormat="1" x14ac:dyDescent="0.2">
      <c r="B11453" s="442"/>
      <c r="I11453" s="443"/>
      <c r="J11453" s="443"/>
      <c r="K11453" s="443"/>
    </row>
    <row r="11454" spans="2:11" s="440" customFormat="1" x14ac:dyDescent="0.2">
      <c r="B11454" s="442"/>
      <c r="I11454" s="443"/>
      <c r="J11454" s="443"/>
      <c r="K11454" s="443"/>
    </row>
    <row r="11455" spans="2:11" s="440" customFormat="1" x14ac:dyDescent="0.2">
      <c r="B11455" s="442"/>
      <c r="I11455" s="443"/>
      <c r="J11455" s="443"/>
      <c r="K11455" s="443"/>
    </row>
    <row r="11456" spans="2:11" s="440" customFormat="1" x14ac:dyDescent="0.2">
      <c r="B11456" s="442"/>
      <c r="I11456" s="443"/>
      <c r="J11456" s="443"/>
      <c r="K11456" s="443"/>
    </row>
    <row r="11457" spans="2:11" s="440" customFormat="1" x14ac:dyDescent="0.2">
      <c r="B11457" s="442"/>
      <c r="I11457" s="443"/>
      <c r="J11457" s="443"/>
      <c r="K11457" s="443"/>
    </row>
    <row r="11458" spans="2:11" s="440" customFormat="1" x14ac:dyDescent="0.2">
      <c r="B11458" s="442"/>
      <c r="I11458" s="443"/>
      <c r="J11458" s="443"/>
      <c r="K11458" s="443"/>
    </row>
    <row r="11459" spans="2:11" s="440" customFormat="1" x14ac:dyDescent="0.2">
      <c r="B11459" s="442"/>
      <c r="I11459" s="443"/>
      <c r="J11459" s="443"/>
      <c r="K11459" s="443"/>
    </row>
    <row r="11460" spans="2:11" s="440" customFormat="1" x14ac:dyDescent="0.2">
      <c r="B11460" s="442"/>
      <c r="I11460" s="443"/>
      <c r="J11460" s="443"/>
      <c r="K11460" s="443"/>
    </row>
    <row r="11461" spans="2:11" s="440" customFormat="1" x14ac:dyDescent="0.2">
      <c r="B11461" s="442"/>
      <c r="I11461" s="443"/>
      <c r="J11461" s="443"/>
      <c r="K11461" s="443"/>
    </row>
    <row r="11462" spans="2:11" s="440" customFormat="1" x14ac:dyDescent="0.2">
      <c r="B11462" s="442"/>
      <c r="I11462" s="443"/>
      <c r="J11462" s="443"/>
      <c r="K11462" s="443"/>
    </row>
    <row r="11463" spans="2:11" s="440" customFormat="1" x14ac:dyDescent="0.2">
      <c r="B11463" s="442"/>
      <c r="I11463" s="443"/>
      <c r="J11463" s="443"/>
      <c r="K11463" s="443"/>
    </row>
    <row r="11464" spans="2:11" s="440" customFormat="1" x14ac:dyDescent="0.2">
      <c r="B11464" s="442"/>
      <c r="I11464" s="443"/>
      <c r="J11464" s="443"/>
      <c r="K11464" s="443"/>
    </row>
    <row r="11465" spans="2:11" s="440" customFormat="1" x14ac:dyDescent="0.2">
      <c r="B11465" s="442"/>
      <c r="I11465" s="443"/>
      <c r="J11465" s="443"/>
      <c r="K11465" s="443"/>
    </row>
    <row r="11466" spans="2:11" s="440" customFormat="1" x14ac:dyDescent="0.2">
      <c r="B11466" s="442"/>
      <c r="I11466" s="443"/>
      <c r="J11466" s="443"/>
      <c r="K11466" s="443"/>
    </row>
    <row r="11467" spans="2:11" s="440" customFormat="1" x14ac:dyDescent="0.2">
      <c r="B11467" s="442"/>
      <c r="I11467" s="443"/>
      <c r="J11467" s="443"/>
      <c r="K11467" s="443"/>
    </row>
    <row r="11468" spans="2:11" s="440" customFormat="1" x14ac:dyDescent="0.2">
      <c r="B11468" s="442"/>
      <c r="I11468" s="443"/>
      <c r="J11468" s="443"/>
      <c r="K11468" s="443"/>
    </row>
    <row r="11469" spans="2:11" s="440" customFormat="1" x14ac:dyDescent="0.2">
      <c r="B11469" s="442"/>
      <c r="I11469" s="443"/>
      <c r="J11469" s="443"/>
      <c r="K11469" s="443"/>
    </row>
    <row r="11470" spans="2:11" s="440" customFormat="1" x14ac:dyDescent="0.2">
      <c r="B11470" s="442"/>
      <c r="I11470" s="443"/>
      <c r="J11470" s="443"/>
      <c r="K11470" s="443"/>
    </row>
    <row r="11471" spans="2:11" s="440" customFormat="1" x14ac:dyDescent="0.2">
      <c r="B11471" s="442"/>
      <c r="I11471" s="443"/>
      <c r="J11471" s="443"/>
      <c r="K11471" s="443"/>
    </row>
    <row r="11472" spans="2:11" s="440" customFormat="1" x14ac:dyDescent="0.2">
      <c r="B11472" s="442"/>
      <c r="I11472" s="443"/>
      <c r="J11472" s="443"/>
      <c r="K11472" s="443"/>
    </row>
    <row r="11473" spans="2:11" s="440" customFormat="1" x14ac:dyDescent="0.2">
      <c r="B11473" s="442"/>
      <c r="I11473" s="443"/>
      <c r="J11473" s="443"/>
      <c r="K11473" s="443"/>
    </row>
    <row r="11474" spans="2:11" s="440" customFormat="1" x14ac:dyDescent="0.2">
      <c r="B11474" s="442"/>
      <c r="I11474" s="443"/>
      <c r="J11474" s="443"/>
      <c r="K11474" s="443"/>
    </row>
    <row r="11475" spans="2:11" s="440" customFormat="1" x14ac:dyDescent="0.2">
      <c r="B11475" s="442"/>
      <c r="I11475" s="443"/>
      <c r="J11475" s="443"/>
      <c r="K11475" s="443"/>
    </row>
    <row r="11476" spans="2:11" s="440" customFormat="1" x14ac:dyDescent="0.2">
      <c r="B11476" s="442"/>
      <c r="I11476" s="443"/>
      <c r="J11476" s="443"/>
      <c r="K11476" s="443"/>
    </row>
    <row r="11477" spans="2:11" s="440" customFormat="1" x14ac:dyDescent="0.2">
      <c r="B11477" s="442"/>
      <c r="I11477" s="443"/>
      <c r="J11477" s="443"/>
      <c r="K11477" s="443"/>
    </row>
    <row r="11478" spans="2:11" s="440" customFormat="1" x14ac:dyDescent="0.2">
      <c r="B11478" s="442"/>
      <c r="I11478" s="443"/>
      <c r="J11478" s="443"/>
      <c r="K11478" s="443"/>
    </row>
    <row r="11479" spans="2:11" s="440" customFormat="1" x14ac:dyDescent="0.2">
      <c r="B11479" s="442"/>
      <c r="I11479" s="443"/>
      <c r="J11479" s="443"/>
      <c r="K11479" s="443"/>
    </row>
    <row r="11480" spans="2:11" s="440" customFormat="1" x14ac:dyDescent="0.2">
      <c r="B11480" s="442"/>
      <c r="I11480" s="443"/>
      <c r="J11480" s="443"/>
      <c r="K11480" s="443"/>
    </row>
    <row r="11481" spans="2:11" s="440" customFormat="1" x14ac:dyDescent="0.2">
      <c r="B11481" s="442"/>
      <c r="I11481" s="443"/>
      <c r="J11481" s="443"/>
      <c r="K11481" s="443"/>
    </row>
    <row r="11482" spans="2:11" s="440" customFormat="1" x14ac:dyDescent="0.2">
      <c r="B11482" s="442"/>
      <c r="I11482" s="443"/>
      <c r="J11482" s="443"/>
      <c r="K11482" s="443"/>
    </row>
    <row r="11483" spans="2:11" s="440" customFormat="1" x14ac:dyDescent="0.2">
      <c r="B11483" s="442"/>
      <c r="I11483" s="443"/>
      <c r="J11483" s="443"/>
      <c r="K11483" s="443"/>
    </row>
    <row r="11484" spans="2:11" s="440" customFormat="1" x14ac:dyDescent="0.2">
      <c r="B11484" s="442"/>
      <c r="I11484" s="443"/>
      <c r="J11484" s="443"/>
      <c r="K11484" s="443"/>
    </row>
    <row r="11485" spans="2:11" s="440" customFormat="1" x14ac:dyDescent="0.2">
      <c r="B11485" s="442"/>
      <c r="I11485" s="443"/>
      <c r="J11485" s="443"/>
      <c r="K11485" s="443"/>
    </row>
    <row r="11486" spans="2:11" s="440" customFormat="1" x14ac:dyDescent="0.2">
      <c r="B11486" s="442"/>
      <c r="I11486" s="443"/>
      <c r="J11486" s="443"/>
      <c r="K11486" s="443"/>
    </row>
    <row r="11487" spans="2:11" s="440" customFormat="1" x14ac:dyDescent="0.2">
      <c r="B11487" s="442"/>
      <c r="I11487" s="443"/>
      <c r="J11487" s="443"/>
      <c r="K11487" s="443"/>
    </row>
    <row r="11488" spans="2:11" s="440" customFormat="1" x14ac:dyDescent="0.2">
      <c r="B11488" s="442"/>
      <c r="I11488" s="443"/>
      <c r="J11488" s="443"/>
      <c r="K11488" s="443"/>
    </row>
    <row r="11489" spans="2:11" s="440" customFormat="1" x14ac:dyDescent="0.2">
      <c r="B11489" s="442"/>
      <c r="I11489" s="443"/>
      <c r="J11489" s="443"/>
      <c r="K11489" s="443"/>
    </row>
    <row r="11490" spans="2:11" s="440" customFormat="1" x14ac:dyDescent="0.2">
      <c r="B11490" s="442"/>
      <c r="I11490" s="443"/>
      <c r="J11490" s="443"/>
      <c r="K11490" s="443"/>
    </row>
    <row r="11491" spans="2:11" s="440" customFormat="1" x14ac:dyDescent="0.2">
      <c r="B11491" s="442"/>
      <c r="I11491" s="443"/>
      <c r="J11491" s="443"/>
      <c r="K11491" s="443"/>
    </row>
    <row r="11492" spans="2:11" s="440" customFormat="1" x14ac:dyDescent="0.2">
      <c r="B11492" s="442"/>
      <c r="I11492" s="443"/>
      <c r="J11492" s="443"/>
      <c r="K11492" s="443"/>
    </row>
    <row r="11493" spans="2:11" s="440" customFormat="1" x14ac:dyDescent="0.2">
      <c r="B11493" s="442"/>
      <c r="I11493" s="443"/>
      <c r="J11493" s="443"/>
      <c r="K11493" s="443"/>
    </row>
    <row r="11494" spans="2:11" s="440" customFormat="1" x14ac:dyDescent="0.2">
      <c r="B11494" s="442"/>
      <c r="I11494" s="443"/>
      <c r="J11494" s="443"/>
      <c r="K11494" s="443"/>
    </row>
    <row r="11495" spans="2:11" s="440" customFormat="1" x14ac:dyDescent="0.2">
      <c r="B11495" s="442"/>
      <c r="I11495" s="443"/>
      <c r="J11495" s="443"/>
      <c r="K11495" s="443"/>
    </row>
    <row r="11496" spans="2:11" s="440" customFormat="1" x14ac:dyDescent="0.2">
      <c r="B11496" s="442"/>
      <c r="I11496" s="443"/>
      <c r="J11496" s="443"/>
      <c r="K11496" s="443"/>
    </row>
    <row r="11497" spans="2:11" s="440" customFormat="1" x14ac:dyDescent="0.2">
      <c r="B11497" s="442"/>
      <c r="I11497" s="443"/>
      <c r="J11497" s="443"/>
      <c r="K11497" s="443"/>
    </row>
    <row r="11498" spans="2:11" s="440" customFormat="1" x14ac:dyDescent="0.2">
      <c r="B11498" s="442"/>
      <c r="I11498" s="443"/>
      <c r="J11498" s="443"/>
      <c r="K11498" s="443"/>
    </row>
    <row r="11499" spans="2:11" s="440" customFormat="1" x14ac:dyDescent="0.2">
      <c r="B11499" s="442"/>
      <c r="I11499" s="443"/>
      <c r="J11499" s="443"/>
      <c r="K11499" s="443"/>
    </row>
    <row r="11500" spans="2:11" s="440" customFormat="1" x14ac:dyDescent="0.2">
      <c r="B11500" s="442"/>
      <c r="I11500" s="443"/>
      <c r="J11500" s="443"/>
      <c r="K11500" s="443"/>
    </row>
    <row r="11501" spans="2:11" s="440" customFormat="1" x14ac:dyDescent="0.2">
      <c r="B11501" s="442"/>
      <c r="I11501" s="443"/>
      <c r="J11501" s="443"/>
      <c r="K11501" s="443"/>
    </row>
    <row r="11502" spans="2:11" s="440" customFormat="1" x14ac:dyDescent="0.2">
      <c r="B11502" s="442"/>
      <c r="I11502" s="443"/>
      <c r="J11502" s="443"/>
      <c r="K11502" s="443"/>
    </row>
    <row r="11503" spans="2:11" s="440" customFormat="1" x14ac:dyDescent="0.2">
      <c r="B11503" s="442"/>
      <c r="I11503" s="443"/>
      <c r="J11503" s="443"/>
      <c r="K11503" s="443"/>
    </row>
    <row r="11504" spans="2:11" s="440" customFormat="1" x14ac:dyDescent="0.2">
      <c r="B11504" s="442"/>
      <c r="I11504" s="443"/>
      <c r="J11504" s="443"/>
      <c r="K11504" s="443"/>
    </row>
    <row r="11505" spans="2:11" s="440" customFormat="1" x14ac:dyDescent="0.2">
      <c r="B11505" s="442"/>
      <c r="I11505" s="443"/>
      <c r="J11505" s="443"/>
      <c r="K11505" s="443"/>
    </row>
    <row r="11506" spans="2:11" s="440" customFormat="1" x14ac:dyDescent="0.2">
      <c r="B11506" s="442"/>
      <c r="I11506" s="443"/>
      <c r="J11506" s="443"/>
      <c r="K11506" s="443"/>
    </row>
    <row r="11507" spans="2:11" s="440" customFormat="1" x14ac:dyDescent="0.2">
      <c r="B11507" s="442"/>
      <c r="I11507" s="443"/>
      <c r="J11507" s="443"/>
      <c r="K11507" s="443"/>
    </row>
    <row r="11508" spans="2:11" s="440" customFormat="1" x14ac:dyDescent="0.2">
      <c r="B11508" s="442"/>
      <c r="I11508" s="443"/>
      <c r="J11508" s="443"/>
      <c r="K11508" s="443"/>
    </row>
    <row r="11509" spans="2:11" s="440" customFormat="1" x14ac:dyDescent="0.2">
      <c r="B11509" s="442"/>
      <c r="I11509" s="443"/>
      <c r="J11509" s="443"/>
      <c r="K11509" s="443"/>
    </row>
    <row r="11510" spans="2:11" s="440" customFormat="1" x14ac:dyDescent="0.2">
      <c r="B11510" s="442"/>
      <c r="I11510" s="443"/>
      <c r="J11510" s="443"/>
      <c r="K11510" s="443"/>
    </row>
    <row r="11511" spans="2:11" s="440" customFormat="1" x14ac:dyDescent="0.2">
      <c r="B11511" s="442"/>
      <c r="I11511" s="443"/>
      <c r="J11511" s="443"/>
      <c r="K11511" s="443"/>
    </row>
    <row r="11512" spans="2:11" s="440" customFormat="1" x14ac:dyDescent="0.2">
      <c r="B11512" s="442"/>
      <c r="I11512" s="443"/>
      <c r="J11512" s="443"/>
      <c r="K11512" s="443"/>
    </row>
    <row r="11513" spans="2:11" s="440" customFormat="1" x14ac:dyDescent="0.2">
      <c r="B11513" s="442"/>
      <c r="I11513" s="443"/>
      <c r="J11513" s="443"/>
      <c r="K11513" s="443"/>
    </row>
    <row r="11514" spans="2:11" s="440" customFormat="1" x14ac:dyDescent="0.2">
      <c r="B11514" s="442"/>
      <c r="I11514" s="443"/>
      <c r="J11514" s="443"/>
      <c r="K11514" s="443"/>
    </row>
    <row r="11515" spans="2:11" s="440" customFormat="1" x14ac:dyDescent="0.2">
      <c r="B11515" s="442"/>
      <c r="I11515" s="443"/>
      <c r="J11515" s="443"/>
      <c r="K11515" s="443"/>
    </row>
    <row r="11516" spans="2:11" s="440" customFormat="1" x14ac:dyDescent="0.2">
      <c r="B11516" s="442"/>
      <c r="I11516" s="443"/>
      <c r="J11516" s="443"/>
      <c r="K11516" s="443"/>
    </row>
    <row r="11517" spans="2:11" s="440" customFormat="1" x14ac:dyDescent="0.2">
      <c r="B11517" s="442"/>
      <c r="I11517" s="443"/>
      <c r="J11517" s="443"/>
      <c r="K11517" s="443"/>
    </row>
    <row r="11518" spans="2:11" s="440" customFormat="1" x14ac:dyDescent="0.2">
      <c r="B11518" s="442"/>
      <c r="I11518" s="443"/>
      <c r="J11518" s="443"/>
      <c r="K11518" s="443"/>
    </row>
    <row r="11519" spans="2:11" s="440" customFormat="1" x14ac:dyDescent="0.2">
      <c r="B11519" s="442"/>
      <c r="I11519" s="443"/>
      <c r="J11519" s="443"/>
      <c r="K11519" s="443"/>
    </row>
    <row r="11520" spans="2:11" s="440" customFormat="1" x14ac:dyDescent="0.2">
      <c r="B11520" s="442"/>
      <c r="I11520" s="443"/>
      <c r="J11520" s="443"/>
      <c r="K11520" s="443"/>
    </row>
    <row r="11521" spans="2:11" s="440" customFormat="1" x14ac:dyDescent="0.2">
      <c r="B11521" s="442"/>
      <c r="I11521" s="443"/>
      <c r="J11521" s="443"/>
      <c r="K11521" s="443"/>
    </row>
    <row r="11522" spans="2:11" s="440" customFormat="1" x14ac:dyDescent="0.2">
      <c r="B11522" s="442"/>
      <c r="I11522" s="443"/>
      <c r="J11522" s="443"/>
      <c r="K11522" s="443"/>
    </row>
    <row r="11523" spans="2:11" s="440" customFormat="1" x14ac:dyDescent="0.2">
      <c r="B11523" s="442"/>
      <c r="I11523" s="443"/>
      <c r="J11523" s="443"/>
      <c r="K11523" s="443"/>
    </row>
    <row r="11524" spans="2:11" s="440" customFormat="1" x14ac:dyDescent="0.2">
      <c r="B11524" s="442"/>
      <c r="I11524" s="443"/>
      <c r="J11524" s="443"/>
      <c r="K11524" s="443"/>
    </row>
    <row r="11525" spans="2:11" s="440" customFormat="1" x14ac:dyDescent="0.2">
      <c r="B11525" s="442"/>
      <c r="I11525" s="443"/>
      <c r="J11525" s="443"/>
      <c r="K11525" s="443"/>
    </row>
    <row r="11526" spans="2:11" s="440" customFormat="1" x14ac:dyDescent="0.2">
      <c r="B11526" s="442"/>
      <c r="I11526" s="443"/>
      <c r="J11526" s="443"/>
      <c r="K11526" s="443"/>
    </row>
    <row r="11527" spans="2:11" s="440" customFormat="1" x14ac:dyDescent="0.2">
      <c r="B11527" s="442"/>
      <c r="I11527" s="443"/>
      <c r="J11527" s="443"/>
      <c r="K11527" s="443"/>
    </row>
    <row r="11528" spans="2:11" s="440" customFormat="1" x14ac:dyDescent="0.2">
      <c r="B11528" s="442"/>
      <c r="I11528" s="443"/>
      <c r="J11528" s="443"/>
      <c r="K11528" s="443"/>
    </row>
    <row r="11529" spans="2:11" s="440" customFormat="1" x14ac:dyDescent="0.2">
      <c r="B11529" s="442"/>
      <c r="I11529" s="443"/>
      <c r="J11529" s="443"/>
      <c r="K11529" s="443"/>
    </row>
    <row r="11530" spans="2:11" s="440" customFormat="1" x14ac:dyDescent="0.2">
      <c r="B11530" s="442"/>
      <c r="I11530" s="443"/>
      <c r="J11530" s="443"/>
      <c r="K11530" s="443"/>
    </row>
    <row r="11531" spans="2:11" s="440" customFormat="1" x14ac:dyDescent="0.2">
      <c r="B11531" s="442"/>
      <c r="I11531" s="443"/>
      <c r="J11531" s="443"/>
      <c r="K11531" s="443"/>
    </row>
    <row r="11532" spans="2:11" s="440" customFormat="1" x14ac:dyDescent="0.2">
      <c r="B11532" s="442"/>
      <c r="I11532" s="443"/>
      <c r="J11532" s="443"/>
      <c r="K11532" s="443"/>
    </row>
    <row r="11533" spans="2:11" s="440" customFormat="1" x14ac:dyDescent="0.2">
      <c r="B11533" s="442"/>
      <c r="I11533" s="443"/>
      <c r="J11533" s="443"/>
      <c r="K11533" s="443"/>
    </row>
    <row r="11534" spans="2:11" s="440" customFormat="1" x14ac:dyDescent="0.2">
      <c r="B11534" s="442"/>
      <c r="I11534" s="443"/>
      <c r="J11534" s="443"/>
      <c r="K11534" s="443"/>
    </row>
    <row r="11535" spans="2:11" s="440" customFormat="1" x14ac:dyDescent="0.2">
      <c r="B11535" s="442"/>
      <c r="I11535" s="443"/>
      <c r="J11535" s="443"/>
      <c r="K11535" s="443"/>
    </row>
    <row r="11536" spans="2:11" s="440" customFormat="1" x14ac:dyDescent="0.2">
      <c r="B11536" s="442"/>
      <c r="I11536" s="443"/>
      <c r="J11536" s="443"/>
      <c r="K11536" s="443"/>
    </row>
    <row r="11537" spans="2:11" s="440" customFormat="1" x14ac:dyDescent="0.2">
      <c r="B11537" s="442"/>
      <c r="I11537" s="443"/>
      <c r="J11537" s="443"/>
      <c r="K11537" s="443"/>
    </row>
    <row r="11538" spans="2:11" s="440" customFormat="1" x14ac:dyDescent="0.2">
      <c r="B11538" s="442"/>
      <c r="I11538" s="443"/>
      <c r="J11538" s="443"/>
      <c r="K11538" s="443"/>
    </row>
    <row r="11539" spans="2:11" s="440" customFormat="1" x14ac:dyDescent="0.2">
      <c r="B11539" s="442"/>
      <c r="I11539" s="443"/>
      <c r="J11539" s="443"/>
      <c r="K11539" s="443"/>
    </row>
    <row r="11540" spans="2:11" s="440" customFormat="1" x14ac:dyDescent="0.2">
      <c r="B11540" s="442"/>
      <c r="I11540" s="443"/>
      <c r="J11540" s="443"/>
      <c r="K11540" s="443"/>
    </row>
    <row r="11541" spans="2:11" s="440" customFormat="1" x14ac:dyDescent="0.2">
      <c r="B11541" s="442"/>
      <c r="I11541" s="443"/>
      <c r="J11541" s="443"/>
      <c r="K11541" s="443"/>
    </row>
    <row r="11542" spans="2:11" s="440" customFormat="1" x14ac:dyDescent="0.2">
      <c r="B11542" s="442"/>
      <c r="I11542" s="443"/>
      <c r="J11542" s="443"/>
      <c r="K11542" s="443"/>
    </row>
    <row r="11543" spans="2:11" s="440" customFormat="1" x14ac:dyDescent="0.2">
      <c r="B11543" s="442"/>
      <c r="I11543" s="443"/>
      <c r="J11543" s="443"/>
      <c r="K11543" s="443"/>
    </row>
    <row r="11544" spans="2:11" s="440" customFormat="1" x14ac:dyDescent="0.2">
      <c r="B11544" s="442"/>
      <c r="I11544" s="443"/>
      <c r="J11544" s="443"/>
      <c r="K11544" s="443"/>
    </row>
    <row r="11545" spans="2:11" s="440" customFormat="1" x14ac:dyDescent="0.2">
      <c r="B11545" s="442"/>
      <c r="I11545" s="443"/>
      <c r="J11545" s="443"/>
      <c r="K11545" s="443"/>
    </row>
    <row r="11546" spans="2:11" s="440" customFormat="1" x14ac:dyDescent="0.2">
      <c r="B11546" s="442"/>
      <c r="I11546" s="443"/>
      <c r="J11546" s="443"/>
      <c r="K11546" s="443"/>
    </row>
    <row r="11547" spans="2:11" s="440" customFormat="1" x14ac:dyDescent="0.2">
      <c r="B11547" s="442"/>
      <c r="I11547" s="443"/>
      <c r="J11547" s="443"/>
      <c r="K11547" s="443"/>
    </row>
    <row r="11548" spans="2:11" s="440" customFormat="1" x14ac:dyDescent="0.2">
      <c r="B11548" s="442"/>
      <c r="I11548" s="443"/>
      <c r="J11548" s="443"/>
      <c r="K11548" s="443"/>
    </row>
    <row r="11549" spans="2:11" s="440" customFormat="1" x14ac:dyDescent="0.2">
      <c r="B11549" s="442"/>
      <c r="I11549" s="443"/>
      <c r="J11549" s="443"/>
      <c r="K11549" s="443"/>
    </row>
    <row r="11550" spans="2:11" s="440" customFormat="1" x14ac:dyDescent="0.2">
      <c r="B11550" s="442"/>
      <c r="I11550" s="443"/>
      <c r="J11550" s="443"/>
      <c r="K11550" s="443"/>
    </row>
    <row r="11551" spans="2:11" s="440" customFormat="1" x14ac:dyDescent="0.2">
      <c r="B11551" s="442"/>
      <c r="I11551" s="443"/>
      <c r="J11551" s="443"/>
      <c r="K11551" s="443"/>
    </row>
    <row r="11552" spans="2:11" s="440" customFormat="1" x14ac:dyDescent="0.2">
      <c r="B11552" s="442"/>
      <c r="I11552" s="443"/>
      <c r="J11552" s="443"/>
      <c r="K11552" s="443"/>
    </row>
    <row r="11553" spans="2:11" s="440" customFormat="1" x14ac:dyDescent="0.2">
      <c r="B11553" s="442"/>
      <c r="I11553" s="443"/>
      <c r="J11553" s="443"/>
      <c r="K11553" s="443"/>
    </row>
    <row r="11554" spans="2:11" s="440" customFormat="1" x14ac:dyDescent="0.2">
      <c r="B11554" s="442"/>
      <c r="I11554" s="443"/>
      <c r="J11554" s="443"/>
      <c r="K11554" s="443"/>
    </row>
    <row r="11555" spans="2:11" s="440" customFormat="1" x14ac:dyDescent="0.2">
      <c r="B11555" s="442"/>
      <c r="I11555" s="443"/>
      <c r="J11555" s="443"/>
      <c r="K11555" s="443"/>
    </row>
    <row r="11556" spans="2:11" s="440" customFormat="1" x14ac:dyDescent="0.2">
      <c r="B11556" s="442"/>
      <c r="I11556" s="443"/>
      <c r="J11556" s="443"/>
      <c r="K11556" s="443"/>
    </row>
    <row r="11557" spans="2:11" s="440" customFormat="1" x14ac:dyDescent="0.2">
      <c r="B11557" s="442"/>
      <c r="I11557" s="443"/>
      <c r="J11557" s="443"/>
      <c r="K11557" s="443"/>
    </row>
    <row r="11558" spans="2:11" s="440" customFormat="1" x14ac:dyDescent="0.2">
      <c r="B11558" s="442"/>
      <c r="I11558" s="443"/>
      <c r="J11558" s="443"/>
      <c r="K11558" s="443"/>
    </row>
    <row r="11559" spans="2:11" s="440" customFormat="1" x14ac:dyDescent="0.2">
      <c r="B11559" s="442"/>
      <c r="I11559" s="443"/>
      <c r="J11559" s="443"/>
      <c r="K11559" s="443"/>
    </row>
    <row r="11560" spans="2:11" s="440" customFormat="1" x14ac:dyDescent="0.2">
      <c r="B11560" s="442"/>
      <c r="I11560" s="443"/>
      <c r="J11560" s="443"/>
      <c r="K11560" s="443"/>
    </row>
    <row r="11561" spans="2:11" s="440" customFormat="1" x14ac:dyDescent="0.2">
      <c r="B11561" s="442"/>
      <c r="I11561" s="443"/>
      <c r="J11561" s="443"/>
      <c r="K11561" s="443"/>
    </row>
    <row r="11562" spans="2:11" s="440" customFormat="1" x14ac:dyDescent="0.2">
      <c r="B11562" s="442"/>
      <c r="I11562" s="443"/>
      <c r="J11562" s="443"/>
      <c r="K11562" s="443"/>
    </row>
    <row r="11563" spans="2:11" s="440" customFormat="1" x14ac:dyDescent="0.2">
      <c r="B11563" s="442"/>
      <c r="I11563" s="443"/>
      <c r="J11563" s="443"/>
      <c r="K11563" s="443"/>
    </row>
    <row r="11564" spans="2:11" s="440" customFormat="1" x14ac:dyDescent="0.2">
      <c r="B11564" s="442"/>
      <c r="I11564" s="443"/>
      <c r="J11564" s="443"/>
      <c r="K11564" s="443"/>
    </row>
    <row r="11565" spans="2:11" s="440" customFormat="1" x14ac:dyDescent="0.2">
      <c r="B11565" s="442"/>
      <c r="I11565" s="443"/>
      <c r="J11565" s="443"/>
      <c r="K11565" s="443"/>
    </row>
    <row r="11566" spans="2:11" s="440" customFormat="1" x14ac:dyDescent="0.2">
      <c r="B11566" s="442"/>
      <c r="I11566" s="443"/>
      <c r="J11566" s="443"/>
      <c r="K11566" s="443"/>
    </row>
    <row r="11567" spans="2:11" s="440" customFormat="1" x14ac:dyDescent="0.2">
      <c r="B11567" s="442"/>
      <c r="I11567" s="443"/>
      <c r="J11567" s="443"/>
      <c r="K11567" s="443"/>
    </row>
    <row r="11568" spans="2:11" s="440" customFormat="1" x14ac:dyDescent="0.2">
      <c r="B11568" s="442"/>
      <c r="I11568" s="443"/>
      <c r="J11568" s="443"/>
      <c r="K11568" s="443"/>
    </row>
    <row r="11569" spans="2:11" s="440" customFormat="1" x14ac:dyDescent="0.2">
      <c r="B11569" s="442"/>
      <c r="I11569" s="443"/>
      <c r="J11569" s="443"/>
      <c r="K11569" s="443"/>
    </row>
    <row r="11570" spans="2:11" s="440" customFormat="1" x14ac:dyDescent="0.2">
      <c r="B11570" s="442"/>
      <c r="I11570" s="443"/>
      <c r="J11570" s="443"/>
      <c r="K11570" s="443"/>
    </row>
    <row r="11571" spans="2:11" s="440" customFormat="1" x14ac:dyDescent="0.2">
      <c r="B11571" s="442"/>
      <c r="I11571" s="443"/>
      <c r="J11571" s="443"/>
      <c r="K11571" s="443"/>
    </row>
    <row r="11572" spans="2:11" s="440" customFormat="1" x14ac:dyDescent="0.2">
      <c r="B11572" s="442"/>
      <c r="I11572" s="443"/>
      <c r="J11572" s="443"/>
      <c r="K11572" s="443"/>
    </row>
    <row r="11573" spans="2:11" s="440" customFormat="1" x14ac:dyDescent="0.2">
      <c r="B11573" s="442"/>
      <c r="I11573" s="443"/>
      <c r="J11573" s="443"/>
      <c r="K11573" s="443"/>
    </row>
    <row r="11574" spans="2:11" s="440" customFormat="1" x14ac:dyDescent="0.2">
      <c r="B11574" s="442"/>
      <c r="I11574" s="443"/>
      <c r="J11574" s="443"/>
      <c r="K11574" s="443"/>
    </row>
    <row r="11575" spans="2:11" s="440" customFormat="1" x14ac:dyDescent="0.2">
      <c r="B11575" s="442"/>
      <c r="I11575" s="443"/>
      <c r="J11575" s="443"/>
      <c r="K11575" s="443"/>
    </row>
    <row r="11576" spans="2:11" s="440" customFormat="1" x14ac:dyDescent="0.2">
      <c r="B11576" s="442"/>
      <c r="I11576" s="443"/>
      <c r="J11576" s="443"/>
      <c r="K11576" s="443"/>
    </row>
    <row r="11577" spans="2:11" s="440" customFormat="1" x14ac:dyDescent="0.2">
      <c r="B11577" s="442"/>
      <c r="I11577" s="443"/>
      <c r="J11577" s="443"/>
      <c r="K11577" s="443"/>
    </row>
    <row r="11578" spans="2:11" s="440" customFormat="1" x14ac:dyDescent="0.2">
      <c r="B11578" s="442"/>
      <c r="I11578" s="443"/>
      <c r="J11578" s="443"/>
      <c r="K11578" s="443"/>
    </row>
    <row r="11579" spans="2:11" s="440" customFormat="1" x14ac:dyDescent="0.2">
      <c r="B11579" s="442"/>
      <c r="I11579" s="443"/>
      <c r="J11579" s="443"/>
      <c r="K11579" s="443"/>
    </row>
    <row r="11580" spans="2:11" s="440" customFormat="1" x14ac:dyDescent="0.2">
      <c r="B11580" s="442"/>
      <c r="I11580" s="443"/>
      <c r="J11580" s="443"/>
      <c r="K11580" s="443"/>
    </row>
    <row r="11581" spans="2:11" s="440" customFormat="1" x14ac:dyDescent="0.2">
      <c r="B11581" s="442"/>
      <c r="I11581" s="443"/>
      <c r="J11581" s="443"/>
      <c r="K11581" s="443"/>
    </row>
    <row r="11582" spans="2:11" s="440" customFormat="1" x14ac:dyDescent="0.2">
      <c r="B11582" s="442"/>
      <c r="I11582" s="443"/>
      <c r="J11582" s="443"/>
      <c r="K11582" s="443"/>
    </row>
    <row r="11583" spans="2:11" s="440" customFormat="1" x14ac:dyDescent="0.2">
      <c r="B11583" s="442"/>
      <c r="I11583" s="443"/>
      <c r="J11583" s="443"/>
      <c r="K11583" s="443"/>
    </row>
    <row r="11584" spans="2:11" s="440" customFormat="1" x14ac:dyDescent="0.2">
      <c r="B11584" s="442"/>
      <c r="I11584" s="443"/>
      <c r="J11584" s="443"/>
      <c r="K11584" s="443"/>
    </row>
    <row r="11585" spans="2:11" s="440" customFormat="1" x14ac:dyDescent="0.2">
      <c r="B11585" s="442"/>
      <c r="I11585" s="443"/>
      <c r="J11585" s="443"/>
      <c r="K11585" s="443"/>
    </row>
    <row r="11586" spans="2:11" s="440" customFormat="1" x14ac:dyDescent="0.2">
      <c r="B11586" s="442"/>
      <c r="I11586" s="443"/>
      <c r="J11586" s="443"/>
      <c r="K11586" s="443"/>
    </row>
    <row r="11587" spans="2:11" s="440" customFormat="1" x14ac:dyDescent="0.2">
      <c r="B11587" s="442"/>
      <c r="I11587" s="443"/>
      <c r="J11587" s="443"/>
      <c r="K11587" s="443"/>
    </row>
    <row r="11588" spans="2:11" s="440" customFormat="1" x14ac:dyDescent="0.2">
      <c r="B11588" s="442"/>
      <c r="I11588" s="443"/>
      <c r="J11588" s="443"/>
      <c r="K11588" s="443"/>
    </row>
    <row r="11589" spans="2:11" s="440" customFormat="1" x14ac:dyDescent="0.2">
      <c r="B11589" s="442"/>
      <c r="I11589" s="443"/>
      <c r="J11589" s="443"/>
      <c r="K11589" s="443"/>
    </row>
    <row r="11590" spans="2:11" s="440" customFormat="1" x14ac:dyDescent="0.2">
      <c r="B11590" s="442"/>
      <c r="I11590" s="443"/>
      <c r="J11590" s="443"/>
      <c r="K11590" s="443"/>
    </row>
    <row r="11591" spans="2:11" s="440" customFormat="1" x14ac:dyDescent="0.2">
      <c r="B11591" s="442"/>
      <c r="I11591" s="443"/>
      <c r="J11591" s="443"/>
      <c r="K11591" s="443"/>
    </row>
    <row r="11592" spans="2:11" s="440" customFormat="1" x14ac:dyDescent="0.2">
      <c r="B11592" s="442"/>
      <c r="I11592" s="443"/>
      <c r="J11592" s="443"/>
      <c r="K11592" s="443"/>
    </row>
    <row r="11593" spans="2:11" s="440" customFormat="1" x14ac:dyDescent="0.2">
      <c r="B11593" s="442"/>
      <c r="I11593" s="443"/>
      <c r="J11593" s="443"/>
      <c r="K11593" s="443"/>
    </row>
    <row r="11594" spans="2:11" s="440" customFormat="1" x14ac:dyDescent="0.2">
      <c r="B11594" s="442"/>
      <c r="I11594" s="443"/>
      <c r="J11594" s="443"/>
      <c r="K11594" s="443"/>
    </row>
    <row r="11595" spans="2:11" s="440" customFormat="1" x14ac:dyDescent="0.2">
      <c r="B11595" s="442"/>
      <c r="I11595" s="443"/>
      <c r="J11595" s="443"/>
      <c r="K11595" s="443"/>
    </row>
    <row r="11596" spans="2:11" s="440" customFormat="1" x14ac:dyDescent="0.2">
      <c r="B11596" s="442"/>
      <c r="I11596" s="443"/>
      <c r="J11596" s="443"/>
      <c r="K11596" s="443"/>
    </row>
    <row r="11597" spans="2:11" s="440" customFormat="1" x14ac:dyDescent="0.2">
      <c r="B11597" s="442"/>
      <c r="I11597" s="443"/>
      <c r="J11597" s="443"/>
      <c r="K11597" s="443"/>
    </row>
    <row r="11598" spans="2:11" s="440" customFormat="1" x14ac:dyDescent="0.2">
      <c r="B11598" s="442"/>
      <c r="I11598" s="443"/>
      <c r="J11598" s="443"/>
      <c r="K11598" s="443"/>
    </row>
    <row r="11599" spans="2:11" s="440" customFormat="1" x14ac:dyDescent="0.2">
      <c r="B11599" s="442"/>
      <c r="I11599" s="443"/>
      <c r="J11599" s="443"/>
      <c r="K11599" s="443"/>
    </row>
    <row r="11600" spans="2:11" s="440" customFormat="1" x14ac:dyDescent="0.2">
      <c r="B11600" s="442"/>
      <c r="I11600" s="443"/>
      <c r="J11600" s="443"/>
      <c r="K11600" s="443"/>
    </row>
    <row r="11601" spans="2:11" s="440" customFormat="1" x14ac:dyDescent="0.2">
      <c r="B11601" s="442"/>
      <c r="I11601" s="443"/>
      <c r="J11601" s="443"/>
      <c r="K11601" s="443"/>
    </row>
    <row r="11602" spans="2:11" s="440" customFormat="1" x14ac:dyDescent="0.2">
      <c r="B11602" s="442"/>
      <c r="I11602" s="443"/>
      <c r="J11602" s="443"/>
      <c r="K11602" s="443"/>
    </row>
    <row r="11603" spans="2:11" s="440" customFormat="1" x14ac:dyDescent="0.2">
      <c r="B11603" s="442"/>
      <c r="I11603" s="443"/>
      <c r="J11603" s="443"/>
      <c r="K11603" s="443"/>
    </row>
    <row r="11604" spans="2:11" s="440" customFormat="1" x14ac:dyDescent="0.2">
      <c r="B11604" s="442"/>
      <c r="I11604" s="443"/>
      <c r="J11604" s="443"/>
      <c r="K11604" s="443"/>
    </row>
    <row r="11605" spans="2:11" s="440" customFormat="1" x14ac:dyDescent="0.2">
      <c r="B11605" s="442"/>
      <c r="I11605" s="443"/>
      <c r="J11605" s="443"/>
      <c r="K11605" s="443"/>
    </row>
    <row r="11606" spans="2:11" s="440" customFormat="1" x14ac:dyDescent="0.2">
      <c r="B11606" s="442"/>
      <c r="I11606" s="443"/>
      <c r="J11606" s="443"/>
      <c r="K11606" s="443"/>
    </row>
    <row r="11607" spans="2:11" s="440" customFormat="1" x14ac:dyDescent="0.2">
      <c r="B11607" s="442"/>
      <c r="I11607" s="443"/>
      <c r="J11607" s="443"/>
      <c r="K11607" s="443"/>
    </row>
    <row r="11608" spans="2:11" s="440" customFormat="1" x14ac:dyDescent="0.2">
      <c r="B11608" s="442"/>
      <c r="I11608" s="443"/>
      <c r="J11608" s="443"/>
      <c r="K11608" s="443"/>
    </row>
    <row r="11609" spans="2:11" s="440" customFormat="1" x14ac:dyDescent="0.2">
      <c r="B11609" s="442"/>
      <c r="I11609" s="443"/>
      <c r="J11609" s="443"/>
      <c r="K11609" s="443"/>
    </row>
    <row r="11610" spans="2:11" s="440" customFormat="1" x14ac:dyDescent="0.2">
      <c r="B11610" s="442"/>
      <c r="I11610" s="443"/>
      <c r="J11610" s="443"/>
      <c r="K11610" s="443"/>
    </row>
    <row r="11611" spans="2:11" s="440" customFormat="1" x14ac:dyDescent="0.2">
      <c r="B11611" s="442"/>
      <c r="I11611" s="443"/>
      <c r="J11611" s="443"/>
      <c r="K11611" s="443"/>
    </row>
    <row r="11612" spans="2:11" s="440" customFormat="1" x14ac:dyDescent="0.2">
      <c r="B11612" s="442"/>
      <c r="I11612" s="443"/>
      <c r="J11612" s="443"/>
      <c r="K11612" s="443"/>
    </row>
    <row r="11613" spans="2:11" s="440" customFormat="1" x14ac:dyDescent="0.2">
      <c r="B11613" s="442"/>
      <c r="I11613" s="443"/>
      <c r="J11613" s="443"/>
      <c r="K11613" s="443"/>
    </row>
    <row r="11614" spans="2:11" s="440" customFormat="1" x14ac:dyDescent="0.2">
      <c r="B11614" s="442"/>
      <c r="I11614" s="443"/>
      <c r="J11614" s="443"/>
      <c r="K11614" s="443"/>
    </row>
    <row r="11615" spans="2:11" s="440" customFormat="1" x14ac:dyDescent="0.2">
      <c r="B11615" s="442"/>
      <c r="I11615" s="443"/>
      <c r="J11615" s="443"/>
      <c r="K11615" s="443"/>
    </row>
    <row r="11616" spans="2:11" s="440" customFormat="1" x14ac:dyDescent="0.2">
      <c r="B11616" s="442"/>
      <c r="I11616" s="443"/>
      <c r="J11616" s="443"/>
      <c r="K11616" s="443"/>
    </row>
    <row r="11617" spans="2:11" s="440" customFormat="1" x14ac:dyDescent="0.2">
      <c r="B11617" s="442"/>
      <c r="I11617" s="443"/>
      <c r="J11617" s="443"/>
      <c r="K11617" s="443"/>
    </row>
    <row r="11618" spans="2:11" s="440" customFormat="1" x14ac:dyDescent="0.2">
      <c r="B11618" s="442"/>
      <c r="I11618" s="443"/>
      <c r="J11618" s="443"/>
      <c r="K11618" s="443"/>
    </row>
    <row r="11619" spans="2:11" s="440" customFormat="1" x14ac:dyDescent="0.2">
      <c r="B11619" s="442"/>
      <c r="I11619" s="443"/>
      <c r="J11619" s="443"/>
      <c r="K11619" s="443"/>
    </row>
    <row r="11620" spans="2:11" s="440" customFormat="1" x14ac:dyDescent="0.2">
      <c r="B11620" s="442"/>
      <c r="I11620" s="443"/>
      <c r="J11620" s="443"/>
      <c r="K11620" s="443"/>
    </row>
    <row r="11621" spans="2:11" s="440" customFormat="1" x14ac:dyDescent="0.2">
      <c r="B11621" s="442"/>
      <c r="I11621" s="443"/>
      <c r="J11621" s="443"/>
      <c r="K11621" s="443"/>
    </row>
    <row r="11622" spans="2:11" s="440" customFormat="1" x14ac:dyDescent="0.2">
      <c r="B11622" s="442"/>
      <c r="I11622" s="443"/>
      <c r="J11622" s="443"/>
      <c r="K11622" s="443"/>
    </row>
    <row r="11623" spans="2:11" s="440" customFormat="1" x14ac:dyDescent="0.2">
      <c r="B11623" s="442"/>
      <c r="I11623" s="443"/>
      <c r="J11623" s="443"/>
      <c r="K11623" s="443"/>
    </row>
    <row r="11624" spans="2:11" s="440" customFormat="1" x14ac:dyDescent="0.2">
      <c r="B11624" s="442"/>
      <c r="I11624" s="443"/>
      <c r="J11624" s="443"/>
      <c r="K11624" s="443"/>
    </row>
    <row r="11625" spans="2:11" s="440" customFormat="1" x14ac:dyDescent="0.2">
      <c r="B11625" s="442"/>
      <c r="I11625" s="443"/>
      <c r="J11625" s="443"/>
      <c r="K11625" s="443"/>
    </row>
    <row r="11626" spans="2:11" s="440" customFormat="1" x14ac:dyDescent="0.2">
      <c r="B11626" s="442"/>
      <c r="I11626" s="443"/>
      <c r="J11626" s="443"/>
      <c r="K11626" s="443"/>
    </row>
    <row r="11627" spans="2:11" s="440" customFormat="1" x14ac:dyDescent="0.2">
      <c r="B11627" s="442"/>
      <c r="I11627" s="443"/>
      <c r="J11627" s="443"/>
      <c r="K11627" s="443"/>
    </row>
    <row r="11628" spans="2:11" s="440" customFormat="1" x14ac:dyDescent="0.2">
      <c r="B11628" s="442"/>
      <c r="I11628" s="443"/>
      <c r="J11628" s="443"/>
      <c r="K11628" s="443"/>
    </row>
    <row r="11629" spans="2:11" s="440" customFormat="1" x14ac:dyDescent="0.2">
      <c r="B11629" s="442"/>
      <c r="I11629" s="443"/>
      <c r="J11629" s="443"/>
      <c r="K11629" s="443"/>
    </row>
    <row r="11630" spans="2:11" s="440" customFormat="1" x14ac:dyDescent="0.2">
      <c r="B11630" s="442"/>
      <c r="I11630" s="443"/>
      <c r="J11630" s="443"/>
      <c r="K11630" s="443"/>
    </row>
    <row r="11631" spans="2:11" s="440" customFormat="1" x14ac:dyDescent="0.2">
      <c r="B11631" s="442"/>
      <c r="I11631" s="443"/>
      <c r="J11631" s="443"/>
      <c r="K11631" s="443"/>
    </row>
    <row r="11632" spans="2:11" s="440" customFormat="1" x14ac:dyDescent="0.2">
      <c r="B11632" s="442"/>
      <c r="I11632" s="443"/>
      <c r="J11632" s="443"/>
      <c r="K11632" s="443"/>
    </row>
    <row r="11633" spans="2:11" s="440" customFormat="1" x14ac:dyDescent="0.2">
      <c r="B11633" s="442"/>
      <c r="I11633" s="443"/>
      <c r="J11633" s="443"/>
      <c r="K11633" s="443"/>
    </row>
    <row r="11634" spans="2:11" s="440" customFormat="1" x14ac:dyDescent="0.2">
      <c r="B11634" s="442"/>
      <c r="I11634" s="443"/>
      <c r="J11634" s="443"/>
      <c r="K11634" s="443"/>
    </row>
    <row r="11635" spans="2:11" s="440" customFormat="1" x14ac:dyDescent="0.2">
      <c r="B11635" s="442"/>
      <c r="I11635" s="443"/>
      <c r="J11635" s="443"/>
      <c r="K11635" s="443"/>
    </row>
    <row r="11636" spans="2:11" s="440" customFormat="1" x14ac:dyDescent="0.2">
      <c r="B11636" s="442"/>
      <c r="I11636" s="443"/>
      <c r="J11636" s="443"/>
      <c r="K11636" s="443"/>
    </row>
    <row r="11637" spans="2:11" s="440" customFormat="1" x14ac:dyDescent="0.2">
      <c r="B11637" s="442"/>
      <c r="I11637" s="443"/>
      <c r="J11637" s="443"/>
      <c r="K11637" s="443"/>
    </row>
    <row r="11638" spans="2:11" s="440" customFormat="1" x14ac:dyDescent="0.2">
      <c r="B11638" s="442"/>
      <c r="I11638" s="443"/>
      <c r="J11638" s="443"/>
      <c r="K11638" s="443"/>
    </row>
    <row r="11639" spans="2:11" s="440" customFormat="1" x14ac:dyDescent="0.2">
      <c r="B11639" s="442"/>
      <c r="I11639" s="443"/>
      <c r="J11639" s="443"/>
      <c r="K11639" s="443"/>
    </row>
    <row r="11640" spans="2:11" s="440" customFormat="1" x14ac:dyDescent="0.2">
      <c r="B11640" s="442"/>
      <c r="I11640" s="443"/>
      <c r="J11640" s="443"/>
      <c r="K11640" s="443"/>
    </row>
    <row r="11641" spans="2:11" s="440" customFormat="1" x14ac:dyDescent="0.2">
      <c r="B11641" s="442"/>
      <c r="I11641" s="443"/>
      <c r="J11641" s="443"/>
      <c r="K11641" s="443"/>
    </row>
    <row r="11642" spans="2:11" s="440" customFormat="1" x14ac:dyDescent="0.2">
      <c r="B11642" s="442"/>
      <c r="I11642" s="443"/>
      <c r="J11642" s="443"/>
      <c r="K11642" s="443"/>
    </row>
    <row r="11643" spans="2:11" s="440" customFormat="1" x14ac:dyDescent="0.2">
      <c r="B11643" s="442"/>
      <c r="I11643" s="443"/>
      <c r="J11643" s="443"/>
      <c r="K11643" s="443"/>
    </row>
    <row r="11644" spans="2:11" s="440" customFormat="1" x14ac:dyDescent="0.2">
      <c r="B11644" s="442"/>
      <c r="I11644" s="443"/>
      <c r="J11644" s="443"/>
      <c r="K11644" s="443"/>
    </row>
    <row r="11645" spans="2:11" s="440" customFormat="1" x14ac:dyDescent="0.2">
      <c r="B11645" s="442"/>
      <c r="I11645" s="443"/>
      <c r="J11645" s="443"/>
      <c r="K11645" s="443"/>
    </row>
    <row r="11646" spans="2:11" s="440" customFormat="1" x14ac:dyDescent="0.2">
      <c r="B11646" s="442"/>
      <c r="I11646" s="443"/>
      <c r="J11646" s="443"/>
      <c r="K11646" s="443"/>
    </row>
    <row r="11647" spans="2:11" s="440" customFormat="1" x14ac:dyDescent="0.2">
      <c r="B11647" s="442"/>
      <c r="I11647" s="443"/>
      <c r="J11647" s="443"/>
      <c r="K11647" s="443"/>
    </row>
    <row r="11648" spans="2:11" s="440" customFormat="1" x14ac:dyDescent="0.2">
      <c r="B11648" s="442"/>
      <c r="I11648" s="443"/>
      <c r="J11648" s="443"/>
      <c r="K11648" s="443"/>
    </row>
    <row r="11649" spans="2:11" s="440" customFormat="1" x14ac:dyDescent="0.2">
      <c r="B11649" s="442"/>
      <c r="I11649" s="443"/>
      <c r="J11649" s="443"/>
      <c r="K11649" s="443"/>
    </row>
    <row r="11650" spans="2:11" s="440" customFormat="1" x14ac:dyDescent="0.2">
      <c r="B11650" s="442"/>
      <c r="I11650" s="443"/>
      <c r="J11650" s="443"/>
      <c r="K11650" s="443"/>
    </row>
    <row r="11651" spans="2:11" s="440" customFormat="1" x14ac:dyDescent="0.2">
      <c r="B11651" s="442"/>
      <c r="I11651" s="443"/>
      <c r="J11651" s="443"/>
      <c r="K11651" s="443"/>
    </row>
    <row r="11652" spans="2:11" s="440" customFormat="1" x14ac:dyDescent="0.2">
      <c r="B11652" s="442"/>
      <c r="I11652" s="443"/>
      <c r="J11652" s="443"/>
      <c r="K11652" s="443"/>
    </row>
    <row r="11653" spans="2:11" s="440" customFormat="1" x14ac:dyDescent="0.2">
      <c r="B11653" s="442"/>
      <c r="I11653" s="443"/>
      <c r="J11653" s="443"/>
      <c r="K11653" s="443"/>
    </row>
    <row r="11654" spans="2:11" s="440" customFormat="1" x14ac:dyDescent="0.2">
      <c r="B11654" s="442"/>
      <c r="I11654" s="443"/>
      <c r="J11654" s="443"/>
      <c r="K11654" s="443"/>
    </row>
    <row r="11655" spans="2:11" s="440" customFormat="1" x14ac:dyDescent="0.2">
      <c r="B11655" s="442"/>
      <c r="I11655" s="443"/>
      <c r="J11655" s="443"/>
      <c r="K11655" s="443"/>
    </row>
    <row r="11656" spans="2:11" s="440" customFormat="1" x14ac:dyDescent="0.2">
      <c r="B11656" s="442"/>
      <c r="I11656" s="443"/>
      <c r="J11656" s="443"/>
      <c r="K11656" s="443"/>
    </row>
    <row r="11657" spans="2:11" s="440" customFormat="1" x14ac:dyDescent="0.2">
      <c r="B11657" s="442"/>
      <c r="I11657" s="443"/>
      <c r="J11657" s="443"/>
      <c r="K11657" s="443"/>
    </row>
    <row r="11658" spans="2:11" s="440" customFormat="1" x14ac:dyDescent="0.2">
      <c r="B11658" s="442"/>
      <c r="I11658" s="443"/>
      <c r="J11658" s="443"/>
      <c r="K11658" s="443"/>
    </row>
    <row r="11659" spans="2:11" s="440" customFormat="1" x14ac:dyDescent="0.2">
      <c r="B11659" s="442"/>
      <c r="I11659" s="443"/>
      <c r="J11659" s="443"/>
      <c r="K11659" s="443"/>
    </row>
    <row r="11660" spans="2:11" s="440" customFormat="1" x14ac:dyDescent="0.2">
      <c r="B11660" s="442"/>
      <c r="I11660" s="443"/>
      <c r="J11660" s="443"/>
      <c r="K11660" s="443"/>
    </row>
    <row r="11661" spans="2:11" s="440" customFormat="1" x14ac:dyDescent="0.2">
      <c r="B11661" s="442"/>
      <c r="I11661" s="443"/>
      <c r="J11661" s="443"/>
      <c r="K11661" s="443"/>
    </row>
    <row r="11662" spans="2:11" s="440" customFormat="1" x14ac:dyDescent="0.2">
      <c r="B11662" s="442"/>
      <c r="I11662" s="443"/>
      <c r="J11662" s="443"/>
      <c r="K11662" s="443"/>
    </row>
    <row r="11663" spans="2:11" s="440" customFormat="1" x14ac:dyDescent="0.2">
      <c r="B11663" s="442"/>
      <c r="I11663" s="443"/>
      <c r="J11663" s="443"/>
      <c r="K11663" s="443"/>
    </row>
    <row r="11664" spans="2:11" s="440" customFormat="1" x14ac:dyDescent="0.2">
      <c r="B11664" s="442"/>
      <c r="I11664" s="443"/>
      <c r="J11664" s="443"/>
      <c r="K11664" s="443"/>
    </row>
    <row r="11665" spans="2:11" s="440" customFormat="1" x14ac:dyDescent="0.2">
      <c r="B11665" s="442"/>
      <c r="I11665" s="443"/>
      <c r="J11665" s="443"/>
      <c r="K11665" s="443"/>
    </row>
    <row r="11666" spans="2:11" s="440" customFormat="1" x14ac:dyDescent="0.2">
      <c r="B11666" s="442"/>
      <c r="I11666" s="443"/>
      <c r="J11666" s="443"/>
      <c r="K11666" s="443"/>
    </row>
    <row r="11667" spans="2:11" s="440" customFormat="1" x14ac:dyDescent="0.2">
      <c r="B11667" s="442"/>
      <c r="I11667" s="443"/>
      <c r="J11667" s="443"/>
      <c r="K11667" s="443"/>
    </row>
    <row r="11668" spans="2:11" s="440" customFormat="1" x14ac:dyDescent="0.2">
      <c r="B11668" s="442"/>
      <c r="I11668" s="443"/>
      <c r="J11668" s="443"/>
      <c r="K11668" s="443"/>
    </row>
    <row r="11669" spans="2:11" s="440" customFormat="1" x14ac:dyDescent="0.2">
      <c r="B11669" s="442"/>
      <c r="I11669" s="443"/>
      <c r="J11669" s="443"/>
      <c r="K11669" s="443"/>
    </row>
    <row r="11670" spans="2:11" s="440" customFormat="1" x14ac:dyDescent="0.2">
      <c r="B11670" s="442"/>
      <c r="I11670" s="443"/>
      <c r="J11670" s="443"/>
      <c r="K11670" s="443"/>
    </row>
    <row r="11671" spans="2:11" s="440" customFormat="1" x14ac:dyDescent="0.2">
      <c r="B11671" s="442"/>
      <c r="I11671" s="443"/>
      <c r="J11671" s="443"/>
      <c r="K11671" s="443"/>
    </row>
    <row r="11672" spans="2:11" s="440" customFormat="1" x14ac:dyDescent="0.2">
      <c r="B11672" s="442"/>
      <c r="I11672" s="443"/>
      <c r="J11672" s="443"/>
      <c r="K11672" s="443"/>
    </row>
    <row r="11673" spans="2:11" s="440" customFormat="1" x14ac:dyDescent="0.2">
      <c r="B11673" s="442"/>
      <c r="I11673" s="443"/>
      <c r="J11673" s="443"/>
      <c r="K11673" s="443"/>
    </row>
    <row r="11674" spans="2:11" s="440" customFormat="1" x14ac:dyDescent="0.2">
      <c r="B11674" s="442"/>
      <c r="I11674" s="443"/>
      <c r="J11674" s="443"/>
      <c r="K11674" s="443"/>
    </row>
    <row r="11675" spans="2:11" s="440" customFormat="1" x14ac:dyDescent="0.2">
      <c r="B11675" s="442"/>
      <c r="I11675" s="443"/>
      <c r="J11675" s="443"/>
      <c r="K11675" s="443"/>
    </row>
    <row r="11676" spans="2:11" s="440" customFormat="1" x14ac:dyDescent="0.2">
      <c r="B11676" s="442"/>
      <c r="I11676" s="443"/>
      <c r="J11676" s="443"/>
      <c r="K11676" s="443"/>
    </row>
    <row r="11677" spans="2:11" s="440" customFormat="1" x14ac:dyDescent="0.2">
      <c r="B11677" s="442"/>
      <c r="I11677" s="443"/>
      <c r="J11677" s="443"/>
      <c r="K11677" s="443"/>
    </row>
    <row r="11678" spans="2:11" s="440" customFormat="1" x14ac:dyDescent="0.2">
      <c r="B11678" s="442"/>
      <c r="I11678" s="443"/>
      <c r="J11678" s="443"/>
      <c r="K11678" s="443"/>
    </row>
    <row r="11679" spans="2:11" s="440" customFormat="1" x14ac:dyDescent="0.2">
      <c r="B11679" s="442"/>
      <c r="I11679" s="443"/>
      <c r="J11679" s="443"/>
      <c r="K11679" s="443"/>
    </row>
    <row r="11680" spans="2:11" s="440" customFormat="1" x14ac:dyDescent="0.2">
      <c r="B11680" s="442"/>
      <c r="I11680" s="443"/>
      <c r="J11680" s="443"/>
      <c r="K11680" s="443"/>
    </row>
    <row r="11681" spans="2:11" s="440" customFormat="1" x14ac:dyDescent="0.2">
      <c r="B11681" s="442"/>
      <c r="I11681" s="443"/>
      <c r="J11681" s="443"/>
      <c r="K11681" s="443"/>
    </row>
    <row r="11682" spans="2:11" s="440" customFormat="1" x14ac:dyDescent="0.2">
      <c r="B11682" s="442"/>
      <c r="I11682" s="443"/>
      <c r="J11682" s="443"/>
      <c r="K11682" s="443"/>
    </row>
    <row r="11683" spans="2:11" s="440" customFormat="1" x14ac:dyDescent="0.2">
      <c r="B11683" s="442"/>
      <c r="I11683" s="443"/>
      <c r="J11683" s="443"/>
      <c r="K11683" s="443"/>
    </row>
    <row r="11684" spans="2:11" s="440" customFormat="1" x14ac:dyDescent="0.2">
      <c r="B11684" s="442"/>
      <c r="I11684" s="443"/>
      <c r="J11684" s="443"/>
      <c r="K11684" s="443"/>
    </row>
    <row r="11685" spans="2:11" s="440" customFormat="1" x14ac:dyDescent="0.2">
      <c r="B11685" s="442"/>
      <c r="I11685" s="443"/>
      <c r="J11685" s="443"/>
      <c r="K11685" s="443"/>
    </row>
    <row r="11686" spans="2:11" s="440" customFormat="1" x14ac:dyDescent="0.2">
      <c r="B11686" s="442"/>
      <c r="I11686" s="443"/>
      <c r="J11686" s="443"/>
      <c r="K11686" s="443"/>
    </row>
    <row r="11687" spans="2:11" s="440" customFormat="1" x14ac:dyDescent="0.2">
      <c r="B11687" s="442"/>
      <c r="I11687" s="443"/>
      <c r="J11687" s="443"/>
      <c r="K11687" s="443"/>
    </row>
    <row r="11688" spans="2:11" s="440" customFormat="1" x14ac:dyDescent="0.2">
      <c r="B11688" s="442"/>
      <c r="I11688" s="443"/>
      <c r="J11688" s="443"/>
      <c r="K11688" s="443"/>
    </row>
    <row r="11689" spans="2:11" s="440" customFormat="1" x14ac:dyDescent="0.2">
      <c r="B11689" s="442"/>
      <c r="I11689" s="443"/>
      <c r="J11689" s="443"/>
      <c r="K11689" s="443"/>
    </row>
    <row r="11690" spans="2:11" s="440" customFormat="1" x14ac:dyDescent="0.2">
      <c r="B11690" s="442"/>
      <c r="I11690" s="443"/>
      <c r="J11690" s="443"/>
      <c r="K11690" s="443"/>
    </row>
    <row r="11691" spans="2:11" s="440" customFormat="1" x14ac:dyDescent="0.2">
      <c r="B11691" s="442"/>
      <c r="I11691" s="443"/>
      <c r="J11691" s="443"/>
      <c r="K11691" s="443"/>
    </row>
    <row r="11692" spans="2:11" s="440" customFormat="1" x14ac:dyDescent="0.2">
      <c r="B11692" s="442"/>
      <c r="I11692" s="443"/>
      <c r="J11692" s="443"/>
      <c r="K11692" s="443"/>
    </row>
    <row r="11693" spans="2:11" s="440" customFormat="1" x14ac:dyDescent="0.2">
      <c r="B11693" s="442"/>
      <c r="I11693" s="443"/>
      <c r="J11693" s="443"/>
      <c r="K11693" s="443"/>
    </row>
    <row r="11694" spans="2:11" s="440" customFormat="1" x14ac:dyDescent="0.2">
      <c r="B11694" s="442"/>
      <c r="I11694" s="443"/>
      <c r="J11694" s="443"/>
      <c r="K11694" s="443"/>
    </row>
    <row r="11695" spans="2:11" s="440" customFormat="1" x14ac:dyDescent="0.2">
      <c r="B11695" s="442"/>
      <c r="I11695" s="443"/>
      <c r="J11695" s="443"/>
      <c r="K11695" s="443"/>
    </row>
    <row r="11696" spans="2:11" s="440" customFormat="1" x14ac:dyDescent="0.2">
      <c r="B11696" s="442"/>
      <c r="I11696" s="443"/>
      <c r="J11696" s="443"/>
      <c r="K11696" s="443"/>
    </row>
    <row r="11697" spans="2:11" s="440" customFormat="1" x14ac:dyDescent="0.2">
      <c r="B11697" s="442"/>
      <c r="I11697" s="443"/>
      <c r="J11697" s="443"/>
      <c r="K11697" s="443"/>
    </row>
    <row r="11698" spans="2:11" s="440" customFormat="1" x14ac:dyDescent="0.2">
      <c r="B11698" s="442"/>
      <c r="I11698" s="443"/>
      <c r="J11698" s="443"/>
      <c r="K11698" s="443"/>
    </row>
    <row r="11699" spans="2:11" s="440" customFormat="1" x14ac:dyDescent="0.2">
      <c r="B11699" s="442"/>
      <c r="I11699" s="443"/>
      <c r="J11699" s="443"/>
      <c r="K11699" s="443"/>
    </row>
    <row r="11700" spans="2:11" s="440" customFormat="1" x14ac:dyDescent="0.2">
      <c r="B11700" s="442"/>
      <c r="I11700" s="443"/>
      <c r="J11700" s="443"/>
      <c r="K11700" s="443"/>
    </row>
    <row r="11701" spans="2:11" s="440" customFormat="1" x14ac:dyDescent="0.2">
      <c r="B11701" s="442"/>
      <c r="I11701" s="443"/>
      <c r="J11701" s="443"/>
      <c r="K11701" s="443"/>
    </row>
    <row r="11702" spans="2:11" s="440" customFormat="1" x14ac:dyDescent="0.2">
      <c r="B11702" s="442"/>
      <c r="I11702" s="443"/>
      <c r="J11702" s="443"/>
      <c r="K11702" s="443"/>
    </row>
    <row r="11703" spans="2:11" s="440" customFormat="1" x14ac:dyDescent="0.2">
      <c r="B11703" s="442"/>
      <c r="I11703" s="443"/>
      <c r="J11703" s="443"/>
      <c r="K11703" s="443"/>
    </row>
    <row r="11704" spans="2:11" s="440" customFormat="1" x14ac:dyDescent="0.2">
      <c r="B11704" s="442"/>
      <c r="I11704" s="443"/>
      <c r="J11704" s="443"/>
      <c r="K11704" s="443"/>
    </row>
    <row r="11705" spans="2:11" s="440" customFormat="1" x14ac:dyDescent="0.2">
      <c r="B11705" s="442"/>
      <c r="I11705" s="443"/>
      <c r="J11705" s="443"/>
      <c r="K11705" s="443"/>
    </row>
    <row r="11706" spans="2:11" s="440" customFormat="1" x14ac:dyDescent="0.2">
      <c r="B11706" s="442"/>
      <c r="I11706" s="443"/>
      <c r="J11706" s="443"/>
      <c r="K11706" s="443"/>
    </row>
    <row r="11707" spans="2:11" s="440" customFormat="1" x14ac:dyDescent="0.2">
      <c r="B11707" s="442"/>
      <c r="I11707" s="443"/>
      <c r="J11707" s="443"/>
      <c r="K11707" s="443"/>
    </row>
    <row r="11708" spans="2:11" s="440" customFormat="1" x14ac:dyDescent="0.2">
      <c r="B11708" s="442"/>
      <c r="I11708" s="443"/>
      <c r="J11708" s="443"/>
      <c r="K11708" s="443"/>
    </row>
    <row r="11709" spans="2:11" s="440" customFormat="1" x14ac:dyDescent="0.2">
      <c r="B11709" s="442"/>
      <c r="I11709" s="443"/>
      <c r="J11709" s="443"/>
      <c r="K11709" s="443"/>
    </row>
    <row r="11710" spans="2:11" s="440" customFormat="1" x14ac:dyDescent="0.2">
      <c r="B11710" s="442"/>
      <c r="I11710" s="443"/>
      <c r="J11710" s="443"/>
      <c r="K11710" s="443"/>
    </row>
    <row r="11711" spans="2:11" s="440" customFormat="1" x14ac:dyDescent="0.2">
      <c r="B11711" s="442"/>
      <c r="I11711" s="443"/>
      <c r="J11711" s="443"/>
      <c r="K11711" s="443"/>
    </row>
    <row r="11712" spans="2:11" s="440" customFormat="1" x14ac:dyDescent="0.2">
      <c r="B11712" s="442"/>
      <c r="I11712" s="443"/>
      <c r="J11712" s="443"/>
      <c r="K11712" s="443"/>
    </row>
    <row r="11713" spans="2:11" s="440" customFormat="1" x14ac:dyDescent="0.2">
      <c r="B11713" s="442"/>
      <c r="I11713" s="443"/>
      <c r="J11713" s="443"/>
      <c r="K11713" s="443"/>
    </row>
    <row r="11714" spans="2:11" s="440" customFormat="1" x14ac:dyDescent="0.2">
      <c r="B11714" s="442"/>
      <c r="I11714" s="443"/>
      <c r="J11714" s="443"/>
      <c r="K11714" s="443"/>
    </row>
    <row r="11715" spans="2:11" s="440" customFormat="1" x14ac:dyDescent="0.2">
      <c r="B11715" s="442"/>
      <c r="I11715" s="443"/>
      <c r="J11715" s="443"/>
      <c r="K11715" s="443"/>
    </row>
    <row r="11716" spans="2:11" s="440" customFormat="1" x14ac:dyDescent="0.2">
      <c r="B11716" s="442"/>
      <c r="I11716" s="443"/>
      <c r="J11716" s="443"/>
      <c r="K11716" s="443"/>
    </row>
    <row r="11717" spans="2:11" s="440" customFormat="1" x14ac:dyDescent="0.2">
      <c r="B11717" s="442"/>
      <c r="I11717" s="443"/>
      <c r="J11717" s="443"/>
      <c r="K11717" s="443"/>
    </row>
    <row r="11718" spans="2:11" s="440" customFormat="1" x14ac:dyDescent="0.2">
      <c r="B11718" s="442"/>
      <c r="I11718" s="443"/>
      <c r="J11718" s="443"/>
      <c r="K11718" s="443"/>
    </row>
    <row r="11719" spans="2:11" s="440" customFormat="1" x14ac:dyDescent="0.2">
      <c r="B11719" s="442"/>
      <c r="I11719" s="443"/>
      <c r="J11719" s="443"/>
      <c r="K11719" s="443"/>
    </row>
    <row r="11720" spans="2:11" s="440" customFormat="1" x14ac:dyDescent="0.2">
      <c r="B11720" s="442"/>
      <c r="I11720" s="443"/>
      <c r="J11720" s="443"/>
      <c r="K11720" s="443"/>
    </row>
    <row r="11721" spans="2:11" s="440" customFormat="1" x14ac:dyDescent="0.2">
      <c r="B11721" s="442"/>
      <c r="I11721" s="443"/>
      <c r="J11721" s="443"/>
      <c r="K11721" s="443"/>
    </row>
    <row r="11722" spans="2:11" s="440" customFormat="1" x14ac:dyDescent="0.2">
      <c r="B11722" s="442"/>
      <c r="I11722" s="443"/>
      <c r="J11722" s="443"/>
      <c r="K11722" s="443"/>
    </row>
    <row r="11723" spans="2:11" s="440" customFormat="1" x14ac:dyDescent="0.2">
      <c r="B11723" s="442"/>
      <c r="I11723" s="443"/>
      <c r="J11723" s="443"/>
      <c r="K11723" s="443"/>
    </row>
    <row r="11724" spans="2:11" s="440" customFormat="1" x14ac:dyDescent="0.2">
      <c r="B11724" s="442"/>
      <c r="I11724" s="443"/>
      <c r="J11724" s="443"/>
      <c r="K11724" s="443"/>
    </row>
    <row r="11725" spans="2:11" s="440" customFormat="1" x14ac:dyDescent="0.2">
      <c r="B11725" s="442"/>
      <c r="I11725" s="443"/>
      <c r="J11725" s="443"/>
      <c r="K11725" s="443"/>
    </row>
    <row r="11726" spans="2:11" s="440" customFormat="1" x14ac:dyDescent="0.2">
      <c r="B11726" s="442"/>
      <c r="I11726" s="443"/>
      <c r="J11726" s="443"/>
      <c r="K11726" s="443"/>
    </row>
    <row r="11727" spans="2:11" s="440" customFormat="1" x14ac:dyDescent="0.2">
      <c r="B11727" s="442"/>
      <c r="I11727" s="443"/>
      <c r="J11727" s="443"/>
      <c r="K11727" s="443"/>
    </row>
    <row r="11728" spans="2:11" s="440" customFormat="1" x14ac:dyDescent="0.2">
      <c r="B11728" s="442"/>
      <c r="I11728" s="443"/>
      <c r="J11728" s="443"/>
      <c r="K11728" s="443"/>
    </row>
    <row r="11729" spans="2:11" s="440" customFormat="1" x14ac:dyDescent="0.2">
      <c r="B11729" s="442"/>
      <c r="I11729" s="443"/>
      <c r="J11729" s="443"/>
      <c r="K11729" s="443"/>
    </row>
    <row r="11730" spans="2:11" s="440" customFormat="1" x14ac:dyDescent="0.2">
      <c r="B11730" s="442"/>
      <c r="I11730" s="443"/>
      <c r="J11730" s="443"/>
      <c r="K11730" s="443"/>
    </row>
    <row r="11731" spans="2:11" s="440" customFormat="1" x14ac:dyDescent="0.2">
      <c r="B11731" s="442"/>
      <c r="I11731" s="443"/>
      <c r="J11731" s="443"/>
      <c r="K11731" s="443"/>
    </row>
    <row r="11732" spans="2:11" s="440" customFormat="1" x14ac:dyDescent="0.2">
      <c r="B11732" s="442"/>
      <c r="I11732" s="443"/>
      <c r="J11732" s="443"/>
      <c r="K11732" s="443"/>
    </row>
    <row r="11733" spans="2:11" s="440" customFormat="1" x14ac:dyDescent="0.2">
      <c r="B11733" s="442"/>
      <c r="I11733" s="443"/>
      <c r="J11733" s="443"/>
      <c r="K11733" s="443"/>
    </row>
    <row r="11734" spans="2:11" s="440" customFormat="1" x14ac:dyDescent="0.2">
      <c r="B11734" s="442"/>
      <c r="I11734" s="443"/>
      <c r="J11734" s="443"/>
      <c r="K11734" s="443"/>
    </row>
    <row r="11735" spans="2:11" s="440" customFormat="1" x14ac:dyDescent="0.2">
      <c r="B11735" s="442"/>
      <c r="I11735" s="443"/>
      <c r="J11735" s="443"/>
      <c r="K11735" s="443"/>
    </row>
    <row r="11736" spans="2:11" s="440" customFormat="1" x14ac:dyDescent="0.2">
      <c r="B11736" s="442"/>
      <c r="I11736" s="443"/>
      <c r="J11736" s="443"/>
      <c r="K11736" s="443"/>
    </row>
    <row r="11737" spans="2:11" s="440" customFormat="1" x14ac:dyDescent="0.2">
      <c r="B11737" s="442"/>
      <c r="I11737" s="443"/>
      <c r="J11737" s="443"/>
      <c r="K11737" s="443"/>
    </row>
    <row r="11738" spans="2:11" s="440" customFormat="1" x14ac:dyDescent="0.2">
      <c r="B11738" s="442"/>
      <c r="I11738" s="443"/>
      <c r="J11738" s="443"/>
      <c r="K11738" s="443"/>
    </row>
    <row r="11739" spans="2:11" s="440" customFormat="1" x14ac:dyDescent="0.2">
      <c r="B11739" s="442"/>
      <c r="I11739" s="443"/>
      <c r="J11739" s="443"/>
      <c r="K11739" s="443"/>
    </row>
    <row r="11740" spans="2:11" s="440" customFormat="1" x14ac:dyDescent="0.2">
      <c r="B11740" s="442"/>
      <c r="I11740" s="443"/>
      <c r="J11740" s="443"/>
      <c r="K11740" s="443"/>
    </row>
    <row r="11741" spans="2:11" s="440" customFormat="1" x14ac:dyDescent="0.2">
      <c r="B11741" s="442"/>
      <c r="I11741" s="443"/>
      <c r="J11741" s="443"/>
      <c r="K11741" s="443"/>
    </row>
    <row r="11742" spans="2:11" s="440" customFormat="1" x14ac:dyDescent="0.2">
      <c r="B11742" s="442"/>
      <c r="I11742" s="443"/>
      <c r="J11742" s="443"/>
      <c r="K11742" s="443"/>
    </row>
    <row r="11743" spans="2:11" s="440" customFormat="1" x14ac:dyDescent="0.2">
      <c r="B11743" s="442"/>
      <c r="I11743" s="443"/>
      <c r="J11743" s="443"/>
      <c r="K11743" s="443"/>
    </row>
    <row r="11744" spans="2:11" s="440" customFormat="1" x14ac:dyDescent="0.2">
      <c r="B11744" s="442"/>
      <c r="I11744" s="443"/>
      <c r="J11744" s="443"/>
      <c r="K11744" s="443"/>
    </row>
    <row r="11745" spans="2:11" s="440" customFormat="1" x14ac:dyDescent="0.2">
      <c r="B11745" s="442"/>
      <c r="I11745" s="443"/>
      <c r="J11745" s="443"/>
      <c r="K11745" s="443"/>
    </row>
    <row r="11746" spans="2:11" s="440" customFormat="1" x14ac:dyDescent="0.2">
      <c r="B11746" s="442"/>
      <c r="I11746" s="443"/>
      <c r="J11746" s="443"/>
      <c r="K11746" s="443"/>
    </row>
    <row r="11747" spans="2:11" s="440" customFormat="1" x14ac:dyDescent="0.2">
      <c r="B11747" s="442"/>
      <c r="I11747" s="443"/>
      <c r="J11747" s="443"/>
      <c r="K11747" s="443"/>
    </row>
    <row r="11748" spans="2:11" s="440" customFormat="1" x14ac:dyDescent="0.2">
      <c r="B11748" s="442"/>
      <c r="I11748" s="443"/>
      <c r="J11748" s="443"/>
      <c r="K11748" s="443"/>
    </row>
    <row r="11749" spans="2:11" s="440" customFormat="1" x14ac:dyDescent="0.2">
      <c r="B11749" s="442"/>
      <c r="I11749" s="443"/>
      <c r="J11749" s="443"/>
      <c r="K11749" s="443"/>
    </row>
    <row r="11750" spans="2:11" s="440" customFormat="1" x14ac:dyDescent="0.2">
      <c r="B11750" s="442"/>
      <c r="I11750" s="443"/>
      <c r="J11750" s="443"/>
      <c r="K11750" s="443"/>
    </row>
    <row r="11751" spans="2:11" s="440" customFormat="1" x14ac:dyDescent="0.2">
      <c r="B11751" s="442"/>
      <c r="I11751" s="443"/>
      <c r="J11751" s="443"/>
      <c r="K11751" s="443"/>
    </row>
    <row r="11752" spans="2:11" s="440" customFormat="1" x14ac:dyDescent="0.2">
      <c r="B11752" s="442"/>
      <c r="I11752" s="443"/>
      <c r="J11752" s="443"/>
      <c r="K11752" s="443"/>
    </row>
    <row r="11753" spans="2:11" s="440" customFormat="1" x14ac:dyDescent="0.2">
      <c r="B11753" s="442"/>
      <c r="I11753" s="443"/>
      <c r="J11753" s="443"/>
      <c r="K11753" s="443"/>
    </row>
    <row r="11754" spans="2:11" s="440" customFormat="1" x14ac:dyDescent="0.2">
      <c r="B11754" s="442"/>
      <c r="I11754" s="443"/>
      <c r="J11754" s="443"/>
      <c r="K11754" s="443"/>
    </row>
    <row r="11755" spans="2:11" s="440" customFormat="1" x14ac:dyDescent="0.2">
      <c r="B11755" s="442"/>
      <c r="I11755" s="443"/>
      <c r="J11755" s="443"/>
      <c r="K11755" s="443"/>
    </row>
    <row r="11756" spans="2:11" s="440" customFormat="1" x14ac:dyDescent="0.2">
      <c r="B11756" s="442"/>
      <c r="I11756" s="443"/>
      <c r="J11756" s="443"/>
      <c r="K11756" s="443"/>
    </row>
    <row r="11757" spans="2:11" s="440" customFormat="1" x14ac:dyDescent="0.2">
      <c r="B11757" s="442"/>
      <c r="I11757" s="443"/>
      <c r="J11757" s="443"/>
      <c r="K11757" s="443"/>
    </row>
    <row r="11758" spans="2:11" s="440" customFormat="1" x14ac:dyDescent="0.2">
      <c r="B11758" s="442"/>
      <c r="I11758" s="443"/>
      <c r="J11758" s="443"/>
      <c r="K11758" s="443"/>
    </row>
    <row r="11759" spans="2:11" s="440" customFormat="1" x14ac:dyDescent="0.2">
      <c r="B11759" s="442"/>
      <c r="I11759" s="443"/>
      <c r="J11759" s="443"/>
      <c r="K11759" s="443"/>
    </row>
    <row r="11760" spans="2:11" s="440" customFormat="1" x14ac:dyDescent="0.2">
      <c r="B11760" s="442"/>
      <c r="I11760" s="443"/>
      <c r="J11760" s="443"/>
      <c r="K11760" s="443"/>
    </row>
    <row r="11761" spans="2:11" s="440" customFormat="1" x14ac:dyDescent="0.2">
      <c r="B11761" s="442"/>
      <c r="I11761" s="443"/>
      <c r="J11761" s="443"/>
      <c r="K11761" s="443"/>
    </row>
    <row r="11762" spans="2:11" s="440" customFormat="1" x14ac:dyDescent="0.2">
      <c r="B11762" s="442"/>
      <c r="I11762" s="443"/>
      <c r="J11762" s="443"/>
      <c r="K11762" s="443"/>
    </row>
    <row r="11763" spans="2:11" s="440" customFormat="1" x14ac:dyDescent="0.2">
      <c r="B11763" s="442"/>
      <c r="I11763" s="443"/>
      <c r="J11763" s="443"/>
      <c r="K11763" s="443"/>
    </row>
    <row r="11764" spans="2:11" s="440" customFormat="1" x14ac:dyDescent="0.2">
      <c r="B11764" s="442"/>
      <c r="I11764" s="443"/>
      <c r="J11764" s="443"/>
      <c r="K11764" s="443"/>
    </row>
    <row r="11765" spans="2:11" s="440" customFormat="1" x14ac:dyDescent="0.2">
      <c r="B11765" s="442"/>
      <c r="I11765" s="443"/>
      <c r="J11765" s="443"/>
      <c r="K11765" s="443"/>
    </row>
    <row r="11766" spans="2:11" s="440" customFormat="1" x14ac:dyDescent="0.2">
      <c r="B11766" s="442"/>
      <c r="I11766" s="443"/>
      <c r="J11766" s="443"/>
      <c r="K11766" s="443"/>
    </row>
    <row r="11767" spans="2:11" s="440" customFormat="1" x14ac:dyDescent="0.2">
      <c r="B11767" s="442"/>
      <c r="I11767" s="443"/>
      <c r="J11767" s="443"/>
      <c r="K11767" s="443"/>
    </row>
    <row r="11768" spans="2:11" s="440" customFormat="1" x14ac:dyDescent="0.2">
      <c r="B11768" s="442"/>
      <c r="I11768" s="443"/>
      <c r="J11768" s="443"/>
      <c r="K11768" s="443"/>
    </row>
    <row r="11769" spans="2:11" s="440" customFormat="1" x14ac:dyDescent="0.2">
      <c r="B11769" s="442"/>
      <c r="I11769" s="443"/>
      <c r="J11769" s="443"/>
      <c r="K11769" s="443"/>
    </row>
    <row r="11770" spans="2:11" s="440" customFormat="1" x14ac:dyDescent="0.2">
      <c r="B11770" s="442"/>
      <c r="I11770" s="443"/>
      <c r="J11770" s="443"/>
      <c r="K11770" s="443"/>
    </row>
    <row r="11771" spans="2:11" s="440" customFormat="1" x14ac:dyDescent="0.2">
      <c r="B11771" s="442"/>
      <c r="I11771" s="443"/>
      <c r="J11771" s="443"/>
      <c r="K11771" s="443"/>
    </row>
    <row r="11772" spans="2:11" s="440" customFormat="1" x14ac:dyDescent="0.2">
      <c r="B11772" s="442"/>
      <c r="I11772" s="443"/>
      <c r="J11772" s="443"/>
      <c r="K11772" s="443"/>
    </row>
    <row r="11773" spans="2:11" s="440" customFormat="1" x14ac:dyDescent="0.2">
      <c r="B11773" s="442"/>
      <c r="I11773" s="443"/>
      <c r="J11773" s="443"/>
      <c r="K11773" s="443"/>
    </row>
    <row r="11774" spans="2:11" s="440" customFormat="1" x14ac:dyDescent="0.2">
      <c r="B11774" s="442"/>
      <c r="I11774" s="443"/>
      <c r="J11774" s="443"/>
      <c r="K11774" s="443"/>
    </row>
    <row r="11775" spans="2:11" s="440" customFormat="1" x14ac:dyDescent="0.2">
      <c r="B11775" s="442"/>
      <c r="I11775" s="443"/>
      <c r="J11775" s="443"/>
      <c r="K11775" s="443"/>
    </row>
    <row r="11776" spans="2:11" s="440" customFormat="1" x14ac:dyDescent="0.2">
      <c r="B11776" s="442"/>
      <c r="I11776" s="443"/>
      <c r="J11776" s="443"/>
      <c r="K11776" s="443"/>
    </row>
    <row r="11777" spans="2:11" s="440" customFormat="1" x14ac:dyDescent="0.2">
      <c r="B11777" s="442"/>
      <c r="I11777" s="443"/>
      <c r="J11777" s="443"/>
      <c r="K11777" s="443"/>
    </row>
    <row r="11778" spans="2:11" s="440" customFormat="1" x14ac:dyDescent="0.2">
      <c r="B11778" s="442"/>
      <c r="I11778" s="443"/>
      <c r="J11778" s="443"/>
      <c r="K11778" s="443"/>
    </row>
    <row r="11779" spans="2:11" s="440" customFormat="1" x14ac:dyDescent="0.2">
      <c r="B11779" s="442"/>
      <c r="I11779" s="443"/>
      <c r="J11779" s="443"/>
      <c r="K11779" s="443"/>
    </row>
    <row r="11780" spans="2:11" s="440" customFormat="1" x14ac:dyDescent="0.2">
      <c r="B11780" s="442"/>
      <c r="I11780" s="443"/>
      <c r="J11780" s="443"/>
      <c r="K11780" s="443"/>
    </row>
    <row r="11781" spans="2:11" s="440" customFormat="1" x14ac:dyDescent="0.2">
      <c r="B11781" s="442"/>
      <c r="I11781" s="443"/>
      <c r="J11781" s="443"/>
      <c r="K11781" s="443"/>
    </row>
    <row r="11782" spans="2:11" s="440" customFormat="1" x14ac:dyDescent="0.2">
      <c r="B11782" s="442"/>
      <c r="I11782" s="443"/>
      <c r="J11782" s="443"/>
      <c r="K11782" s="443"/>
    </row>
    <row r="11783" spans="2:11" s="440" customFormat="1" x14ac:dyDescent="0.2">
      <c r="B11783" s="442"/>
      <c r="I11783" s="443"/>
      <c r="J11783" s="443"/>
      <c r="K11783" s="443"/>
    </row>
    <row r="11784" spans="2:11" s="440" customFormat="1" x14ac:dyDescent="0.2">
      <c r="B11784" s="442"/>
      <c r="I11784" s="443"/>
      <c r="J11784" s="443"/>
      <c r="K11784" s="443"/>
    </row>
    <row r="11785" spans="2:11" s="440" customFormat="1" x14ac:dyDescent="0.2">
      <c r="B11785" s="442"/>
      <c r="I11785" s="443"/>
      <c r="J11785" s="443"/>
      <c r="K11785" s="443"/>
    </row>
    <row r="11786" spans="2:11" s="440" customFormat="1" x14ac:dyDescent="0.2">
      <c r="B11786" s="442"/>
      <c r="I11786" s="443"/>
      <c r="J11786" s="443"/>
      <c r="K11786" s="443"/>
    </row>
    <row r="11787" spans="2:11" s="440" customFormat="1" x14ac:dyDescent="0.2">
      <c r="B11787" s="442"/>
      <c r="I11787" s="443"/>
      <c r="J11787" s="443"/>
      <c r="K11787" s="443"/>
    </row>
    <row r="11788" spans="2:11" s="440" customFormat="1" x14ac:dyDescent="0.2">
      <c r="B11788" s="442"/>
      <c r="I11788" s="443"/>
      <c r="J11788" s="443"/>
      <c r="K11788" s="443"/>
    </row>
    <row r="11789" spans="2:11" s="440" customFormat="1" x14ac:dyDescent="0.2">
      <c r="B11789" s="442"/>
      <c r="I11789" s="443"/>
      <c r="J11789" s="443"/>
      <c r="K11789" s="443"/>
    </row>
    <row r="11790" spans="2:11" s="440" customFormat="1" x14ac:dyDescent="0.2">
      <c r="B11790" s="442"/>
      <c r="I11790" s="443"/>
      <c r="J11790" s="443"/>
      <c r="K11790" s="443"/>
    </row>
    <row r="11791" spans="2:11" s="440" customFormat="1" x14ac:dyDescent="0.2">
      <c r="B11791" s="442"/>
      <c r="I11791" s="443"/>
      <c r="J11791" s="443"/>
      <c r="K11791" s="443"/>
    </row>
    <row r="11792" spans="2:11" s="440" customFormat="1" x14ac:dyDescent="0.2">
      <c r="B11792" s="442"/>
      <c r="I11792" s="443"/>
      <c r="J11792" s="443"/>
      <c r="K11792" s="443"/>
    </row>
    <row r="11793" spans="2:11" s="440" customFormat="1" x14ac:dyDescent="0.2">
      <c r="B11793" s="442"/>
      <c r="I11793" s="443"/>
      <c r="J11793" s="443"/>
      <c r="K11793" s="443"/>
    </row>
    <row r="11794" spans="2:11" s="440" customFormat="1" x14ac:dyDescent="0.2">
      <c r="B11794" s="442"/>
      <c r="I11794" s="443"/>
      <c r="J11794" s="443"/>
      <c r="K11794" s="443"/>
    </row>
    <row r="11795" spans="2:11" s="440" customFormat="1" x14ac:dyDescent="0.2">
      <c r="B11795" s="442"/>
      <c r="I11795" s="443"/>
      <c r="J11795" s="443"/>
      <c r="K11795" s="443"/>
    </row>
    <row r="11796" spans="2:11" s="440" customFormat="1" x14ac:dyDescent="0.2">
      <c r="B11796" s="442"/>
      <c r="I11796" s="443"/>
      <c r="J11796" s="443"/>
      <c r="K11796" s="443"/>
    </row>
    <row r="11797" spans="2:11" s="440" customFormat="1" x14ac:dyDescent="0.2">
      <c r="B11797" s="442"/>
      <c r="I11797" s="443"/>
      <c r="J11797" s="443"/>
      <c r="K11797" s="443"/>
    </row>
    <row r="11798" spans="2:11" s="440" customFormat="1" x14ac:dyDescent="0.2">
      <c r="B11798" s="442"/>
      <c r="I11798" s="443"/>
      <c r="J11798" s="443"/>
      <c r="K11798" s="443"/>
    </row>
    <row r="11799" spans="2:11" s="440" customFormat="1" x14ac:dyDescent="0.2">
      <c r="B11799" s="442"/>
      <c r="I11799" s="443"/>
      <c r="J11799" s="443"/>
      <c r="K11799" s="443"/>
    </row>
    <row r="11800" spans="2:11" s="440" customFormat="1" x14ac:dyDescent="0.2">
      <c r="B11800" s="442"/>
      <c r="I11800" s="443"/>
      <c r="J11800" s="443"/>
      <c r="K11800" s="443"/>
    </row>
    <row r="11801" spans="2:11" s="440" customFormat="1" x14ac:dyDescent="0.2">
      <c r="B11801" s="442"/>
      <c r="I11801" s="443"/>
      <c r="J11801" s="443"/>
      <c r="K11801" s="443"/>
    </row>
    <row r="11802" spans="2:11" s="440" customFormat="1" x14ac:dyDescent="0.2">
      <c r="B11802" s="442"/>
      <c r="I11802" s="443"/>
      <c r="J11802" s="443"/>
      <c r="K11802" s="443"/>
    </row>
    <row r="11803" spans="2:11" s="440" customFormat="1" x14ac:dyDescent="0.2">
      <c r="B11803" s="442"/>
      <c r="I11803" s="443"/>
      <c r="J11803" s="443"/>
      <c r="K11803" s="443"/>
    </row>
    <row r="11804" spans="2:11" s="440" customFormat="1" x14ac:dyDescent="0.2">
      <c r="B11804" s="442"/>
      <c r="I11804" s="443"/>
      <c r="J11804" s="443"/>
      <c r="K11804" s="443"/>
    </row>
    <row r="11805" spans="2:11" s="440" customFormat="1" x14ac:dyDescent="0.2">
      <c r="B11805" s="442"/>
      <c r="I11805" s="443"/>
      <c r="J11805" s="443"/>
      <c r="K11805" s="443"/>
    </row>
    <row r="11806" spans="2:11" s="440" customFormat="1" x14ac:dyDescent="0.2">
      <c r="B11806" s="442"/>
      <c r="I11806" s="443"/>
      <c r="J11806" s="443"/>
      <c r="K11806" s="443"/>
    </row>
    <row r="11807" spans="2:11" s="440" customFormat="1" x14ac:dyDescent="0.2">
      <c r="B11807" s="442"/>
      <c r="I11807" s="443"/>
      <c r="J11807" s="443"/>
      <c r="K11807" s="443"/>
    </row>
    <row r="11808" spans="2:11" s="440" customFormat="1" x14ac:dyDescent="0.2">
      <c r="B11808" s="442"/>
      <c r="I11808" s="443"/>
      <c r="J11808" s="443"/>
      <c r="K11808" s="443"/>
    </row>
    <row r="11809" spans="2:11" s="440" customFormat="1" x14ac:dyDescent="0.2">
      <c r="B11809" s="442"/>
      <c r="I11809" s="443"/>
      <c r="J11809" s="443"/>
      <c r="K11809" s="443"/>
    </row>
    <row r="11810" spans="2:11" s="440" customFormat="1" x14ac:dyDescent="0.2">
      <c r="B11810" s="442"/>
      <c r="I11810" s="443"/>
      <c r="J11810" s="443"/>
      <c r="K11810" s="443"/>
    </row>
    <row r="11811" spans="2:11" s="440" customFormat="1" x14ac:dyDescent="0.2">
      <c r="B11811" s="442"/>
      <c r="I11811" s="443"/>
      <c r="J11811" s="443"/>
      <c r="K11811" s="443"/>
    </row>
    <row r="11812" spans="2:11" s="440" customFormat="1" x14ac:dyDescent="0.2">
      <c r="B11812" s="442"/>
      <c r="I11812" s="443"/>
      <c r="J11812" s="443"/>
      <c r="K11812" s="443"/>
    </row>
    <row r="11813" spans="2:11" s="440" customFormat="1" x14ac:dyDescent="0.2">
      <c r="B11813" s="442"/>
      <c r="I11813" s="443"/>
      <c r="J11813" s="443"/>
      <c r="K11813" s="443"/>
    </row>
    <row r="11814" spans="2:11" s="440" customFormat="1" x14ac:dyDescent="0.2">
      <c r="B11814" s="442"/>
      <c r="I11814" s="443"/>
      <c r="J11814" s="443"/>
      <c r="K11814" s="443"/>
    </row>
    <row r="11815" spans="2:11" s="440" customFormat="1" x14ac:dyDescent="0.2">
      <c r="B11815" s="442"/>
      <c r="I11815" s="443"/>
      <c r="J11815" s="443"/>
      <c r="K11815" s="443"/>
    </row>
    <row r="11816" spans="2:11" s="440" customFormat="1" x14ac:dyDescent="0.2">
      <c r="B11816" s="442"/>
      <c r="I11816" s="443"/>
      <c r="J11816" s="443"/>
      <c r="K11816" s="443"/>
    </row>
    <row r="11817" spans="2:11" s="440" customFormat="1" x14ac:dyDescent="0.2">
      <c r="B11817" s="442"/>
      <c r="I11817" s="443"/>
      <c r="J11817" s="443"/>
      <c r="K11817" s="443"/>
    </row>
    <row r="11818" spans="2:11" s="440" customFormat="1" x14ac:dyDescent="0.2">
      <c r="B11818" s="442"/>
      <c r="I11818" s="443"/>
      <c r="J11818" s="443"/>
      <c r="K11818" s="443"/>
    </row>
    <row r="11819" spans="2:11" s="440" customFormat="1" x14ac:dyDescent="0.2">
      <c r="B11819" s="442"/>
      <c r="I11819" s="443"/>
      <c r="J11819" s="443"/>
      <c r="K11819" s="443"/>
    </row>
    <row r="11820" spans="2:11" s="440" customFormat="1" x14ac:dyDescent="0.2">
      <c r="B11820" s="442"/>
      <c r="I11820" s="443"/>
      <c r="J11820" s="443"/>
      <c r="K11820" s="443"/>
    </row>
    <row r="11821" spans="2:11" s="440" customFormat="1" x14ac:dyDescent="0.2">
      <c r="B11821" s="442"/>
      <c r="I11821" s="443"/>
      <c r="J11821" s="443"/>
      <c r="K11821" s="443"/>
    </row>
    <row r="11822" spans="2:11" s="440" customFormat="1" x14ac:dyDescent="0.2">
      <c r="B11822" s="442"/>
      <c r="I11822" s="443"/>
      <c r="J11822" s="443"/>
      <c r="K11822" s="443"/>
    </row>
    <row r="11823" spans="2:11" s="440" customFormat="1" x14ac:dyDescent="0.2">
      <c r="B11823" s="442"/>
      <c r="I11823" s="443"/>
      <c r="J11823" s="443"/>
      <c r="K11823" s="443"/>
    </row>
    <row r="11824" spans="2:11" s="440" customFormat="1" x14ac:dyDescent="0.2">
      <c r="B11824" s="442"/>
      <c r="I11824" s="443"/>
      <c r="J11824" s="443"/>
      <c r="K11824" s="443"/>
    </row>
    <row r="11825" spans="2:11" s="440" customFormat="1" x14ac:dyDescent="0.2">
      <c r="B11825" s="442"/>
      <c r="I11825" s="443"/>
      <c r="J11825" s="443"/>
      <c r="K11825" s="443"/>
    </row>
    <row r="11826" spans="2:11" s="440" customFormat="1" x14ac:dyDescent="0.2">
      <c r="B11826" s="442"/>
      <c r="I11826" s="443"/>
      <c r="J11826" s="443"/>
      <c r="K11826" s="443"/>
    </row>
    <row r="11827" spans="2:11" s="440" customFormat="1" x14ac:dyDescent="0.2">
      <c r="B11827" s="442"/>
      <c r="I11827" s="443"/>
      <c r="J11827" s="443"/>
      <c r="K11827" s="443"/>
    </row>
    <row r="11828" spans="2:11" s="440" customFormat="1" x14ac:dyDescent="0.2">
      <c r="B11828" s="442"/>
      <c r="I11828" s="443"/>
      <c r="J11828" s="443"/>
      <c r="K11828" s="443"/>
    </row>
    <row r="11829" spans="2:11" s="440" customFormat="1" x14ac:dyDescent="0.2">
      <c r="B11829" s="442"/>
      <c r="I11829" s="443"/>
      <c r="J11829" s="443"/>
      <c r="K11829" s="443"/>
    </row>
    <row r="11830" spans="2:11" s="440" customFormat="1" x14ac:dyDescent="0.2">
      <c r="B11830" s="442"/>
      <c r="I11830" s="443"/>
      <c r="J11830" s="443"/>
      <c r="K11830" s="443"/>
    </row>
    <row r="11831" spans="2:11" s="440" customFormat="1" x14ac:dyDescent="0.2">
      <c r="B11831" s="442"/>
      <c r="I11831" s="443"/>
      <c r="J11831" s="443"/>
      <c r="K11831" s="443"/>
    </row>
    <row r="11832" spans="2:11" s="440" customFormat="1" x14ac:dyDescent="0.2">
      <c r="B11832" s="442"/>
      <c r="I11832" s="443"/>
      <c r="J11832" s="443"/>
      <c r="K11832" s="443"/>
    </row>
    <row r="11833" spans="2:11" s="440" customFormat="1" x14ac:dyDescent="0.2">
      <c r="B11833" s="442"/>
      <c r="I11833" s="443"/>
      <c r="J11833" s="443"/>
      <c r="K11833" s="443"/>
    </row>
    <row r="11834" spans="2:11" s="440" customFormat="1" x14ac:dyDescent="0.2">
      <c r="B11834" s="442"/>
      <c r="I11834" s="443"/>
      <c r="J11834" s="443"/>
      <c r="K11834" s="443"/>
    </row>
    <row r="11835" spans="2:11" s="440" customFormat="1" x14ac:dyDescent="0.2">
      <c r="B11835" s="442"/>
      <c r="I11835" s="443"/>
      <c r="J11835" s="443"/>
      <c r="K11835" s="443"/>
    </row>
    <row r="11836" spans="2:11" s="440" customFormat="1" x14ac:dyDescent="0.2">
      <c r="B11836" s="442"/>
      <c r="I11836" s="443"/>
      <c r="J11836" s="443"/>
      <c r="K11836" s="443"/>
    </row>
    <row r="11837" spans="2:11" s="440" customFormat="1" x14ac:dyDescent="0.2">
      <c r="B11837" s="442"/>
      <c r="I11837" s="443"/>
      <c r="J11837" s="443"/>
      <c r="K11837" s="443"/>
    </row>
    <row r="11838" spans="2:11" s="440" customFormat="1" x14ac:dyDescent="0.2">
      <c r="B11838" s="442"/>
      <c r="I11838" s="443"/>
      <c r="J11838" s="443"/>
      <c r="K11838" s="443"/>
    </row>
    <row r="11839" spans="2:11" s="440" customFormat="1" x14ac:dyDescent="0.2">
      <c r="B11839" s="442"/>
      <c r="I11839" s="443"/>
      <c r="J11839" s="443"/>
      <c r="K11839" s="443"/>
    </row>
    <row r="11840" spans="2:11" s="440" customFormat="1" x14ac:dyDescent="0.2">
      <c r="B11840" s="442"/>
      <c r="I11840" s="443"/>
      <c r="J11840" s="443"/>
      <c r="K11840" s="443"/>
    </row>
    <row r="11841" spans="2:11" s="440" customFormat="1" x14ac:dyDescent="0.2">
      <c r="B11841" s="442"/>
      <c r="I11841" s="443"/>
      <c r="J11841" s="443"/>
      <c r="K11841" s="443"/>
    </row>
    <row r="11842" spans="2:11" s="440" customFormat="1" x14ac:dyDescent="0.2">
      <c r="B11842" s="442"/>
      <c r="I11842" s="443"/>
      <c r="J11842" s="443"/>
      <c r="K11842" s="443"/>
    </row>
    <row r="11843" spans="2:11" s="440" customFormat="1" x14ac:dyDescent="0.2">
      <c r="B11843" s="442"/>
      <c r="I11843" s="443"/>
      <c r="J11843" s="443"/>
      <c r="K11843" s="443"/>
    </row>
    <row r="11844" spans="2:11" s="440" customFormat="1" x14ac:dyDescent="0.2">
      <c r="B11844" s="442"/>
      <c r="I11844" s="443"/>
      <c r="J11844" s="443"/>
      <c r="K11844" s="443"/>
    </row>
    <row r="11845" spans="2:11" s="440" customFormat="1" x14ac:dyDescent="0.2">
      <c r="B11845" s="442"/>
      <c r="I11845" s="443"/>
      <c r="J11845" s="443"/>
      <c r="K11845" s="443"/>
    </row>
    <row r="11846" spans="2:11" s="440" customFormat="1" x14ac:dyDescent="0.2">
      <c r="B11846" s="442"/>
      <c r="I11846" s="443"/>
      <c r="J11846" s="443"/>
      <c r="K11846" s="443"/>
    </row>
    <row r="11847" spans="2:11" s="440" customFormat="1" x14ac:dyDescent="0.2">
      <c r="B11847" s="442"/>
      <c r="I11847" s="443"/>
      <c r="J11847" s="443"/>
      <c r="K11847" s="443"/>
    </row>
    <row r="11848" spans="2:11" s="440" customFormat="1" x14ac:dyDescent="0.2">
      <c r="B11848" s="442"/>
      <c r="I11848" s="443"/>
      <c r="J11848" s="443"/>
      <c r="K11848" s="443"/>
    </row>
    <row r="11849" spans="2:11" s="440" customFormat="1" x14ac:dyDescent="0.2">
      <c r="B11849" s="442"/>
      <c r="I11849" s="443"/>
      <c r="J11849" s="443"/>
      <c r="K11849" s="443"/>
    </row>
    <row r="11850" spans="2:11" s="440" customFormat="1" x14ac:dyDescent="0.2">
      <c r="B11850" s="442"/>
      <c r="I11850" s="443"/>
      <c r="J11850" s="443"/>
      <c r="K11850" s="443"/>
    </row>
    <row r="11851" spans="2:11" s="440" customFormat="1" x14ac:dyDescent="0.2">
      <c r="B11851" s="442"/>
      <c r="I11851" s="443"/>
      <c r="J11851" s="443"/>
      <c r="K11851" s="443"/>
    </row>
    <row r="11852" spans="2:11" s="440" customFormat="1" x14ac:dyDescent="0.2">
      <c r="B11852" s="442"/>
      <c r="I11852" s="443"/>
      <c r="J11852" s="443"/>
      <c r="K11852" s="443"/>
    </row>
    <row r="11853" spans="2:11" s="440" customFormat="1" x14ac:dyDescent="0.2">
      <c r="B11853" s="442"/>
      <c r="I11853" s="443"/>
      <c r="J11853" s="443"/>
      <c r="K11853" s="443"/>
    </row>
    <row r="11854" spans="2:11" s="440" customFormat="1" x14ac:dyDescent="0.2">
      <c r="B11854" s="442"/>
      <c r="I11854" s="443"/>
      <c r="J11854" s="443"/>
      <c r="K11854" s="443"/>
    </row>
    <row r="11855" spans="2:11" s="440" customFormat="1" x14ac:dyDescent="0.2">
      <c r="B11855" s="442"/>
      <c r="I11855" s="443"/>
      <c r="J11855" s="443"/>
      <c r="K11855" s="443"/>
    </row>
    <row r="11856" spans="2:11" s="440" customFormat="1" x14ac:dyDescent="0.2">
      <c r="B11856" s="442"/>
      <c r="I11856" s="443"/>
      <c r="J11856" s="443"/>
      <c r="K11856" s="443"/>
    </row>
    <row r="11857" spans="2:11" s="440" customFormat="1" x14ac:dyDescent="0.2">
      <c r="B11857" s="442"/>
      <c r="I11857" s="443"/>
      <c r="J11857" s="443"/>
      <c r="K11857" s="443"/>
    </row>
    <row r="11858" spans="2:11" s="440" customFormat="1" x14ac:dyDescent="0.2">
      <c r="B11858" s="442"/>
      <c r="I11858" s="443"/>
      <c r="J11858" s="443"/>
      <c r="K11858" s="443"/>
    </row>
    <row r="11859" spans="2:11" s="440" customFormat="1" x14ac:dyDescent="0.2">
      <c r="B11859" s="442"/>
      <c r="I11859" s="443"/>
      <c r="J11859" s="443"/>
      <c r="K11859" s="443"/>
    </row>
    <row r="11860" spans="2:11" s="440" customFormat="1" x14ac:dyDescent="0.2">
      <c r="B11860" s="442"/>
      <c r="I11860" s="443"/>
      <c r="J11860" s="443"/>
      <c r="K11860" s="443"/>
    </row>
    <row r="11861" spans="2:11" s="440" customFormat="1" x14ac:dyDescent="0.2">
      <c r="B11861" s="442"/>
      <c r="I11861" s="443"/>
      <c r="J11861" s="443"/>
      <c r="K11861" s="443"/>
    </row>
    <row r="11862" spans="2:11" s="440" customFormat="1" x14ac:dyDescent="0.2">
      <c r="B11862" s="442"/>
      <c r="I11862" s="443"/>
      <c r="J11862" s="443"/>
      <c r="K11862" s="443"/>
    </row>
    <row r="11863" spans="2:11" s="440" customFormat="1" x14ac:dyDescent="0.2">
      <c r="B11863" s="442"/>
      <c r="I11863" s="443"/>
      <c r="J11863" s="443"/>
      <c r="K11863" s="443"/>
    </row>
    <row r="11864" spans="2:11" s="440" customFormat="1" x14ac:dyDescent="0.2">
      <c r="B11864" s="442"/>
      <c r="I11864" s="443"/>
      <c r="J11864" s="443"/>
      <c r="K11864" s="443"/>
    </row>
    <row r="11865" spans="2:11" s="440" customFormat="1" x14ac:dyDescent="0.2">
      <c r="B11865" s="442"/>
      <c r="I11865" s="443"/>
      <c r="J11865" s="443"/>
      <c r="K11865" s="443"/>
    </row>
    <row r="11866" spans="2:11" s="440" customFormat="1" x14ac:dyDescent="0.2">
      <c r="B11866" s="442"/>
      <c r="I11866" s="443"/>
      <c r="J11866" s="443"/>
      <c r="K11866" s="443"/>
    </row>
    <row r="11867" spans="2:11" s="440" customFormat="1" x14ac:dyDescent="0.2">
      <c r="B11867" s="442"/>
      <c r="I11867" s="443"/>
      <c r="J11867" s="443"/>
      <c r="K11867" s="443"/>
    </row>
    <row r="11868" spans="2:11" s="440" customFormat="1" x14ac:dyDescent="0.2">
      <c r="B11868" s="442"/>
      <c r="I11868" s="443"/>
      <c r="J11868" s="443"/>
      <c r="K11868" s="443"/>
    </row>
    <row r="11869" spans="2:11" s="440" customFormat="1" x14ac:dyDescent="0.2">
      <c r="B11869" s="442"/>
      <c r="I11869" s="443"/>
      <c r="J11869" s="443"/>
      <c r="K11869" s="443"/>
    </row>
    <row r="11870" spans="2:11" s="440" customFormat="1" x14ac:dyDescent="0.2">
      <c r="B11870" s="442"/>
      <c r="I11870" s="443"/>
      <c r="J11870" s="443"/>
      <c r="K11870" s="443"/>
    </row>
    <row r="11871" spans="2:11" s="440" customFormat="1" x14ac:dyDescent="0.2">
      <c r="B11871" s="442"/>
      <c r="I11871" s="443"/>
      <c r="J11871" s="443"/>
      <c r="K11871" s="443"/>
    </row>
    <row r="11872" spans="2:11" s="440" customFormat="1" x14ac:dyDescent="0.2">
      <c r="B11872" s="442"/>
      <c r="I11872" s="443"/>
      <c r="J11872" s="443"/>
      <c r="K11872" s="443"/>
    </row>
    <row r="11873" spans="2:11" s="440" customFormat="1" x14ac:dyDescent="0.2">
      <c r="B11873" s="442"/>
      <c r="I11873" s="443"/>
      <c r="J11873" s="443"/>
      <c r="K11873" s="443"/>
    </row>
    <row r="11874" spans="2:11" s="440" customFormat="1" x14ac:dyDescent="0.2">
      <c r="B11874" s="442"/>
      <c r="I11874" s="443"/>
      <c r="J11874" s="443"/>
      <c r="K11874" s="443"/>
    </row>
    <row r="11875" spans="2:11" s="440" customFormat="1" x14ac:dyDescent="0.2">
      <c r="B11875" s="442"/>
      <c r="I11875" s="443"/>
      <c r="J11875" s="443"/>
      <c r="K11875" s="443"/>
    </row>
    <row r="11876" spans="2:11" s="440" customFormat="1" x14ac:dyDescent="0.2">
      <c r="B11876" s="442"/>
      <c r="I11876" s="443"/>
      <c r="J11876" s="443"/>
      <c r="K11876" s="443"/>
    </row>
    <row r="11877" spans="2:11" s="440" customFormat="1" x14ac:dyDescent="0.2">
      <c r="B11877" s="442"/>
      <c r="I11877" s="443"/>
      <c r="J11877" s="443"/>
      <c r="K11877" s="443"/>
    </row>
    <row r="11878" spans="2:11" s="440" customFormat="1" x14ac:dyDescent="0.2">
      <c r="B11878" s="442"/>
      <c r="I11878" s="443"/>
      <c r="J11878" s="443"/>
      <c r="K11878" s="443"/>
    </row>
    <row r="11879" spans="2:11" s="440" customFormat="1" x14ac:dyDescent="0.2">
      <c r="B11879" s="442"/>
      <c r="I11879" s="443"/>
      <c r="J11879" s="443"/>
      <c r="K11879" s="443"/>
    </row>
    <row r="11880" spans="2:11" s="440" customFormat="1" x14ac:dyDescent="0.2">
      <c r="B11880" s="442"/>
      <c r="I11880" s="443"/>
      <c r="J11880" s="443"/>
      <c r="K11880" s="443"/>
    </row>
    <row r="11881" spans="2:11" s="440" customFormat="1" x14ac:dyDescent="0.2">
      <c r="B11881" s="442"/>
      <c r="I11881" s="443"/>
      <c r="J11881" s="443"/>
      <c r="K11881" s="443"/>
    </row>
    <row r="11882" spans="2:11" s="440" customFormat="1" x14ac:dyDescent="0.2">
      <c r="B11882" s="442"/>
      <c r="I11882" s="443"/>
      <c r="J11882" s="443"/>
      <c r="K11882" s="443"/>
    </row>
    <row r="11883" spans="2:11" s="440" customFormat="1" x14ac:dyDescent="0.2">
      <c r="B11883" s="442"/>
      <c r="I11883" s="443"/>
      <c r="J11883" s="443"/>
      <c r="K11883" s="443"/>
    </row>
    <row r="11884" spans="2:11" s="440" customFormat="1" x14ac:dyDescent="0.2">
      <c r="B11884" s="442"/>
      <c r="I11884" s="443"/>
      <c r="J11884" s="443"/>
      <c r="K11884" s="443"/>
    </row>
    <row r="11885" spans="2:11" s="440" customFormat="1" x14ac:dyDescent="0.2">
      <c r="B11885" s="442"/>
      <c r="I11885" s="443"/>
      <c r="J11885" s="443"/>
      <c r="K11885" s="443"/>
    </row>
    <row r="11886" spans="2:11" s="440" customFormat="1" x14ac:dyDescent="0.2">
      <c r="B11886" s="442"/>
      <c r="I11886" s="443"/>
      <c r="J11886" s="443"/>
      <c r="K11886" s="443"/>
    </row>
    <row r="11887" spans="2:11" s="440" customFormat="1" x14ac:dyDescent="0.2">
      <c r="B11887" s="442"/>
      <c r="I11887" s="443"/>
      <c r="J11887" s="443"/>
      <c r="K11887" s="443"/>
    </row>
    <row r="11888" spans="2:11" s="440" customFormat="1" x14ac:dyDescent="0.2">
      <c r="B11888" s="442"/>
      <c r="I11888" s="443"/>
      <c r="J11888" s="443"/>
      <c r="K11888" s="443"/>
    </row>
    <row r="11889" spans="2:11" s="440" customFormat="1" x14ac:dyDescent="0.2">
      <c r="B11889" s="442"/>
      <c r="I11889" s="443"/>
      <c r="J11889" s="443"/>
      <c r="K11889" s="443"/>
    </row>
    <row r="11890" spans="2:11" s="440" customFormat="1" x14ac:dyDescent="0.2">
      <c r="B11890" s="442"/>
      <c r="I11890" s="443"/>
      <c r="J11890" s="443"/>
      <c r="K11890" s="443"/>
    </row>
    <row r="11891" spans="2:11" s="440" customFormat="1" x14ac:dyDescent="0.2">
      <c r="B11891" s="442"/>
      <c r="I11891" s="443"/>
      <c r="J11891" s="443"/>
      <c r="K11891" s="443"/>
    </row>
    <row r="11892" spans="2:11" s="440" customFormat="1" x14ac:dyDescent="0.2">
      <c r="B11892" s="442"/>
      <c r="I11892" s="443"/>
      <c r="J11892" s="443"/>
      <c r="K11892" s="443"/>
    </row>
    <row r="11893" spans="2:11" s="440" customFormat="1" x14ac:dyDescent="0.2">
      <c r="B11893" s="442"/>
      <c r="I11893" s="443"/>
      <c r="J11893" s="443"/>
      <c r="K11893" s="443"/>
    </row>
    <row r="11894" spans="2:11" s="440" customFormat="1" x14ac:dyDescent="0.2">
      <c r="B11894" s="442"/>
      <c r="I11894" s="443"/>
      <c r="J11894" s="443"/>
      <c r="K11894" s="443"/>
    </row>
    <row r="11895" spans="2:11" s="440" customFormat="1" x14ac:dyDescent="0.2">
      <c r="B11895" s="442"/>
      <c r="I11895" s="443"/>
      <c r="J11895" s="443"/>
      <c r="K11895" s="443"/>
    </row>
    <row r="11896" spans="2:11" s="440" customFormat="1" x14ac:dyDescent="0.2">
      <c r="B11896" s="442"/>
      <c r="I11896" s="443"/>
      <c r="J11896" s="443"/>
      <c r="K11896" s="443"/>
    </row>
    <row r="11897" spans="2:11" s="440" customFormat="1" x14ac:dyDescent="0.2">
      <c r="B11897" s="442"/>
      <c r="I11897" s="443"/>
      <c r="J11897" s="443"/>
      <c r="K11897" s="443"/>
    </row>
    <row r="11898" spans="2:11" s="440" customFormat="1" x14ac:dyDescent="0.2">
      <c r="B11898" s="442"/>
      <c r="I11898" s="443"/>
      <c r="J11898" s="443"/>
      <c r="K11898" s="443"/>
    </row>
    <row r="11899" spans="2:11" s="440" customFormat="1" x14ac:dyDescent="0.2">
      <c r="B11899" s="442"/>
      <c r="I11899" s="443"/>
      <c r="J11899" s="443"/>
      <c r="K11899" s="443"/>
    </row>
    <row r="11900" spans="2:11" s="440" customFormat="1" x14ac:dyDescent="0.2">
      <c r="B11900" s="442"/>
      <c r="I11900" s="443"/>
      <c r="J11900" s="443"/>
      <c r="K11900" s="443"/>
    </row>
    <row r="11901" spans="2:11" s="440" customFormat="1" x14ac:dyDescent="0.2">
      <c r="B11901" s="442"/>
      <c r="I11901" s="443"/>
      <c r="J11901" s="443"/>
      <c r="K11901" s="443"/>
    </row>
    <row r="11902" spans="2:11" s="440" customFormat="1" x14ac:dyDescent="0.2">
      <c r="B11902" s="442"/>
      <c r="I11902" s="443"/>
      <c r="J11902" s="443"/>
      <c r="K11902" s="443"/>
    </row>
    <row r="11903" spans="2:11" s="440" customFormat="1" x14ac:dyDescent="0.2">
      <c r="B11903" s="442"/>
      <c r="I11903" s="443"/>
      <c r="J11903" s="443"/>
      <c r="K11903" s="443"/>
    </row>
    <row r="11904" spans="2:11" s="440" customFormat="1" x14ac:dyDescent="0.2">
      <c r="B11904" s="442"/>
      <c r="I11904" s="443"/>
      <c r="J11904" s="443"/>
      <c r="K11904" s="443"/>
    </row>
    <row r="11905" spans="2:11" s="440" customFormat="1" x14ac:dyDescent="0.2">
      <c r="B11905" s="442"/>
      <c r="I11905" s="443"/>
      <c r="J11905" s="443"/>
      <c r="K11905" s="443"/>
    </row>
    <row r="11906" spans="2:11" s="440" customFormat="1" x14ac:dyDescent="0.2">
      <c r="B11906" s="442"/>
      <c r="I11906" s="443"/>
      <c r="J11906" s="443"/>
      <c r="K11906" s="443"/>
    </row>
    <row r="11907" spans="2:11" s="440" customFormat="1" x14ac:dyDescent="0.2">
      <c r="B11907" s="442"/>
      <c r="I11907" s="443"/>
      <c r="J11907" s="443"/>
      <c r="K11907" s="443"/>
    </row>
    <row r="11908" spans="2:11" s="440" customFormat="1" x14ac:dyDescent="0.2">
      <c r="B11908" s="442"/>
      <c r="I11908" s="443"/>
      <c r="J11908" s="443"/>
      <c r="K11908" s="443"/>
    </row>
    <row r="11909" spans="2:11" s="440" customFormat="1" x14ac:dyDescent="0.2">
      <c r="B11909" s="442"/>
      <c r="I11909" s="443"/>
      <c r="J11909" s="443"/>
      <c r="K11909" s="443"/>
    </row>
    <row r="11910" spans="2:11" s="440" customFormat="1" x14ac:dyDescent="0.2">
      <c r="B11910" s="442"/>
      <c r="I11910" s="443"/>
      <c r="J11910" s="443"/>
      <c r="K11910" s="443"/>
    </row>
    <row r="11911" spans="2:11" s="440" customFormat="1" x14ac:dyDescent="0.2">
      <c r="B11911" s="442"/>
      <c r="I11911" s="443"/>
      <c r="J11911" s="443"/>
      <c r="K11911" s="443"/>
    </row>
    <row r="11912" spans="2:11" s="440" customFormat="1" x14ac:dyDescent="0.2">
      <c r="B11912" s="442"/>
      <c r="I11912" s="443"/>
      <c r="J11912" s="443"/>
      <c r="K11912" s="443"/>
    </row>
    <row r="11913" spans="2:11" s="440" customFormat="1" x14ac:dyDescent="0.2">
      <c r="B11913" s="442"/>
      <c r="I11913" s="443"/>
      <c r="J11913" s="443"/>
      <c r="K11913" s="443"/>
    </row>
    <row r="11914" spans="2:11" s="440" customFormat="1" x14ac:dyDescent="0.2">
      <c r="B11914" s="442"/>
      <c r="I11914" s="443"/>
      <c r="J11914" s="443"/>
      <c r="K11914" s="443"/>
    </row>
    <row r="11915" spans="2:11" s="440" customFormat="1" x14ac:dyDescent="0.2">
      <c r="B11915" s="442"/>
      <c r="I11915" s="443"/>
      <c r="J11915" s="443"/>
      <c r="K11915" s="443"/>
    </row>
    <row r="11916" spans="2:11" s="440" customFormat="1" x14ac:dyDescent="0.2">
      <c r="B11916" s="442"/>
      <c r="I11916" s="443"/>
      <c r="J11916" s="443"/>
      <c r="K11916" s="443"/>
    </row>
    <row r="11917" spans="2:11" s="440" customFormat="1" x14ac:dyDescent="0.2">
      <c r="B11917" s="442"/>
      <c r="I11917" s="443"/>
      <c r="J11917" s="443"/>
      <c r="K11917" s="443"/>
    </row>
    <row r="11918" spans="2:11" s="440" customFormat="1" x14ac:dyDescent="0.2">
      <c r="B11918" s="442"/>
      <c r="I11918" s="443"/>
      <c r="J11918" s="443"/>
      <c r="K11918" s="443"/>
    </row>
    <row r="11919" spans="2:11" s="440" customFormat="1" x14ac:dyDescent="0.2">
      <c r="B11919" s="442"/>
      <c r="I11919" s="443"/>
      <c r="J11919" s="443"/>
      <c r="K11919" s="443"/>
    </row>
    <row r="11920" spans="2:11" s="440" customFormat="1" x14ac:dyDescent="0.2">
      <c r="B11920" s="442"/>
      <c r="I11920" s="443"/>
      <c r="J11920" s="443"/>
      <c r="K11920" s="443"/>
    </row>
    <row r="11921" spans="2:11" s="440" customFormat="1" x14ac:dyDescent="0.2">
      <c r="B11921" s="442"/>
      <c r="I11921" s="443"/>
      <c r="J11921" s="443"/>
      <c r="K11921" s="443"/>
    </row>
    <row r="11922" spans="2:11" s="440" customFormat="1" x14ac:dyDescent="0.2">
      <c r="B11922" s="442"/>
      <c r="I11922" s="443"/>
      <c r="J11922" s="443"/>
      <c r="K11922" s="443"/>
    </row>
    <row r="11923" spans="2:11" s="440" customFormat="1" x14ac:dyDescent="0.2">
      <c r="B11923" s="442"/>
      <c r="I11923" s="443"/>
      <c r="J11923" s="443"/>
      <c r="K11923" s="443"/>
    </row>
    <row r="11924" spans="2:11" s="440" customFormat="1" x14ac:dyDescent="0.2">
      <c r="B11924" s="442"/>
      <c r="I11924" s="443"/>
      <c r="J11924" s="443"/>
      <c r="K11924" s="443"/>
    </row>
    <row r="11925" spans="2:11" s="440" customFormat="1" x14ac:dyDescent="0.2">
      <c r="B11925" s="442"/>
      <c r="I11925" s="443"/>
      <c r="J11925" s="443"/>
      <c r="K11925" s="443"/>
    </row>
    <row r="11926" spans="2:11" s="440" customFormat="1" x14ac:dyDescent="0.2">
      <c r="B11926" s="442"/>
      <c r="I11926" s="443"/>
      <c r="J11926" s="443"/>
      <c r="K11926" s="443"/>
    </row>
    <row r="11927" spans="2:11" s="440" customFormat="1" x14ac:dyDescent="0.2">
      <c r="B11927" s="442"/>
      <c r="I11927" s="443"/>
      <c r="J11927" s="443"/>
      <c r="K11927" s="443"/>
    </row>
    <row r="11928" spans="2:11" s="440" customFormat="1" x14ac:dyDescent="0.2">
      <c r="B11928" s="442"/>
      <c r="I11928" s="443"/>
      <c r="J11928" s="443"/>
      <c r="K11928" s="443"/>
    </row>
    <row r="11929" spans="2:11" s="440" customFormat="1" x14ac:dyDescent="0.2">
      <c r="B11929" s="442"/>
      <c r="I11929" s="443"/>
      <c r="J11929" s="443"/>
      <c r="K11929" s="443"/>
    </row>
    <row r="11930" spans="2:11" s="440" customFormat="1" x14ac:dyDescent="0.2">
      <c r="B11930" s="442"/>
      <c r="I11930" s="443"/>
      <c r="J11930" s="443"/>
      <c r="K11930" s="443"/>
    </row>
    <row r="11931" spans="2:11" s="440" customFormat="1" x14ac:dyDescent="0.2">
      <c r="B11931" s="442"/>
      <c r="I11931" s="443"/>
      <c r="J11931" s="443"/>
      <c r="K11931" s="443"/>
    </row>
    <row r="11932" spans="2:11" s="440" customFormat="1" x14ac:dyDescent="0.2">
      <c r="B11932" s="442"/>
      <c r="I11932" s="443"/>
      <c r="J11932" s="443"/>
      <c r="K11932" s="443"/>
    </row>
    <row r="11933" spans="2:11" s="440" customFormat="1" x14ac:dyDescent="0.2">
      <c r="B11933" s="442"/>
      <c r="I11933" s="443"/>
      <c r="J11933" s="443"/>
      <c r="K11933" s="443"/>
    </row>
    <row r="11934" spans="2:11" s="440" customFormat="1" x14ac:dyDescent="0.2">
      <c r="B11934" s="442"/>
      <c r="I11934" s="443"/>
      <c r="J11934" s="443"/>
      <c r="K11934" s="443"/>
    </row>
    <row r="11935" spans="2:11" s="440" customFormat="1" x14ac:dyDescent="0.2">
      <c r="B11935" s="442"/>
      <c r="I11935" s="443"/>
      <c r="J11935" s="443"/>
      <c r="K11935" s="443"/>
    </row>
    <row r="11936" spans="2:11" s="440" customFormat="1" x14ac:dyDescent="0.2">
      <c r="B11936" s="442"/>
      <c r="I11936" s="443"/>
      <c r="J11936" s="443"/>
      <c r="K11936" s="443"/>
    </row>
    <row r="11937" spans="2:11" s="440" customFormat="1" x14ac:dyDescent="0.2">
      <c r="B11937" s="442"/>
      <c r="I11937" s="443"/>
      <c r="J11937" s="443"/>
      <c r="K11937" s="443"/>
    </row>
    <row r="11938" spans="2:11" s="440" customFormat="1" x14ac:dyDescent="0.2">
      <c r="B11938" s="442"/>
      <c r="I11938" s="443"/>
      <c r="J11938" s="443"/>
      <c r="K11938" s="443"/>
    </row>
    <row r="11939" spans="2:11" s="440" customFormat="1" x14ac:dyDescent="0.2">
      <c r="B11939" s="442"/>
      <c r="I11939" s="443"/>
      <c r="J11939" s="443"/>
      <c r="K11939" s="443"/>
    </row>
    <row r="11940" spans="2:11" s="440" customFormat="1" x14ac:dyDescent="0.2">
      <c r="B11940" s="442"/>
      <c r="I11940" s="443"/>
      <c r="J11940" s="443"/>
      <c r="K11940" s="443"/>
    </row>
    <row r="11941" spans="2:11" s="440" customFormat="1" x14ac:dyDescent="0.2">
      <c r="B11941" s="442"/>
      <c r="I11941" s="443"/>
      <c r="J11941" s="443"/>
      <c r="K11941" s="443"/>
    </row>
    <row r="11942" spans="2:11" s="440" customFormat="1" x14ac:dyDescent="0.2">
      <c r="B11942" s="442"/>
      <c r="I11942" s="443"/>
      <c r="J11942" s="443"/>
      <c r="K11942" s="443"/>
    </row>
    <row r="11943" spans="2:11" s="440" customFormat="1" x14ac:dyDescent="0.2">
      <c r="B11943" s="442"/>
      <c r="I11943" s="443"/>
      <c r="J11943" s="443"/>
      <c r="K11943" s="443"/>
    </row>
    <row r="11944" spans="2:11" s="440" customFormat="1" x14ac:dyDescent="0.2">
      <c r="B11944" s="442"/>
      <c r="I11944" s="443"/>
      <c r="J11944" s="443"/>
      <c r="K11944" s="443"/>
    </row>
    <row r="11945" spans="2:11" s="440" customFormat="1" x14ac:dyDescent="0.2">
      <c r="B11945" s="442"/>
      <c r="I11945" s="443"/>
      <c r="J11945" s="443"/>
      <c r="K11945" s="443"/>
    </row>
    <row r="11946" spans="2:11" s="440" customFormat="1" x14ac:dyDescent="0.2">
      <c r="B11946" s="442"/>
      <c r="I11946" s="443"/>
      <c r="J11946" s="443"/>
      <c r="K11946" s="443"/>
    </row>
    <row r="11947" spans="2:11" s="440" customFormat="1" x14ac:dyDescent="0.2">
      <c r="B11947" s="442"/>
      <c r="I11947" s="443"/>
      <c r="J11947" s="443"/>
      <c r="K11947" s="443"/>
    </row>
    <row r="11948" spans="2:11" s="440" customFormat="1" x14ac:dyDescent="0.2">
      <c r="B11948" s="442"/>
      <c r="I11948" s="443"/>
      <c r="J11948" s="443"/>
      <c r="K11948" s="443"/>
    </row>
    <row r="11949" spans="2:11" s="440" customFormat="1" x14ac:dyDescent="0.2">
      <c r="B11949" s="442"/>
      <c r="I11949" s="443"/>
      <c r="J11949" s="443"/>
      <c r="K11949" s="443"/>
    </row>
    <row r="11950" spans="2:11" s="440" customFormat="1" x14ac:dyDescent="0.2">
      <c r="B11950" s="442"/>
      <c r="I11950" s="443"/>
      <c r="J11950" s="443"/>
      <c r="K11950" s="443"/>
    </row>
    <row r="11951" spans="2:11" s="440" customFormat="1" x14ac:dyDescent="0.2">
      <c r="B11951" s="442"/>
      <c r="I11951" s="443"/>
      <c r="J11951" s="443"/>
      <c r="K11951" s="443"/>
    </row>
    <row r="11952" spans="2:11" s="440" customFormat="1" x14ac:dyDescent="0.2">
      <c r="B11952" s="442"/>
      <c r="I11952" s="443"/>
      <c r="J11952" s="443"/>
      <c r="K11952" s="443"/>
    </row>
    <row r="11953" spans="2:11" s="440" customFormat="1" x14ac:dyDescent="0.2">
      <c r="B11953" s="442"/>
      <c r="I11953" s="443"/>
      <c r="J11953" s="443"/>
      <c r="K11953" s="443"/>
    </row>
    <row r="11954" spans="2:11" s="440" customFormat="1" x14ac:dyDescent="0.2">
      <c r="B11954" s="442"/>
      <c r="I11954" s="443"/>
      <c r="J11954" s="443"/>
      <c r="K11954" s="443"/>
    </row>
    <row r="11955" spans="2:11" s="440" customFormat="1" x14ac:dyDescent="0.2">
      <c r="B11955" s="442"/>
      <c r="I11955" s="443"/>
      <c r="J11955" s="443"/>
      <c r="K11955" s="443"/>
    </row>
    <row r="11956" spans="2:11" s="440" customFormat="1" x14ac:dyDescent="0.2">
      <c r="B11956" s="442"/>
      <c r="I11956" s="443"/>
      <c r="J11956" s="443"/>
      <c r="K11956" s="443"/>
    </row>
    <row r="11957" spans="2:11" s="440" customFormat="1" x14ac:dyDescent="0.2">
      <c r="B11957" s="442"/>
      <c r="I11957" s="443"/>
      <c r="J11957" s="443"/>
      <c r="K11957" s="443"/>
    </row>
    <row r="11958" spans="2:11" s="440" customFormat="1" x14ac:dyDescent="0.2">
      <c r="B11958" s="442"/>
      <c r="I11958" s="443"/>
      <c r="J11958" s="443"/>
      <c r="K11958" s="443"/>
    </row>
    <row r="11959" spans="2:11" s="440" customFormat="1" x14ac:dyDescent="0.2">
      <c r="B11959" s="442"/>
      <c r="I11959" s="443"/>
      <c r="J11959" s="443"/>
      <c r="K11959" s="443"/>
    </row>
    <row r="11960" spans="2:11" s="440" customFormat="1" x14ac:dyDescent="0.2">
      <c r="B11960" s="442"/>
      <c r="I11960" s="443"/>
      <c r="J11960" s="443"/>
      <c r="K11960" s="443"/>
    </row>
    <row r="11961" spans="2:11" s="440" customFormat="1" x14ac:dyDescent="0.2">
      <c r="B11961" s="442"/>
      <c r="I11961" s="443"/>
      <c r="J11961" s="443"/>
      <c r="K11961" s="443"/>
    </row>
    <row r="11962" spans="2:11" s="440" customFormat="1" x14ac:dyDescent="0.2">
      <c r="B11962" s="442"/>
      <c r="I11962" s="443"/>
      <c r="J11962" s="443"/>
      <c r="K11962" s="443"/>
    </row>
    <row r="11963" spans="2:11" s="440" customFormat="1" x14ac:dyDescent="0.2">
      <c r="B11963" s="442"/>
      <c r="I11963" s="443"/>
      <c r="J11963" s="443"/>
      <c r="K11963" s="443"/>
    </row>
    <row r="11964" spans="2:11" s="440" customFormat="1" x14ac:dyDescent="0.2">
      <c r="B11964" s="442"/>
      <c r="I11964" s="443"/>
      <c r="J11964" s="443"/>
      <c r="K11964" s="443"/>
    </row>
    <row r="11965" spans="2:11" s="440" customFormat="1" x14ac:dyDescent="0.2">
      <c r="B11965" s="442"/>
      <c r="I11965" s="443"/>
      <c r="J11965" s="443"/>
      <c r="K11965" s="443"/>
    </row>
    <row r="11966" spans="2:11" s="440" customFormat="1" x14ac:dyDescent="0.2">
      <c r="B11966" s="442"/>
      <c r="I11966" s="443"/>
      <c r="J11966" s="443"/>
      <c r="K11966" s="443"/>
    </row>
    <row r="11967" spans="2:11" s="440" customFormat="1" x14ac:dyDescent="0.2">
      <c r="B11967" s="442"/>
      <c r="I11967" s="443"/>
      <c r="J11967" s="443"/>
      <c r="K11967" s="443"/>
    </row>
    <row r="11968" spans="2:11" s="440" customFormat="1" x14ac:dyDescent="0.2">
      <c r="B11968" s="442"/>
      <c r="I11968" s="443"/>
      <c r="J11968" s="443"/>
      <c r="K11968" s="443"/>
    </row>
    <row r="11969" spans="2:11" s="440" customFormat="1" x14ac:dyDescent="0.2">
      <c r="B11969" s="442"/>
      <c r="I11969" s="443"/>
      <c r="J11969" s="443"/>
      <c r="K11969" s="443"/>
    </row>
    <row r="11970" spans="2:11" s="440" customFormat="1" x14ac:dyDescent="0.2">
      <c r="B11970" s="442"/>
      <c r="I11970" s="443"/>
      <c r="J11970" s="443"/>
      <c r="K11970" s="443"/>
    </row>
    <row r="11971" spans="2:11" s="440" customFormat="1" x14ac:dyDescent="0.2">
      <c r="B11971" s="442"/>
      <c r="I11971" s="443"/>
      <c r="J11971" s="443"/>
      <c r="K11971" s="443"/>
    </row>
    <row r="11972" spans="2:11" s="440" customFormat="1" x14ac:dyDescent="0.2">
      <c r="B11972" s="442"/>
      <c r="I11972" s="443"/>
      <c r="J11972" s="443"/>
      <c r="K11972" s="443"/>
    </row>
    <row r="11973" spans="2:11" s="440" customFormat="1" x14ac:dyDescent="0.2">
      <c r="B11973" s="442"/>
      <c r="I11973" s="443"/>
      <c r="J11973" s="443"/>
      <c r="K11973" s="443"/>
    </row>
    <row r="11974" spans="2:11" s="440" customFormat="1" x14ac:dyDescent="0.2">
      <c r="B11974" s="442"/>
      <c r="I11974" s="443"/>
      <c r="J11974" s="443"/>
      <c r="K11974" s="443"/>
    </row>
    <row r="11975" spans="2:11" s="440" customFormat="1" x14ac:dyDescent="0.2">
      <c r="B11975" s="442"/>
      <c r="I11975" s="443"/>
      <c r="J11975" s="443"/>
      <c r="K11975" s="443"/>
    </row>
    <row r="11976" spans="2:11" s="440" customFormat="1" x14ac:dyDescent="0.2">
      <c r="B11976" s="442"/>
      <c r="I11976" s="443"/>
      <c r="J11976" s="443"/>
      <c r="K11976" s="443"/>
    </row>
    <row r="11977" spans="2:11" s="440" customFormat="1" x14ac:dyDescent="0.2">
      <c r="B11977" s="442"/>
      <c r="I11977" s="443"/>
      <c r="J11977" s="443"/>
      <c r="K11977" s="443"/>
    </row>
    <row r="11978" spans="2:11" s="440" customFormat="1" x14ac:dyDescent="0.2">
      <c r="B11978" s="442"/>
      <c r="I11978" s="443"/>
      <c r="J11978" s="443"/>
      <c r="K11978" s="443"/>
    </row>
    <row r="11979" spans="2:11" s="440" customFormat="1" x14ac:dyDescent="0.2">
      <c r="B11979" s="442"/>
      <c r="I11979" s="443"/>
      <c r="J11979" s="443"/>
      <c r="K11979" s="443"/>
    </row>
    <row r="11980" spans="2:11" s="440" customFormat="1" x14ac:dyDescent="0.2">
      <c r="B11980" s="442"/>
      <c r="I11980" s="443"/>
      <c r="J11980" s="443"/>
      <c r="K11980" s="443"/>
    </row>
    <row r="11981" spans="2:11" s="440" customFormat="1" x14ac:dyDescent="0.2">
      <c r="B11981" s="442"/>
      <c r="I11981" s="443"/>
      <c r="J11981" s="443"/>
      <c r="K11981" s="443"/>
    </row>
    <row r="11982" spans="2:11" s="440" customFormat="1" x14ac:dyDescent="0.2">
      <c r="B11982" s="442"/>
      <c r="I11982" s="443"/>
      <c r="J11982" s="443"/>
      <c r="K11982" s="443"/>
    </row>
    <row r="11983" spans="2:11" s="440" customFormat="1" x14ac:dyDescent="0.2">
      <c r="B11983" s="442"/>
      <c r="I11983" s="443"/>
      <c r="J11983" s="443"/>
      <c r="K11983" s="443"/>
    </row>
    <row r="11984" spans="2:11" s="440" customFormat="1" x14ac:dyDescent="0.2">
      <c r="B11984" s="442"/>
      <c r="I11984" s="443"/>
      <c r="J11984" s="443"/>
      <c r="K11984" s="443"/>
    </row>
    <row r="11985" spans="2:11" s="440" customFormat="1" x14ac:dyDescent="0.2">
      <c r="B11985" s="442"/>
      <c r="I11985" s="443"/>
      <c r="J11985" s="443"/>
      <c r="K11985" s="443"/>
    </row>
    <row r="11986" spans="2:11" s="440" customFormat="1" x14ac:dyDescent="0.2">
      <c r="B11986" s="442"/>
      <c r="I11986" s="443"/>
      <c r="J11986" s="443"/>
      <c r="K11986" s="443"/>
    </row>
    <row r="11987" spans="2:11" s="440" customFormat="1" x14ac:dyDescent="0.2">
      <c r="B11987" s="442"/>
      <c r="I11987" s="443"/>
      <c r="J11987" s="443"/>
      <c r="K11987" s="443"/>
    </row>
    <row r="11988" spans="2:11" s="440" customFormat="1" x14ac:dyDescent="0.2">
      <c r="B11988" s="442"/>
      <c r="I11988" s="443"/>
      <c r="J11988" s="443"/>
      <c r="K11988" s="443"/>
    </row>
    <row r="11989" spans="2:11" s="440" customFormat="1" x14ac:dyDescent="0.2">
      <c r="B11989" s="442"/>
      <c r="I11989" s="443"/>
      <c r="J11989" s="443"/>
      <c r="K11989" s="443"/>
    </row>
    <row r="11990" spans="2:11" s="440" customFormat="1" x14ac:dyDescent="0.2">
      <c r="B11990" s="442"/>
      <c r="I11990" s="443"/>
      <c r="J11990" s="443"/>
      <c r="K11990" s="443"/>
    </row>
    <row r="11991" spans="2:11" s="440" customFormat="1" x14ac:dyDescent="0.2">
      <c r="B11991" s="442"/>
      <c r="I11991" s="443"/>
      <c r="J11991" s="443"/>
      <c r="K11991" s="443"/>
    </row>
    <row r="11992" spans="2:11" s="440" customFormat="1" x14ac:dyDescent="0.2">
      <c r="B11992" s="442"/>
      <c r="I11992" s="443"/>
      <c r="J11992" s="443"/>
      <c r="K11992" s="443"/>
    </row>
    <row r="11993" spans="2:11" s="440" customFormat="1" x14ac:dyDescent="0.2">
      <c r="B11993" s="442"/>
      <c r="I11993" s="443"/>
      <c r="J11993" s="443"/>
      <c r="K11993" s="443"/>
    </row>
    <row r="11994" spans="2:11" s="440" customFormat="1" x14ac:dyDescent="0.2">
      <c r="B11994" s="442"/>
      <c r="I11994" s="443"/>
      <c r="J11994" s="443"/>
      <c r="K11994" s="443"/>
    </row>
    <row r="11995" spans="2:11" s="440" customFormat="1" x14ac:dyDescent="0.2">
      <c r="B11995" s="442"/>
      <c r="I11995" s="443"/>
      <c r="J11995" s="443"/>
      <c r="K11995" s="443"/>
    </row>
    <row r="11996" spans="2:11" s="440" customFormat="1" x14ac:dyDescent="0.2">
      <c r="B11996" s="442"/>
      <c r="I11996" s="443"/>
      <c r="J11996" s="443"/>
      <c r="K11996" s="443"/>
    </row>
    <row r="11997" spans="2:11" s="440" customFormat="1" x14ac:dyDescent="0.2">
      <c r="B11997" s="442"/>
      <c r="I11997" s="443"/>
      <c r="J11997" s="443"/>
      <c r="K11997" s="443"/>
    </row>
    <row r="11998" spans="2:11" s="440" customFormat="1" x14ac:dyDescent="0.2">
      <c r="B11998" s="442"/>
      <c r="I11998" s="443"/>
      <c r="J11998" s="443"/>
      <c r="K11998" s="443"/>
    </row>
    <row r="11999" spans="2:11" s="440" customFormat="1" x14ac:dyDescent="0.2">
      <c r="B11999" s="442"/>
      <c r="I11999" s="443"/>
      <c r="J11999" s="443"/>
      <c r="K11999" s="443"/>
    </row>
    <row r="12000" spans="2:11" s="440" customFormat="1" x14ac:dyDescent="0.2">
      <c r="B12000" s="442"/>
      <c r="I12000" s="443"/>
      <c r="J12000" s="443"/>
      <c r="K12000" s="443"/>
    </row>
    <row r="12001" spans="2:11" s="440" customFormat="1" x14ac:dyDescent="0.2">
      <c r="B12001" s="442"/>
      <c r="I12001" s="443"/>
      <c r="J12001" s="443"/>
      <c r="K12001" s="443"/>
    </row>
    <row r="12002" spans="2:11" s="440" customFormat="1" x14ac:dyDescent="0.2">
      <c r="B12002" s="442"/>
      <c r="I12002" s="443"/>
      <c r="J12002" s="443"/>
      <c r="K12002" s="443"/>
    </row>
    <row r="12003" spans="2:11" s="440" customFormat="1" x14ac:dyDescent="0.2">
      <c r="B12003" s="442"/>
      <c r="I12003" s="443"/>
      <c r="J12003" s="443"/>
      <c r="K12003" s="443"/>
    </row>
    <row r="12004" spans="2:11" s="440" customFormat="1" x14ac:dyDescent="0.2">
      <c r="B12004" s="442"/>
      <c r="I12004" s="443"/>
      <c r="J12004" s="443"/>
      <c r="K12004" s="443"/>
    </row>
    <row r="12005" spans="2:11" s="440" customFormat="1" x14ac:dyDescent="0.2">
      <c r="B12005" s="442"/>
      <c r="I12005" s="443"/>
      <c r="J12005" s="443"/>
      <c r="K12005" s="443"/>
    </row>
    <row r="12006" spans="2:11" s="440" customFormat="1" x14ac:dyDescent="0.2">
      <c r="B12006" s="442"/>
      <c r="I12006" s="443"/>
      <c r="J12006" s="443"/>
      <c r="K12006" s="443"/>
    </row>
    <row r="12007" spans="2:11" s="440" customFormat="1" x14ac:dyDescent="0.2">
      <c r="B12007" s="442"/>
      <c r="I12007" s="443"/>
      <c r="J12007" s="443"/>
      <c r="K12007" s="443"/>
    </row>
    <row r="12008" spans="2:11" s="440" customFormat="1" x14ac:dyDescent="0.2">
      <c r="B12008" s="442"/>
      <c r="I12008" s="443"/>
      <c r="J12008" s="443"/>
      <c r="K12008" s="443"/>
    </row>
    <row r="12009" spans="2:11" s="440" customFormat="1" x14ac:dyDescent="0.2">
      <c r="B12009" s="442"/>
      <c r="I12009" s="443"/>
      <c r="J12009" s="443"/>
      <c r="K12009" s="443"/>
    </row>
    <row r="12010" spans="2:11" s="440" customFormat="1" x14ac:dyDescent="0.2">
      <c r="B12010" s="442"/>
      <c r="I12010" s="443"/>
      <c r="J12010" s="443"/>
      <c r="K12010" s="443"/>
    </row>
    <row r="12011" spans="2:11" s="440" customFormat="1" x14ac:dyDescent="0.2">
      <c r="B12011" s="442"/>
      <c r="I12011" s="443"/>
      <c r="J12011" s="443"/>
      <c r="K12011" s="443"/>
    </row>
    <row r="12012" spans="2:11" s="440" customFormat="1" x14ac:dyDescent="0.2">
      <c r="B12012" s="442"/>
      <c r="I12012" s="443"/>
      <c r="J12012" s="443"/>
      <c r="K12012" s="443"/>
    </row>
    <row r="12013" spans="2:11" s="440" customFormat="1" x14ac:dyDescent="0.2">
      <c r="B12013" s="442"/>
      <c r="I12013" s="443"/>
      <c r="J12013" s="443"/>
      <c r="K12013" s="443"/>
    </row>
    <row r="12014" spans="2:11" s="440" customFormat="1" x14ac:dyDescent="0.2">
      <c r="B12014" s="442"/>
      <c r="I12014" s="443"/>
      <c r="J12014" s="443"/>
      <c r="K12014" s="443"/>
    </row>
    <row r="12015" spans="2:11" s="440" customFormat="1" x14ac:dyDescent="0.2">
      <c r="B12015" s="442"/>
      <c r="I12015" s="443"/>
      <c r="J12015" s="443"/>
      <c r="K12015" s="443"/>
    </row>
    <row r="12016" spans="2:11" s="440" customFormat="1" x14ac:dyDescent="0.2">
      <c r="B12016" s="442"/>
      <c r="I12016" s="443"/>
      <c r="J12016" s="443"/>
      <c r="K12016" s="443"/>
    </row>
    <row r="12017" spans="2:11" s="440" customFormat="1" x14ac:dyDescent="0.2">
      <c r="B12017" s="442"/>
      <c r="I12017" s="443"/>
      <c r="J12017" s="443"/>
      <c r="K12017" s="443"/>
    </row>
    <row r="12018" spans="2:11" s="440" customFormat="1" x14ac:dyDescent="0.2">
      <c r="B12018" s="442"/>
      <c r="I12018" s="443"/>
      <c r="J12018" s="443"/>
      <c r="K12018" s="443"/>
    </row>
    <row r="12019" spans="2:11" s="440" customFormat="1" x14ac:dyDescent="0.2">
      <c r="B12019" s="442"/>
      <c r="I12019" s="443"/>
      <c r="J12019" s="443"/>
      <c r="K12019" s="443"/>
    </row>
    <row r="12020" spans="2:11" s="440" customFormat="1" x14ac:dyDescent="0.2">
      <c r="B12020" s="442"/>
      <c r="I12020" s="443"/>
      <c r="J12020" s="443"/>
      <c r="K12020" s="443"/>
    </row>
    <row r="12021" spans="2:11" s="440" customFormat="1" x14ac:dyDescent="0.2">
      <c r="B12021" s="442"/>
      <c r="I12021" s="443"/>
      <c r="J12021" s="443"/>
      <c r="K12021" s="443"/>
    </row>
    <row r="12022" spans="2:11" s="440" customFormat="1" x14ac:dyDescent="0.2">
      <c r="B12022" s="442"/>
      <c r="I12022" s="443"/>
      <c r="J12022" s="443"/>
      <c r="K12022" s="443"/>
    </row>
    <row r="12023" spans="2:11" s="440" customFormat="1" x14ac:dyDescent="0.2">
      <c r="B12023" s="442"/>
      <c r="I12023" s="443"/>
      <c r="J12023" s="443"/>
      <c r="K12023" s="443"/>
    </row>
    <row r="12024" spans="2:11" s="440" customFormat="1" x14ac:dyDescent="0.2">
      <c r="B12024" s="442"/>
      <c r="I12024" s="443"/>
      <c r="J12024" s="443"/>
      <c r="K12024" s="443"/>
    </row>
    <row r="12025" spans="2:11" s="440" customFormat="1" x14ac:dyDescent="0.2">
      <c r="B12025" s="442"/>
      <c r="I12025" s="443"/>
      <c r="J12025" s="443"/>
      <c r="K12025" s="443"/>
    </row>
    <row r="12026" spans="2:11" s="440" customFormat="1" x14ac:dyDescent="0.2">
      <c r="B12026" s="442"/>
      <c r="I12026" s="443"/>
      <c r="J12026" s="443"/>
      <c r="K12026" s="443"/>
    </row>
    <row r="12027" spans="2:11" s="440" customFormat="1" x14ac:dyDescent="0.2">
      <c r="B12027" s="442"/>
      <c r="I12027" s="443"/>
      <c r="J12027" s="443"/>
      <c r="K12027" s="443"/>
    </row>
    <row r="12028" spans="2:11" s="440" customFormat="1" x14ac:dyDescent="0.2">
      <c r="B12028" s="442"/>
      <c r="I12028" s="443"/>
      <c r="J12028" s="443"/>
      <c r="K12028" s="443"/>
    </row>
    <row r="12029" spans="2:11" s="440" customFormat="1" x14ac:dyDescent="0.2">
      <c r="B12029" s="442"/>
      <c r="I12029" s="443"/>
      <c r="J12029" s="443"/>
      <c r="K12029" s="443"/>
    </row>
    <row r="12030" spans="2:11" s="440" customFormat="1" x14ac:dyDescent="0.2">
      <c r="B12030" s="442"/>
      <c r="I12030" s="443"/>
      <c r="J12030" s="443"/>
      <c r="K12030" s="443"/>
    </row>
    <row r="12031" spans="2:11" s="440" customFormat="1" x14ac:dyDescent="0.2">
      <c r="B12031" s="442"/>
      <c r="I12031" s="443"/>
      <c r="J12031" s="443"/>
      <c r="K12031" s="443"/>
    </row>
    <row r="12032" spans="2:11" s="440" customFormat="1" x14ac:dyDescent="0.2">
      <c r="B12032" s="442"/>
      <c r="I12032" s="443"/>
      <c r="J12032" s="443"/>
      <c r="K12032" s="443"/>
    </row>
    <row r="12033" spans="2:11" s="440" customFormat="1" x14ac:dyDescent="0.2">
      <c r="B12033" s="442"/>
      <c r="I12033" s="443"/>
      <c r="J12033" s="443"/>
      <c r="K12033" s="443"/>
    </row>
    <row r="12034" spans="2:11" s="440" customFormat="1" x14ac:dyDescent="0.2">
      <c r="B12034" s="442"/>
      <c r="I12034" s="443"/>
      <c r="J12034" s="443"/>
      <c r="K12034" s="443"/>
    </row>
    <row r="12035" spans="2:11" s="440" customFormat="1" x14ac:dyDescent="0.2">
      <c r="B12035" s="442"/>
      <c r="I12035" s="443"/>
      <c r="J12035" s="443"/>
      <c r="K12035" s="443"/>
    </row>
    <row r="12036" spans="2:11" s="440" customFormat="1" x14ac:dyDescent="0.2">
      <c r="B12036" s="442"/>
      <c r="I12036" s="443"/>
      <c r="J12036" s="443"/>
      <c r="K12036" s="443"/>
    </row>
    <row r="12037" spans="2:11" s="440" customFormat="1" x14ac:dyDescent="0.2">
      <c r="B12037" s="442"/>
      <c r="I12037" s="443"/>
      <c r="J12037" s="443"/>
      <c r="K12037" s="443"/>
    </row>
    <row r="12038" spans="2:11" s="440" customFormat="1" x14ac:dyDescent="0.2">
      <c r="B12038" s="442"/>
      <c r="I12038" s="443"/>
      <c r="J12038" s="443"/>
      <c r="K12038" s="443"/>
    </row>
    <row r="12039" spans="2:11" s="440" customFormat="1" x14ac:dyDescent="0.2">
      <c r="B12039" s="442"/>
      <c r="I12039" s="443"/>
      <c r="J12039" s="443"/>
      <c r="K12039" s="443"/>
    </row>
    <row r="12040" spans="2:11" s="440" customFormat="1" x14ac:dyDescent="0.2">
      <c r="B12040" s="442"/>
      <c r="I12040" s="443"/>
      <c r="J12040" s="443"/>
      <c r="K12040" s="443"/>
    </row>
    <row r="12041" spans="2:11" s="440" customFormat="1" x14ac:dyDescent="0.2">
      <c r="B12041" s="442"/>
      <c r="I12041" s="443"/>
      <c r="J12041" s="443"/>
      <c r="K12041" s="443"/>
    </row>
    <row r="12042" spans="2:11" s="440" customFormat="1" x14ac:dyDescent="0.2">
      <c r="B12042" s="442"/>
      <c r="I12042" s="443"/>
      <c r="J12042" s="443"/>
      <c r="K12042" s="443"/>
    </row>
    <row r="12043" spans="2:11" s="440" customFormat="1" x14ac:dyDescent="0.2">
      <c r="B12043" s="442"/>
      <c r="I12043" s="443"/>
      <c r="J12043" s="443"/>
      <c r="K12043" s="443"/>
    </row>
    <row r="12044" spans="2:11" s="440" customFormat="1" x14ac:dyDescent="0.2">
      <c r="B12044" s="442"/>
      <c r="I12044" s="443"/>
      <c r="J12044" s="443"/>
      <c r="K12044" s="443"/>
    </row>
    <row r="12045" spans="2:11" s="440" customFormat="1" x14ac:dyDescent="0.2">
      <c r="B12045" s="442"/>
      <c r="I12045" s="443"/>
      <c r="J12045" s="443"/>
      <c r="K12045" s="443"/>
    </row>
    <row r="12046" spans="2:11" s="440" customFormat="1" x14ac:dyDescent="0.2">
      <c r="B12046" s="442"/>
      <c r="I12046" s="443"/>
      <c r="J12046" s="443"/>
      <c r="K12046" s="443"/>
    </row>
    <row r="12047" spans="2:11" s="440" customFormat="1" x14ac:dyDescent="0.2">
      <c r="B12047" s="442"/>
      <c r="I12047" s="443"/>
      <c r="J12047" s="443"/>
      <c r="K12047" s="443"/>
    </row>
    <row r="12048" spans="2:11" s="440" customFormat="1" x14ac:dyDescent="0.2">
      <c r="B12048" s="442"/>
      <c r="I12048" s="443"/>
      <c r="J12048" s="443"/>
      <c r="K12048" s="443"/>
    </row>
    <row r="12049" spans="2:11" s="440" customFormat="1" x14ac:dyDescent="0.2">
      <c r="B12049" s="442"/>
      <c r="I12049" s="443"/>
      <c r="J12049" s="443"/>
      <c r="K12049" s="443"/>
    </row>
    <row r="12050" spans="2:11" s="440" customFormat="1" x14ac:dyDescent="0.2">
      <c r="B12050" s="442"/>
      <c r="I12050" s="443"/>
      <c r="J12050" s="443"/>
      <c r="K12050" s="443"/>
    </row>
    <row r="12051" spans="2:11" s="440" customFormat="1" x14ac:dyDescent="0.2">
      <c r="B12051" s="442"/>
      <c r="I12051" s="443"/>
      <c r="J12051" s="443"/>
      <c r="K12051" s="443"/>
    </row>
    <row r="12052" spans="2:11" s="440" customFormat="1" x14ac:dyDescent="0.2">
      <c r="B12052" s="442"/>
      <c r="I12052" s="443"/>
      <c r="J12052" s="443"/>
      <c r="K12052" s="443"/>
    </row>
    <row r="12053" spans="2:11" s="440" customFormat="1" x14ac:dyDescent="0.2">
      <c r="B12053" s="442"/>
      <c r="I12053" s="443"/>
      <c r="J12053" s="443"/>
      <c r="K12053" s="443"/>
    </row>
    <row r="12054" spans="2:11" s="440" customFormat="1" x14ac:dyDescent="0.2">
      <c r="B12054" s="442"/>
      <c r="I12054" s="443"/>
      <c r="J12054" s="443"/>
      <c r="K12054" s="443"/>
    </row>
    <row r="12055" spans="2:11" s="440" customFormat="1" x14ac:dyDescent="0.2">
      <c r="B12055" s="442"/>
      <c r="I12055" s="443"/>
      <c r="J12055" s="443"/>
      <c r="K12055" s="443"/>
    </row>
    <row r="12056" spans="2:11" s="440" customFormat="1" x14ac:dyDescent="0.2">
      <c r="B12056" s="442"/>
      <c r="I12056" s="443"/>
      <c r="J12056" s="443"/>
      <c r="K12056" s="443"/>
    </row>
    <row r="12057" spans="2:11" s="440" customFormat="1" x14ac:dyDescent="0.2">
      <c r="B12057" s="442"/>
      <c r="I12057" s="443"/>
      <c r="J12057" s="443"/>
      <c r="K12057" s="443"/>
    </row>
    <row r="12058" spans="2:11" s="440" customFormat="1" x14ac:dyDescent="0.2">
      <c r="B12058" s="442"/>
      <c r="I12058" s="443"/>
      <c r="J12058" s="443"/>
      <c r="K12058" s="443"/>
    </row>
    <row r="12059" spans="2:11" s="440" customFormat="1" x14ac:dyDescent="0.2">
      <c r="B12059" s="442"/>
      <c r="I12059" s="443"/>
      <c r="J12059" s="443"/>
      <c r="K12059" s="443"/>
    </row>
    <row r="12060" spans="2:11" s="440" customFormat="1" x14ac:dyDescent="0.2">
      <c r="B12060" s="442"/>
      <c r="I12060" s="443"/>
      <c r="J12060" s="443"/>
      <c r="K12060" s="443"/>
    </row>
    <row r="12061" spans="2:11" s="440" customFormat="1" x14ac:dyDescent="0.2">
      <c r="B12061" s="442"/>
      <c r="I12061" s="443"/>
      <c r="J12061" s="443"/>
      <c r="K12061" s="443"/>
    </row>
    <row r="12062" spans="2:11" s="440" customFormat="1" x14ac:dyDescent="0.2">
      <c r="B12062" s="442"/>
      <c r="I12062" s="443"/>
      <c r="J12062" s="443"/>
      <c r="K12062" s="443"/>
    </row>
    <row r="12063" spans="2:11" s="440" customFormat="1" x14ac:dyDescent="0.2">
      <c r="B12063" s="442"/>
      <c r="I12063" s="443"/>
      <c r="J12063" s="443"/>
      <c r="K12063" s="443"/>
    </row>
    <row r="12064" spans="2:11" s="440" customFormat="1" x14ac:dyDescent="0.2">
      <c r="B12064" s="442"/>
      <c r="I12064" s="443"/>
      <c r="J12064" s="443"/>
      <c r="K12064" s="443"/>
    </row>
    <row r="12065" spans="2:11" s="440" customFormat="1" x14ac:dyDescent="0.2">
      <c r="B12065" s="442"/>
      <c r="I12065" s="443"/>
      <c r="J12065" s="443"/>
      <c r="K12065" s="443"/>
    </row>
    <row r="12066" spans="2:11" s="440" customFormat="1" x14ac:dyDescent="0.2">
      <c r="B12066" s="442"/>
      <c r="I12066" s="443"/>
      <c r="J12066" s="443"/>
      <c r="K12066" s="443"/>
    </row>
    <row r="12067" spans="2:11" s="440" customFormat="1" x14ac:dyDescent="0.2">
      <c r="B12067" s="442"/>
      <c r="I12067" s="443"/>
      <c r="J12067" s="443"/>
      <c r="K12067" s="443"/>
    </row>
    <row r="12068" spans="2:11" s="440" customFormat="1" x14ac:dyDescent="0.2">
      <c r="B12068" s="442"/>
      <c r="I12068" s="443"/>
      <c r="J12068" s="443"/>
      <c r="K12068" s="443"/>
    </row>
    <row r="12069" spans="2:11" s="440" customFormat="1" x14ac:dyDescent="0.2">
      <c r="B12069" s="442"/>
      <c r="I12069" s="443"/>
      <c r="J12069" s="443"/>
      <c r="K12069" s="443"/>
    </row>
    <row r="12070" spans="2:11" s="440" customFormat="1" x14ac:dyDescent="0.2">
      <c r="B12070" s="442"/>
      <c r="I12070" s="443"/>
      <c r="J12070" s="443"/>
      <c r="K12070" s="443"/>
    </row>
    <row r="12071" spans="2:11" s="440" customFormat="1" x14ac:dyDescent="0.2">
      <c r="B12071" s="442"/>
      <c r="I12071" s="443"/>
      <c r="J12071" s="443"/>
      <c r="K12071" s="443"/>
    </row>
    <row r="12072" spans="2:11" s="440" customFormat="1" x14ac:dyDescent="0.2">
      <c r="B12072" s="442"/>
      <c r="I12072" s="443"/>
      <c r="J12072" s="443"/>
      <c r="K12072" s="443"/>
    </row>
    <row r="12073" spans="2:11" s="440" customFormat="1" x14ac:dyDescent="0.2">
      <c r="B12073" s="442"/>
      <c r="I12073" s="443"/>
      <c r="J12073" s="443"/>
      <c r="K12073" s="443"/>
    </row>
    <row r="12074" spans="2:11" s="440" customFormat="1" x14ac:dyDescent="0.2">
      <c r="B12074" s="442"/>
      <c r="I12074" s="443"/>
      <c r="J12074" s="443"/>
      <c r="K12074" s="443"/>
    </row>
    <row r="12075" spans="2:11" s="440" customFormat="1" x14ac:dyDescent="0.2">
      <c r="B12075" s="442"/>
      <c r="I12075" s="443"/>
      <c r="J12075" s="443"/>
      <c r="K12075" s="443"/>
    </row>
    <row r="12076" spans="2:11" s="440" customFormat="1" x14ac:dyDescent="0.2">
      <c r="B12076" s="442"/>
      <c r="I12076" s="443"/>
      <c r="J12076" s="443"/>
      <c r="K12076" s="443"/>
    </row>
    <row r="12077" spans="2:11" s="440" customFormat="1" x14ac:dyDescent="0.2">
      <c r="B12077" s="442"/>
      <c r="I12077" s="443"/>
      <c r="J12077" s="443"/>
      <c r="K12077" s="443"/>
    </row>
    <row r="12078" spans="2:11" s="440" customFormat="1" x14ac:dyDescent="0.2">
      <c r="B12078" s="442"/>
      <c r="I12078" s="443"/>
      <c r="J12078" s="443"/>
      <c r="K12078" s="443"/>
    </row>
    <row r="12079" spans="2:11" s="440" customFormat="1" x14ac:dyDescent="0.2">
      <c r="B12079" s="442"/>
      <c r="I12079" s="443"/>
      <c r="J12079" s="443"/>
      <c r="K12079" s="443"/>
    </row>
    <row r="12080" spans="2:11" s="440" customFormat="1" x14ac:dyDescent="0.2">
      <c r="B12080" s="442"/>
      <c r="I12080" s="443"/>
      <c r="J12080" s="443"/>
      <c r="K12080" s="443"/>
    </row>
    <row r="12081" spans="2:11" s="440" customFormat="1" x14ac:dyDescent="0.2">
      <c r="B12081" s="442"/>
      <c r="I12081" s="443"/>
      <c r="J12081" s="443"/>
      <c r="K12081" s="443"/>
    </row>
    <row r="12082" spans="2:11" s="440" customFormat="1" x14ac:dyDescent="0.2">
      <c r="B12082" s="442"/>
      <c r="I12082" s="443"/>
      <c r="J12082" s="443"/>
      <c r="K12082" s="443"/>
    </row>
    <row r="12083" spans="2:11" s="440" customFormat="1" x14ac:dyDescent="0.2">
      <c r="B12083" s="442"/>
      <c r="I12083" s="443"/>
      <c r="J12083" s="443"/>
      <c r="K12083" s="443"/>
    </row>
    <row r="12084" spans="2:11" s="440" customFormat="1" x14ac:dyDescent="0.2">
      <c r="B12084" s="442"/>
      <c r="I12084" s="443"/>
      <c r="J12084" s="443"/>
      <c r="K12084" s="443"/>
    </row>
    <row r="12085" spans="2:11" s="440" customFormat="1" x14ac:dyDescent="0.2">
      <c r="B12085" s="442"/>
      <c r="I12085" s="443"/>
      <c r="J12085" s="443"/>
      <c r="K12085" s="443"/>
    </row>
    <row r="12086" spans="2:11" s="440" customFormat="1" x14ac:dyDescent="0.2">
      <c r="B12086" s="442"/>
      <c r="I12086" s="443"/>
      <c r="J12086" s="443"/>
      <c r="K12086" s="443"/>
    </row>
    <row r="12087" spans="2:11" s="440" customFormat="1" x14ac:dyDescent="0.2">
      <c r="B12087" s="442"/>
      <c r="I12087" s="443"/>
      <c r="J12087" s="443"/>
      <c r="K12087" s="443"/>
    </row>
    <row r="12088" spans="2:11" s="440" customFormat="1" x14ac:dyDescent="0.2">
      <c r="B12088" s="442"/>
      <c r="I12088" s="443"/>
      <c r="J12088" s="443"/>
      <c r="K12088" s="443"/>
    </row>
    <row r="12089" spans="2:11" s="440" customFormat="1" x14ac:dyDescent="0.2">
      <c r="B12089" s="442"/>
      <c r="I12089" s="443"/>
      <c r="J12089" s="443"/>
      <c r="K12089" s="443"/>
    </row>
    <row r="12090" spans="2:11" s="440" customFormat="1" x14ac:dyDescent="0.2">
      <c r="B12090" s="442"/>
      <c r="I12090" s="443"/>
      <c r="J12090" s="443"/>
      <c r="K12090" s="443"/>
    </row>
    <row r="12091" spans="2:11" s="440" customFormat="1" x14ac:dyDescent="0.2">
      <c r="B12091" s="442"/>
      <c r="I12091" s="443"/>
      <c r="J12091" s="443"/>
      <c r="K12091" s="443"/>
    </row>
    <row r="12092" spans="2:11" s="440" customFormat="1" x14ac:dyDescent="0.2">
      <c r="B12092" s="442"/>
      <c r="I12092" s="443"/>
      <c r="J12092" s="443"/>
      <c r="K12092" s="443"/>
    </row>
    <row r="12093" spans="2:11" s="440" customFormat="1" x14ac:dyDescent="0.2">
      <c r="B12093" s="442"/>
      <c r="I12093" s="443"/>
      <c r="J12093" s="443"/>
      <c r="K12093" s="443"/>
    </row>
    <row r="12094" spans="2:11" s="440" customFormat="1" x14ac:dyDescent="0.2">
      <c r="B12094" s="442"/>
      <c r="I12094" s="443"/>
      <c r="J12094" s="443"/>
      <c r="K12094" s="443"/>
    </row>
    <row r="12095" spans="2:11" s="440" customFormat="1" x14ac:dyDescent="0.2">
      <c r="B12095" s="442"/>
      <c r="I12095" s="443"/>
      <c r="J12095" s="443"/>
      <c r="K12095" s="443"/>
    </row>
    <row r="12096" spans="2:11" s="440" customFormat="1" x14ac:dyDescent="0.2">
      <c r="B12096" s="442"/>
      <c r="I12096" s="443"/>
      <c r="J12096" s="443"/>
      <c r="K12096" s="443"/>
    </row>
    <row r="12097" spans="2:11" s="440" customFormat="1" x14ac:dyDescent="0.2">
      <c r="B12097" s="442"/>
      <c r="I12097" s="443"/>
      <c r="J12097" s="443"/>
      <c r="K12097" s="443"/>
    </row>
    <row r="12098" spans="2:11" s="440" customFormat="1" x14ac:dyDescent="0.2">
      <c r="B12098" s="442"/>
      <c r="I12098" s="443"/>
      <c r="J12098" s="443"/>
      <c r="K12098" s="443"/>
    </row>
    <row r="12099" spans="2:11" s="440" customFormat="1" x14ac:dyDescent="0.2">
      <c r="B12099" s="442"/>
      <c r="I12099" s="443"/>
      <c r="J12099" s="443"/>
      <c r="K12099" s="443"/>
    </row>
    <row r="12100" spans="2:11" s="440" customFormat="1" x14ac:dyDescent="0.2">
      <c r="B12100" s="442"/>
      <c r="I12100" s="443"/>
      <c r="J12100" s="443"/>
      <c r="K12100" s="443"/>
    </row>
    <row r="12101" spans="2:11" s="440" customFormat="1" x14ac:dyDescent="0.2">
      <c r="B12101" s="442"/>
      <c r="I12101" s="443"/>
      <c r="J12101" s="443"/>
      <c r="K12101" s="443"/>
    </row>
    <row r="12102" spans="2:11" s="440" customFormat="1" x14ac:dyDescent="0.2">
      <c r="B12102" s="442"/>
      <c r="I12102" s="443"/>
      <c r="J12102" s="443"/>
      <c r="K12102" s="443"/>
    </row>
    <row r="12103" spans="2:11" s="440" customFormat="1" x14ac:dyDescent="0.2">
      <c r="B12103" s="442"/>
      <c r="I12103" s="443"/>
      <c r="J12103" s="443"/>
      <c r="K12103" s="443"/>
    </row>
    <row r="12104" spans="2:11" s="440" customFormat="1" x14ac:dyDescent="0.2">
      <c r="B12104" s="442"/>
      <c r="I12104" s="443"/>
      <c r="J12104" s="443"/>
      <c r="K12104" s="443"/>
    </row>
    <row r="12105" spans="2:11" s="440" customFormat="1" x14ac:dyDescent="0.2">
      <c r="B12105" s="442"/>
      <c r="I12105" s="443"/>
      <c r="J12105" s="443"/>
      <c r="K12105" s="443"/>
    </row>
    <row r="12106" spans="2:11" s="440" customFormat="1" x14ac:dyDescent="0.2">
      <c r="B12106" s="442"/>
      <c r="I12106" s="443"/>
      <c r="J12106" s="443"/>
      <c r="K12106" s="443"/>
    </row>
    <row r="12107" spans="2:11" s="440" customFormat="1" x14ac:dyDescent="0.2">
      <c r="B12107" s="442"/>
      <c r="I12107" s="443"/>
      <c r="J12107" s="443"/>
      <c r="K12107" s="443"/>
    </row>
    <row r="12108" spans="2:11" s="440" customFormat="1" x14ac:dyDescent="0.2">
      <c r="B12108" s="442"/>
      <c r="I12108" s="443"/>
      <c r="J12108" s="443"/>
      <c r="K12108" s="443"/>
    </row>
    <row r="12109" spans="2:11" s="440" customFormat="1" x14ac:dyDescent="0.2">
      <c r="B12109" s="442"/>
      <c r="I12109" s="443"/>
      <c r="J12109" s="443"/>
      <c r="K12109" s="443"/>
    </row>
    <row r="12110" spans="2:11" s="440" customFormat="1" x14ac:dyDescent="0.2">
      <c r="B12110" s="442"/>
      <c r="I12110" s="443"/>
      <c r="J12110" s="443"/>
      <c r="K12110" s="443"/>
    </row>
    <row r="12111" spans="2:11" s="440" customFormat="1" x14ac:dyDescent="0.2">
      <c r="B12111" s="442"/>
      <c r="I12111" s="443"/>
      <c r="J12111" s="443"/>
      <c r="K12111" s="443"/>
    </row>
    <row r="12112" spans="2:11" s="440" customFormat="1" x14ac:dyDescent="0.2">
      <c r="B12112" s="442"/>
      <c r="I12112" s="443"/>
      <c r="J12112" s="443"/>
      <c r="K12112" s="443"/>
    </row>
    <row r="12113" spans="2:11" s="440" customFormat="1" x14ac:dyDescent="0.2">
      <c r="B12113" s="442"/>
      <c r="I12113" s="443"/>
      <c r="J12113" s="443"/>
      <c r="K12113" s="443"/>
    </row>
    <row r="12114" spans="2:11" s="440" customFormat="1" x14ac:dyDescent="0.2">
      <c r="B12114" s="442"/>
      <c r="I12114" s="443"/>
      <c r="J12114" s="443"/>
      <c r="K12114" s="443"/>
    </row>
    <row r="12115" spans="2:11" s="440" customFormat="1" x14ac:dyDescent="0.2">
      <c r="B12115" s="442"/>
      <c r="I12115" s="443"/>
      <c r="J12115" s="443"/>
      <c r="K12115" s="443"/>
    </row>
    <row r="12116" spans="2:11" s="440" customFormat="1" x14ac:dyDescent="0.2">
      <c r="B12116" s="442"/>
      <c r="I12116" s="443"/>
      <c r="J12116" s="443"/>
      <c r="K12116" s="443"/>
    </row>
    <row r="12117" spans="2:11" s="440" customFormat="1" x14ac:dyDescent="0.2">
      <c r="B12117" s="442"/>
      <c r="I12117" s="443"/>
      <c r="J12117" s="443"/>
      <c r="K12117" s="443"/>
    </row>
    <row r="12118" spans="2:11" s="440" customFormat="1" x14ac:dyDescent="0.2">
      <c r="B12118" s="442"/>
      <c r="I12118" s="443"/>
      <c r="J12118" s="443"/>
      <c r="K12118" s="443"/>
    </row>
    <row r="12119" spans="2:11" s="440" customFormat="1" x14ac:dyDescent="0.2">
      <c r="B12119" s="442"/>
      <c r="I12119" s="443"/>
      <c r="J12119" s="443"/>
      <c r="K12119" s="443"/>
    </row>
    <row r="12120" spans="2:11" s="440" customFormat="1" x14ac:dyDescent="0.2">
      <c r="B12120" s="442"/>
      <c r="I12120" s="443"/>
      <c r="J12120" s="443"/>
      <c r="K12120" s="443"/>
    </row>
    <row r="12121" spans="2:11" s="440" customFormat="1" x14ac:dyDescent="0.2">
      <c r="B12121" s="442"/>
      <c r="I12121" s="443"/>
      <c r="J12121" s="443"/>
      <c r="K12121" s="443"/>
    </row>
    <row r="12122" spans="2:11" s="440" customFormat="1" x14ac:dyDescent="0.2">
      <c r="B12122" s="442"/>
      <c r="I12122" s="443"/>
      <c r="J12122" s="443"/>
      <c r="K12122" s="443"/>
    </row>
    <row r="12123" spans="2:11" s="440" customFormat="1" x14ac:dyDescent="0.2">
      <c r="B12123" s="442"/>
      <c r="I12123" s="443"/>
      <c r="J12123" s="443"/>
      <c r="K12123" s="443"/>
    </row>
    <row r="12124" spans="2:11" s="440" customFormat="1" x14ac:dyDescent="0.2">
      <c r="B12124" s="442"/>
      <c r="I12124" s="443"/>
      <c r="J12124" s="443"/>
      <c r="K12124" s="443"/>
    </row>
    <row r="12125" spans="2:11" s="440" customFormat="1" x14ac:dyDescent="0.2">
      <c r="B12125" s="442"/>
      <c r="I12125" s="443"/>
      <c r="J12125" s="443"/>
      <c r="K12125" s="443"/>
    </row>
    <row r="12126" spans="2:11" s="440" customFormat="1" x14ac:dyDescent="0.2">
      <c r="B12126" s="442"/>
      <c r="I12126" s="443"/>
      <c r="J12126" s="443"/>
      <c r="K12126" s="443"/>
    </row>
    <row r="12127" spans="2:11" s="440" customFormat="1" x14ac:dyDescent="0.2">
      <c r="B12127" s="442"/>
      <c r="I12127" s="443"/>
      <c r="J12127" s="443"/>
      <c r="K12127" s="443"/>
    </row>
    <row r="12128" spans="2:11" s="440" customFormat="1" x14ac:dyDescent="0.2">
      <c r="B12128" s="442"/>
      <c r="I12128" s="443"/>
      <c r="J12128" s="443"/>
      <c r="K12128" s="443"/>
    </row>
    <row r="12129" spans="2:11" s="440" customFormat="1" x14ac:dyDescent="0.2">
      <c r="B12129" s="442"/>
      <c r="I12129" s="443"/>
      <c r="J12129" s="443"/>
      <c r="K12129" s="443"/>
    </row>
    <row r="12130" spans="2:11" s="440" customFormat="1" x14ac:dyDescent="0.2">
      <c r="B12130" s="442"/>
      <c r="I12130" s="443"/>
      <c r="J12130" s="443"/>
      <c r="K12130" s="443"/>
    </row>
    <row r="12131" spans="2:11" s="440" customFormat="1" x14ac:dyDescent="0.2">
      <c r="B12131" s="442"/>
      <c r="I12131" s="443"/>
      <c r="J12131" s="443"/>
      <c r="K12131" s="443"/>
    </row>
    <row r="12132" spans="2:11" s="440" customFormat="1" x14ac:dyDescent="0.2">
      <c r="B12132" s="442"/>
      <c r="I12132" s="443"/>
      <c r="J12132" s="443"/>
      <c r="K12132" s="443"/>
    </row>
    <row r="12133" spans="2:11" s="440" customFormat="1" x14ac:dyDescent="0.2">
      <c r="B12133" s="442"/>
      <c r="I12133" s="443"/>
      <c r="J12133" s="443"/>
      <c r="K12133" s="443"/>
    </row>
    <row r="12134" spans="2:11" s="440" customFormat="1" x14ac:dyDescent="0.2">
      <c r="B12134" s="442"/>
      <c r="I12134" s="443"/>
      <c r="J12134" s="443"/>
      <c r="K12134" s="443"/>
    </row>
    <row r="12135" spans="2:11" s="440" customFormat="1" x14ac:dyDescent="0.2">
      <c r="B12135" s="442"/>
      <c r="I12135" s="443"/>
      <c r="J12135" s="443"/>
      <c r="K12135" s="443"/>
    </row>
    <row r="12136" spans="2:11" s="440" customFormat="1" x14ac:dyDescent="0.2">
      <c r="B12136" s="442"/>
      <c r="I12136" s="443"/>
      <c r="J12136" s="443"/>
      <c r="K12136" s="443"/>
    </row>
    <row r="12137" spans="2:11" s="440" customFormat="1" x14ac:dyDescent="0.2">
      <c r="B12137" s="442"/>
      <c r="I12137" s="443"/>
      <c r="J12137" s="443"/>
      <c r="K12137" s="443"/>
    </row>
    <row r="12138" spans="2:11" s="440" customFormat="1" x14ac:dyDescent="0.2">
      <c r="B12138" s="442"/>
      <c r="I12138" s="443"/>
      <c r="J12138" s="443"/>
      <c r="K12138" s="443"/>
    </row>
    <row r="12139" spans="2:11" s="440" customFormat="1" x14ac:dyDescent="0.2">
      <c r="B12139" s="442"/>
      <c r="I12139" s="443"/>
      <c r="J12139" s="443"/>
      <c r="K12139" s="443"/>
    </row>
    <row r="12140" spans="2:11" s="440" customFormat="1" x14ac:dyDescent="0.2">
      <c r="B12140" s="442"/>
      <c r="I12140" s="443"/>
      <c r="J12140" s="443"/>
      <c r="K12140" s="443"/>
    </row>
    <row r="12141" spans="2:11" s="440" customFormat="1" x14ac:dyDescent="0.2">
      <c r="B12141" s="442"/>
      <c r="I12141" s="443"/>
      <c r="J12141" s="443"/>
      <c r="K12141" s="443"/>
    </row>
    <row r="12142" spans="2:11" s="440" customFormat="1" x14ac:dyDescent="0.2">
      <c r="B12142" s="442"/>
      <c r="I12142" s="443"/>
      <c r="J12142" s="443"/>
      <c r="K12142" s="443"/>
    </row>
    <row r="12143" spans="2:11" s="440" customFormat="1" x14ac:dyDescent="0.2">
      <c r="B12143" s="442"/>
      <c r="I12143" s="443"/>
      <c r="J12143" s="443"/>
      <c r="K12143" s="443"/>
    </row>
    <row r="12144" spans="2:11" s="440" customFormat="1" x14ac:dyDescent="0.2">
      <c r="B12144" s="442"/>
      <c r="I12144" s="443"/>
      <c r="J12144" s="443"/>
      <c r="K12144" s="443"/>
    </row>
    <row r="12145" spans="2:11" s="440" customFormat="1" x14ac:dyDescent="0.2">
      <c r="B12145" s="442"/>
      <c r="I12145" s="443"/>
      <c r="J12145" s="443"/>
      <c r="K12145" s="443"/>
    </row>
    <row r="12146" spans="2:11" s="440" customFormat="1" x14ac:dyDescent="0.2">
      <c r="B12146" s="442"/>
      <c r="I12146" s="443"/>
      <c r="J12146" s="443"/>
      <c r="K12146" s="443"/>
    </row>
    <row r="12147" spans="2:11" s="440" customFormat="1" x14ac:dyDescent="0.2">
      <c r="B12147" s="442"/>
      <c r="I12147" s="443"/>
      <c r="J12147" s="443"/>
      <c r="K12147" s="443"/>
    </row>
    <row r="12148" spans="2:11" s="440" customFormat="1" x14ac:dyDescent="0.2">
      <c r="B12148" s="442"/>
      <c r="I12148" s="443"/>
      <c r="J12148" s="443"/>
      <c r="K12148" s="443"/>
    </row>
    <row r="12149" spans="2:11" s="440" customFormat="1" x14ac:dyDescent="0.2">
      <c r="B12149" s="442"/>
      <c r="I12149" s="443"/>
      <c r="J12149" s="443"/>
      <c r="K12149" s="443"/>
    </row>
    <row r="12150" spans="2:11" s="440" customFormat="1" x14ac:dyDescent="0.2">
      <c r="B12150" s="442"/>
      <c r="I12150" s="443"/>
      <c r="J12150" s="443"/>
      <c r="K12150" s="443"/>
    </row>
    <row r="12151" spans="2:11" s="440" customFormat="1" x14ac:dyDescent="0.2">
      <c r="B12151" s="442"/>
      <c r="I12151" s="443"/>
      <c r="J12151" s="443"/>
      <c r="K12151" s="443"/>
    </row>
    <row r="12152" spans="2:11" s="440" customFormat="1" x14ac:dyDescent="0.2">
      <c r="B12152" s="442"/>
      <c r="I12152" s="443"/>
      <c r="J12152" s="443"/>
      <c r="K12152" s="443"/>
    </row>
    <row r="12153" spans="2:11" s="440" customFormat="1" x14ac:dyDescent="0.2">
      <c r="B12153" s="442"/>
      <c r="I12153" s="443"/>
      <c r="J12153" s="443"/>
      <c r="K12153" s="443"/>
    </row>
    <row r="12154" spans="2:11" s="440" customFormat="1" x14ac:dyDescent="0.2">
      <c r="B12154" s="442"/>
      <c r="I12154" s="443"/>
      <c r="J12154" s="443"/>
      <c r="K12154" s="443"/>
    </row>
    <row r="12155" spans="2:11" s="440" customFormat="1" x14ac:dyDescent="0.2">
      <c r="B12155" s="442"/>
      <c r="I12155" s="443"/>
      <c r="J12155" s="443"/>
      <c r="K12155" s="443"/>
    </row>
    <row r="12156" spans="2:11" s="440" customFormat="1" x14ac:dyDescent="0.2">
      <c r="B12156" s="442"/>
      <c r="I12156" s="443"/>
      <c r="J12156" s="443"/>
      <c r="K12156" s="443"/>
    </row>
    <row r="12157" spans="2:11" s="440" customFormat="1" x14ac:dyDescent="0.2">
      <c r="B12157" s="442"/>
      <c r="I12157" s="443"/>
      <c r="J12157" s="443"/>
      <c r="K12157" s="443"/>
    </row>
    <row r="12158" spans="2:11" s="440" customFormat="1" x14ac:dyDescent="0.2">
      <c r="B12158" s="442"/>
      <c r="I12158" s="443"/>
      <c r="J12158" s="443"/>
      <c r="K12158" s="443"/>
    </row>
    <row r="12159" spans="2:11" s="440" customFormat="1" x14ac:dyDescent="0.2">
      <c r="B12159" s="442"/>
      <c r="I12159" s="443"/>
      <c r="J12159" s="443"/>
      <c r="K12159" s="443"/>
    </row>
    <row r="12160" spans="2:11" s="440" customFormat="1" x14ac:dyDescent="0.2">
      <c r="B12160" s="442"/>
      <c r="I12160" s="443"/>
      <c r="J12160" s="443"/>
      <c r="K12160" s="443"/>
    </row>
    <row r="12161" spans="2:11" s="440" customFormat="1" x14ac:dyDescent="0.2">
      <c r="B12161" s="442"/>
      <c r="I12161" s="443"/>
      <c r="J12161" s="443"/>
      <c r="K12161" s="443"/>
    </row>
    <row r="12162" spans="2:11" s="440" customFormat="1" x14ac:dyDescent="0.2">
      <c r="B12162" s="442"/>
      <c r="I12162" s="443"/>
      <c r="J12162" s="443"/>
      <c r="K12162" s="443"/>
    </row>
    <row r="12163" spans="2:11" s="440" customFormat="1" x14ac:dyDescent="0.2">
      <c r="B12163" s="442"/>
      <c r="I12163" s="443"/>
      <c r="J12163" s="443"/>
      <c r="K12163" s="443"/>
    </row>
    <row r="12164" spans="2:11" s="440" customFormat="1" x14ac:dyDescent="0.2">
      <c r="B12164" s="442"/>
      <c r="I12164" s="443"/>
      <c r="J12164" s="443"/>
      <c r="K12164" s="443"/>
    </row>
    <row r="12165" spans="2:11" s="440" customFormat="1" x14ac:dyDescent="0.2">
      <c r="B12165" s="442"/>
      <c r="I12165" s="443"/>
      <c r="J12165" s="443"/>
      <c r="K12165" s="443"/>
    </row>
    <row r="12166" spans="2:11" s="440" customFormat="1" x14ac:dyDescent="0.2">
      <c r="B12166" s="442"/>
      <c r="I12166" s="443"/>
      <c r="J12166" s="443"/>
      <c r="K12166" s="443"/>
    </row>
    <row r="12167" spans="2:11" s="440" customFormat="1" x14ac:dyDescent="0.2">
      <c r="B12167" s="442"/>
      <c r="I12167" s="443"/>
      <c r="J12167" s="443"/>
      <c r="K12167" s="443"/>
    </row>
    <row r="12168" spans="2:11" s="440" customFormat="1" x14ac:dyDescent="0.2">
      <c r="B12168" s="442"/>
      <c r="I12168" s="443"/>
      <c r="J12168" s="443"/>
      <c r="K12168" s="443"/>
    </row>
    <row r="12169" spans="2:11" s="440" customFormat="1" x14ac:dyDescent="0.2">
      <c r="B12169" s="442"/>
      <c r="I12169" s="443"/>
      <c r="J12169" s="443"/>
      <c r="K12169" s="443"/>
    </row>
    <row r="12170" spans="2:11" s="440" customFormat="1" x14ac:dyDescent="0.2">
      <c r="B12170" s="442"/>
      <c r="I12170" s="443"/>
      <c r="J12170" s="443"/>
      <c r="K12170" s="443"/>
    </row>
    <row r="12171" spans="2:11" s="440" customFormat="1" x14ac:dyDescent="0.2">
      <c r="B12171" s="442"/>
      <c r="I12171" s="443"/>
      <c r="J12171" s="443"/>
      <c r="K12171" s="443"/>
    </row>
    <row r="12172" spans="2:11" s="440" customFormat="1" x14ac:dyDescent="0.2">
      <c r="B12172" s="442"/>
      <c r="I12172" s="443"/>
      <c r="J12172" s="443"/>
      <c r="K12172" s="443"/>
    </row>
    <row r="12173" spans="2:11" s="440" customFormat="1" x14ac:dyDescent="0.2">
      <c r="B12173" s="442"/>
      <c r="I12173" s="443"/>
      <c r="J12173" s="443"/>
      <c r="K12173" s="443"/>
    </row>
    <row r="12174" spans="2:11" s="440" customFormat="1" x14ac:dyDescent="0.2">
      <c r="B12174" s="442"/>
      <c r="I12174" s="443"/>
      <c r="J12174" s="443"/>
      <c r="K12174" s="443"/>
    </row>
    <row r="12175" spans="2:11" s="440" customFormat="1" x14ac:dyDescent="0.2">
      <c r="B12175" s="442"/>
      <c r="I12175" s="443"/>
      <c r="J12175" s="443"/>
      <c r="K12175" s="443"/>
    </row>
    <row r="12176" spans="2:11" s="440" customFormat="1" x14ac:dyDescent="0.2">
      <c r="B12176" s="442"/>
      <c r="I12176" s="443"/>
      <c r="J12176" s="443"/>
      <c r="K12176" s="443"/>
    </row>
    <row r="12177" spans="2:11" s="440" customFormat="1" x14ac:dyDescent="0.2">
      <c r="B12177" s="442"/>
      <c r="I12177" s="443"/>
      <c r="J12177" s="443"/>
      <c r="K12177" s="443"/>
    </row>
    <row r="12178" spans="2:11" s="440" customFormat="1" x14ac:dyDescent="0.2">
      <c r="B12178" s="442"/>
      <c r="I12178" s="443"/>
      <c r="J12178" s="443"/>
      <c r="K12178" s="443"/>
    </row>
    <row r="12179" spans="2:11" s="440" customFormat="1" x14ac:dyDescent="0.2">
      <c r="B12179" s="442"/>
      <c r="I12179" s="443"/>
      <c r="J12179" s="443"/>
      <c r="K12179" s="443"/>
    </row>
    <row r="12180" spans="2:11" s="440" customFormat="1" x14ac:dyDescent="0.2">
      <c r="B12180" s="442"/>
      <c r="I12180" s="443"/>
      <c r="J12180" s="443"/>
      <c r="K12180" s="443"/>
    </row>
    <row r="12181" spans="2:11" s="440" customFormat="1" x14ac:dyDescent="0.2">
      <c r="B12181" s="442"/>
      <c r="I12181" s="443"/>
      <c r="J12181" s="443"/>
      <c r="K12181" s="443"/>
    </row>
    <row r="12182" spans="2:11" s="440" customFormat="1" x14ac:dyDescent="0.2">
      <c r="B12182" s="442"/>
      <c r="I12182" s="443"/>
      <c r="J12182" s="443"/>
      <c r="K12182" s="443"/>
    </row>
    <row r="12183" spans="2:11" s="440" customFormat="1" x14ac:dyDescent="0.2">
      <c r="B12183" s="442"/>
      <c r="I12183" s="443"/>
      <c r="J12183" s="443"/>
      <c r="K12183" s="443"/>
    </row>
    <row r="12184" spans="2:11" s="440" customFormat="1" x14ac:dyDescent="0.2">
      <c r="B12184" s="442"/>
      <c r="I12184" s="443"/>
      <c r="J12184" s="443"/>
      <c r="K12184" s="443"/>
    </row>
    <row r="12185" spans="2:11" s="440" customFormat="1" x14ac:dyDescent="0.2">
      <c r="B12185" s="442"/>
      <c r="I12185" s="443"/>
      <c r="J12185" s="443"/>
      <c r="K12185" s="443"/>
    </row>
    <row r="12186" spans="2:11" s="440" customFormat="1" x14ac:dyDescent="0.2">
      <c r="B12186" s="442"/>
      <c r="I12186" s="443"/>
      <c r="J12186" s="443"/>
      <c r="K12186" s="443"/>
    </row>
    <row r="12187" spans="2:11" s="440" customFormat="1" x14ac:dyDescent="0.2">
      <c r="B12187" s="442"/>
      <c r="I12187" s="443"/>
      <c r="J12187" s="443"/>
      <c r="K12187" s="443"/>
    </row>
    <row r="12188" spans="2:11" s="440" customFormat="1" x14ac:dyDescent="0.2">
      <c r="B12188" s="442"/>
      <c r="I12188" s="443"/>
      <c r="J12188" s="443"/>
      <c r="K12188" s="443"/>
    </row>
    <row r="12189" spans="2:11" s="440" customFormat="1" x14ac:dyDescent="0.2">
      <c r="B12189" s="442"/>
      <c r="I12189" s="443"/>
      <c r="J12189" s="443"/>
      <c r="K12189" s="443"/>
    </row>
    <row r="12190" spans="2:11" s="440" customFormat="1" x14ac:dyDescent="0.2">
      <c r="B12190" s="442"/>
      <c r="I12190" s="443"/>
      <c r="J12190" s="443"/>
      <c r="K12190" s="443"/>
    </row>
    <row r="12191" spans="2:11" s="440" customFormat="1" x14ac:dyDescent="0.2">
      <c r="B12191" s="442"/>
      <c r="I12191" s="443"/>
      <c r="J12191" s="443"/>
      <c r="K12191" s="443"/>
    </row>
    <row r="12192" spans="2:11" s="440" customFormat="1" x14ac:dyDescent="0.2">
      <c r="B12192" s="442"/>
      <c r="I12192" s="443"/>
      <c r="J12192" s="443"/>
      <c r="K12192" s="443"/>
    </row>
    <row r="12193" spans="2:11" s="440" customFormat="1" x14ac:dyDescent="0.2">
      <c r="B12193" s="442"/>
      <c r="I12193" s="443"/>
      <c r="J12193" s="443"/>
      <c r="K12193" s="443"/>
    </row>
    <row r="12194" spans="2:11" s="440" customFormat="1" x14ac:dyDescent="0.2">
      <c r="B12194" s="442"/>
      <c r="I12194" s="443"/>
      <c r="J12194" s="443"/>
      <c r="K12194" s="443"/>
    </row>
    <row r="12195" spans="2:11" s="440" customFormat="1" x14ac:dyDescent="0.2">
      <c r="B12195" s="442"/>
      <c r="I12195" s="443"/>
      <c r="J12195" s="443"/>
      <c r="K12195" s="443"/>
    </row>
    <row r="12196" spans="2:11" s="440" customFormat="1" x14ac:dyDescent="0.2">
      <c r="B12196" s="442"/>
      <c r="I12196" s="443"/>
      <c r="J12196" s="443"/>
      <c r="K12196" s="443"/>
    </row>
    <row r="12197" spans="2:11" s="440" customFormat="1" x14ac:dyDescent="0.2">
      <c r="B12197" s="442"/>
      <c r="I12197" s="443"/>
      <c r="J12197" s="443"/>
      <c r="K12197" s="443"/>
    </row>
    <row r="12198" spans="2:11" s="440" customFormat="1" x14ac:dyDescent="0.2">
      <c r="B12198" s="442"/>
      <c r="I12198" s="443"/>
      <c r="J12198" s="443"/>
      <c r="K12198" s="443"/>
    </row>
    <row r="12199" spans="2:11" s="440" customFormat="1" x14ac:dyDescent="0.2">
      <c r="B12199" s="442"/>
      <c r="I12199" s="443"/>
      <c r="J12199" s="443"/>
      <c r="K12199" s="443"/>
    </row>
    <row r="12200" spans="2:11" s="440" customFormat="1" x14ac:dyDescent="0.2">
      <c r="B12200" s="442"/>
      <c r="I12200" s="443"/>
      <c r="J12200" s="443"/>
      <c r="K12200" s="443"/>
    </row>
    <row r="12201" spans="2:11" s="440" customFormat="1" x14ac:dyDescent="0.2">
      <c r="B12201" s="442"/>
      <c r="I12201" s="443"/>
      <c r="J12201" s="443"/>
      <c r="K12201" s="443"/>
    </row>
    <row r="12202" spans="2:11" s="440" customFormat="1" x14ac:dyDescent="0.2">
      <c r="B12202" s="442"/>
      <c r="I12202" s="443"/>
      <c r="J12202" s="443"/>
      <c r="K12202" s="443"/>
    </row>
    <row r="12203" spans="2:11" s="440" customFormat="1" x14ac:dyDescent="0.2">
      <c r="B12203" s="442"/>
      <c r="I12203" s="443"/>
      <c r="J12203" s="443"/>
      <c r="K12203" s="443"/>
    </row>
    <row r="12204" spans="2:11" s="440" customFormat="1" x14ac:dyDescent="0.2">
      <c r="B12204" s="442"/>
      <c r="I12204" s="443"/>
      <c r="J12204" s="443"/>
      <c r="K12204" s="443"/>
    </row>
    <row r="12205" spans="2:11" s="440" customFormat="1" x14ac:dyDescent="0.2">
      <c r="B12205" s="442"/>
      <c r="I12205" s="443"/>
      <c r="J12205" s="443"/>
      <c r="K12205" s="443"/>
    </row>
    <row r="12206" spans="2:11" s="440" customFormat="1" x14ac:dyDescent="0.2">
      <c r="B12206" s="442"/>
      <c r="I12206" s="443"/>
      <c r="J12206" s="443"/>
      <c r="K12206" s="443"/>
    </row>
    <row r="12207" spans="2:11" s="440" customFormat="1" x14ac:dyDescent="0.2">
      <c r="B12207" s="442"/>
      <c r="I12207" s="443"/>
      <c r="J12207" s="443"/>
      <c r="K12207" s="443"/>
    </row>
    <row r="12208" spans="2:11" s="440" customFormat="1" x14ac:dyDescent="0.2">
      <c r="B12208" s="442"/>
      <c r="I12208" s="443"/>
      <c r="J12208" s="443"/>
      <c r="K12208" s="443"/>
    </row>
    <row r="12209" spans="2:11" s="440" customFormat="1" x14ac:dyDescent="0.2">
      <c r="B12209" s="442"/>
      <c r="I12209" s="443"/>
      <c r="J12209" s="443"/>
      <c r="K12209" s="443"/>
    </row>
    <row r="12210" spans="2:11" s="440" customFormat="1" x14ac:dyDescent="0.2">
      <c r="B12210" s="442"/>
      <c r="I12210" s="443"/>
      <c r="J12210" s="443"/>
      <c r="K12210" s="443"/>
    </row>
    <row r="12211" spans="2:11" s="440" customFormat="1" x14ac:dyDescent="0.2">
      <c r="B12211" s="442"/>
      <c r="I12211" s="443"/>
      <c r="J12211" s="443"/>
      <c r="K12211" s="443"/>
    </row>
    <row r="12212" spans="2:11" s="440" customFormat="1" x14ac:dyDescent="0.2">
      <c r="B12212" s="442"/>
      <c r="I12212" s="443"/>
      <c r="J12212" s="443"/>
      <c r="K12212" s="443"/>
    </row>
    <row r="12213" spans="2:11" s="440" customFormat="1" x14ac:dyDescent="0.2">
      <c r="B12213" s="442"/>
      <c r="I12213" s="443"/>
      <c r="J12213" s="443"/>
      <c r="K12213" s="443"/>
    </row>
    <row r="12214" spans="2:11" s="440" customFormat="1" x14ac:dyDescent="0.2">
      <c r="B12214" s="442"/>
      <c r="I12214" s="443"/>
      <c r="J12214" s="443"/>
      <c r="K12214" s="443"/>
    </row>
    <row r="12215" spans="2:11" s="440" customFormat="1" x14ac:dyDescent="0.2">
      <c r="B12215" s="442"/>
      <c r="I12215" s="443"/>
      <c r="J12215" s="443"/>
      <c r="K12215" s="443"/>
    </row>
    <row r="12216" spans="2:11" s="440" customFormat="1" x14ac:dyDescent="0.2">
      <c r="B12216" s="442"/>
      <c r="I12216" s="443"/>
      <c r="J12216" s="443"/>
      <c r="K12216" s="443"/>
    </row>
    <row r="12217" spans="2:11" s="440" customFormat="1" x14ac:dyDescent="0.2">
      <c r="B12217" s="442"/>
      <c r="I12217" s="443"/>
      <c r="J12217" s="443"/>
      <c r="K12217" s="443"/>
    </row>
    <row r="12218" spans="2:11" s="440" customFormat="1" x14ac:dyDescent="0.2">
      <c r="B12218" s="442"/>
      <c r="I12218" s="443"/>
      <c r="J12218" s="443"/>
      <c r="K12218" s="443"/>
    </row>
    <row r="12219" spans="2:11" s="440" customFormat="1" x14ac:dyDescent="0.2">
      <c r="B12219" s="442"/>
      <c r="I12219" s="443"/>
      <c r="J12219" s="443"/>
      <c r="K12219" s="443"/>
    </row>
    <row r="12220" spans="2:11" s="440" customFormat="1" x14ac:dyDescent="0.2">
      <c r="B12220" s="442"/>
      <c r="I12220" s="443"/>
      <c r="J12220" s="443"/>
      <c r="K12220" s="443"/>
    </row>
    <row r="12221" spans="2:11" s="440" customFormat="1" x14ac:dyDescent="0.2">
      <c r="B12221" s="442"/>
      <c r="I12221" s="443"/>
      <c r="J12221" s="443"/>
      <c r="K12221" s="443"/>
    </row>
    <row r="12222" spans="2:11" s="440" customFormat="1" x14ac:dyDescent="0.2">
      <c r="B12222" s="442"/>
      <c r="I12222" s="443"/>
      <c r="J12222" s="443"/>
      <c r="K12222" s="443"/>
    </row>
    <row r="12223" spans="2:11" s="440" customFormat="1" x14ac:dyDescent="0.2">
      <c r="B12223" s="442"/>
      <c r="I12223" s="443"/>
      <c r="J12223" s="443"/>
      <c r="K12223" s="443"/>
    </row>
    <row r="12224" spans="2:11" s="440" customFormat="1" x14ac:dyDescent="0.2">
      <c r="B12224" s="442"/>
      <c r="I12224" s="443"/>
      <c r="J12224" s="443"/>
      <c r="K12224" s="443"/>
    </row>
    <row r="12225" spans="2:11" s="440" customFormat="1" x14ac:dyDescent="0.2">
      <c r="B12225" s="442"/>
      <c r="I12225" s="443"/>
      <c r="J12225" s="443"/>
      <c r="K12225" s="443"/>
    </row>
    <row r="12226" spans="2:11" s="440" customFormat="1" x14ac:dyDescent="0.2">
      <c r="B12226" s="442"/>
      <c r="I12226" s="443"/>
      <c r="J12226" s="443"/>
      <c r="K12226" s="443"/>
    </row>
    <row r="12227" spans="2:11" s="440" customFormat="1" x14ac:dyDescent="0.2">
      <c r="B12227" s="442"/>
      <c r="I12227" s="443"/>
      <c r="J12227" s="443"/>
      <c r="K12227" s="443"/>
    </row>
    <row r="12228" spans="2:11" s="440" customFormat="1" x14ac:dyDescent="0.2">
      <c r="B12228" s="442"/>
      <c r="I12228" s="443"/>
      <c r="J12228" s="443"/>
      <c r="K12228" s="443"/>
    </row>
    <row r="12229" spans="2:11" s="440" customFormat="1" x14ac:dyDescent="0.2">
      <c r="B12229" s="442"/>
      <c r="I12229" s="443"/>
      <c r="J12229" s="443"/>
      <c r="K12229" s="443"/>
    </row>
    <row r="12230" spans="2:11" s="440" customFormat="1" x14ac:dyDescent="0.2">
      <c r="B12230" s="442"/>
      <c r="I12230" s="443"/>
      <c r="J12230" s="443"/>
      <c r="K12230" s="443"/>
    </row>
    <row r="12231" spans="2:11" s="440" customFormat="1" x14ac:dyDescent="0.2">
      <c r="B12231" s="442"/>
      <c r="I12231" s="443"/>
      <c r="J12231" s="443"/>
      <c r="K12231" s="443"/>
    </row>
    <row r="12232" spans="2:11" s="440" customFormat="1" x14ac:dyDescent="0.2">
      <c r="B12232" s="442"/>
      <c r="I12232" s="443"/>
      <c r="J12232" s="443"/>
      <c r="K12232" s="443"/>
    </row>
    <row r="12233" spans="2:11" s="440" customFormat="1" x14ac:dyDescent="0.2">
      <c r="B12233" s="442"/>
      <c r="I12233" s="443"/>
      <c r="J12233" s="443"/>
      <c r="K12233" s="443"/>
    </row>
    <row r="12234" spans="2:11" s="440" customFormat="1" x14ac:dyDescent="0.2">
      <c r="B12234" s="442"/>
      <c r="I12234" s="443"/>
      <c r="J12234" s="443"/>
      <c r="K12234" s="443"/>
    </row>
    <row r="12235" spans="2:11" s="440" customFormat="1" x14ac:dyDescent="0.2">
      <c r="B12235" s="442"/>
      <c r="I12235" s="443"/>
      <c r="J12235" s="443"/>
      <c r="K12235" s="443"/>
    </row>
    <row r="12236" spans="2:11" s="440" customFormat="1" x14ac:dyDescent="0.2">
      <c r="B12236" s="442"/>
      <c r="I12236" s="443"/>
      <c r="J12236" s="443"/>
      <c r="K12236" s="443"/>
    </row>
    <row r="12237" spans="2:11" s="440" customFormat="1" x14ac:dyDescent="0.2">
      <c r="B12237" s="442"/>
      <c r="I12237" s="443"/>
      <c r="J12237" s="443"/>
      <c r="K12237" s="443"/>
    </row>
    <row r="12238" spans="2:11" s="440" customFormat="1" x14ac:dyDescent="0.2">
      <c r="B12238" s="442"/>
      <c r="I12238" s="443"/>
      <c r="J12238" s="443"/>
      <c r="K12238" s="443"/>
    </row>
    <row r="12239" spans="2:11" s="440" customFormat="1" x14ac:dyDescent="0.2">
      <c r="B12239" s="442"/>
      <c r="I12239" s="443"/>
      <c r="J12239" s="443"/>
      <c r="K12239" s="443"/>
    </row>
    <row r="12240" spans="2:11" s="440" customFormat="1" x14ac:dyDescent="0.2">
      <c r="B12240" s="442"/>
      <c r="I12240" s="443"/>
      <c r="J12240" s="443"/>
      <c r="K12240" s="443"/>
    </row>
    <row r="12241" spans="2:11" s="440" customFormat="1" x14ac:dyDescent="0.2">
      <c r="B12241" s="442"/>
      <c r="I12241" s="443"/>
      <c r="J12241" s="443"/>
      <c r="K12241" s="443"/>
    </row>
    <row r="12242" spans="2:11" s="440" customFormat="1" x14ac:dyDescent="0.2">
      <c r="B12242" s="442"/>
      <c r="I12242" s="443"/>
      <c r="J12242" s="443"/>
      <c r="K12242" s="443"/>
    </row>
    <row r="12243" spans="2:11" s="440" customFormat="1" x14ac:dyDescent="0.2">
      <c r="B12243" s="442"/>
      <c r="I12243" s="443"/>
      <c r="J12243" s="443"/>
      <c r="K12243" s="443"/>
    </row>
    <row r="12244" spans="2:11" s="440" customFormat="1" x14ac:dyDescent="0.2">
      <c r="B12244" s="442"/>
      <c r="I12244" s="443"/>
      <c r="J12244" s="443"/>
      <c r="K12244" s="443"/>
    </row>
    <row r="12245" spans="2:11" s="440" customFormat="1" x14ac:dyDescent="0.2">
      <c r="B12245" s="442"/>
      <c r="I12245" s="443"/>
      <c r="J12245" s="443"/>
      <c r="K12245" s="443"/>
    </row>
    <row r="12246" spans="2:11" s="440" customFormat="1" x14ac:dyDescent="0.2">
      <c r="B12246" s="442"/>
      <c r="I12246" s="443"/>
      <c r="J12246" s="443"/>
      <c r="K12246" s="443"/>
    </row>
    <row r="12247" spans="2:11" s="440" customFormat="1" x14ac:dyDescent="0.2">
      <c r="B12247" s="442"/>
      <c r="I12247" s="443"/>
      <c r="J12247" s="443"/>
      <c r="K12247" s="443"/>
    </row>
    <row r="12248" spans="2:11" s="440" customFormat="1" x14ac:dyDescent="0.2">
      <c r="B12248" s="442"/>
      <c r="I12248" s="443"/>
      <c r="J12248" s="443"/>
      <c r="K12248" s="443"/>
    </row>
    <row r="12249" spans="2:11" s="440" customFormat="1" x14ac:dyDescent="0.2">
      <c r="B12249" s="442"/>
      <c r="I12249" s="443"/>
      <c r="J12249" s="443"/>
      <c r="K12249" s="443"/>
    </row>
    <row r="12250" spans="2:11" s="440" customFormat="1" x14ac:dyDescent="0.2">
      <c r="B12250" s="442"/>
      <c r="I12250" s="443"/>
      <c r="J12250" s="443"/>
      <c r="K12250" s="443"/>
    </row>
    <row r="12251" spans="2:11" s="440" customFormat="1" x14ac:dyDescent="0.2">
      <c r="B12251" s="442"/>
      <c r="I12251" s="443"/>
      <c r="J12251" s="443"/>
      <c r="K12251" s="443"/>
    </row>
    <row r="12252" spans="2:11" s="440" customFormat="1" x14ac:dyDescent="0.2">
      <c r="B12252" s="442"/>
      <c r="I12252" s="443"/>
      <c r="J12252" s="443"/>
      <c r="K12252" s="443"/>
    </row>
    <row r="12253" spans="2:11" s="440" customFormat="1" x14ac:dyDescent="0.2">
      <c r="B12253" s="442"/>
      <c r="I12253" s="443"/>
      <c r="J12253" s="443"/>
      <c r="K12253" s="443"/>
    </row>
    <row r="12254" spans="2:11" s="440" customFormat="1" x14ac:dyDescent="0.2">
      <c r="B12254" s="442"/>
      <c r="I12254" s="443"/>
      <c r="J12254" s="443"/>
      <c r="K12254" s="443"/>
    </row>
    <row r="12255" spans="2:11" s="440" customFormat="1" x14ac:dyDescent="0.2">
      <c r="B12255" s="442"/>
      <c r="I12255" s="443"/>
      <c r="J12255" s="443"/>
      <c r="K12255" s="443"/>
    </row>
    <row r="12256" spans="2:11" s="440" customFormat="1" x14ac:dyDescent="0.2">
      <c r="B12256" s="442"/>
      <c r="I12256" s="443"/>
      <c r="J12256" s="443"/>
      <c r="K12256" s="443"/>
    </row>
    <row r="12257" spans="2:11" s="440" customFormat="1" x14ac:dyDescent="0.2">
      <c r="B12257" s="442"/>
      <c r="I12257" s="443"/>
      <c r="J12257" s="443"/>
      <c r="K12257" s="443"/>
    </row>
    <row r="12258" spans="2:11" s="440" customFormat="1" x14ac:dyDescent="0.2">
      <c r="B12258" s="442"/>
      <c r="I12258" s="443"/>
      <c r="J12258" s="443"/>
      <c r="K12258" s="443"/>
    </row>
    <row r="12259" spans="2:11" s="440" customFormat="1" x14ac:dyDescent="0.2">
      <c r="B12259" s="442"/>
      <c r="I12259" s="443"/>
      <c r="J12259" s="443"/>
      <c r="K12259" s="443"/>
    </row>
    <row r="12260" spans="2:11" s="440" customFormat="1" x14ac:dyDescent="0.2">
      <c r="B12260" s="442"/>
      <c r="I12260" s="443"/>
      <c r="J12260" s="443"/>
      <c r="K12260" s="443"/>
    </row>
    <row r="12261" spans="2:11" s="440" customFormat="1" x14ac:dyDescent="0.2">
      <c r="B12261" s="442"/>
      <c r="I12261" s="443"/>
      <c r="J12261" s="443"/>
      <c r="K12261" s="443"/>
    </row>
    <row r="12262" spans="2:11" s="440" customFormat="1" x14ac:dyDescent="0.2">
      <c r="B12262" s="442"/>
      <c r="I12262" s="443"/>
      <c r="J12262" s="443"/>
      <c r="K12262" s="443"/>
    </row>
    <row r="12263" spans="2:11" s="440" customFormat="1" x14ac:dyDescent="0.2">
      <c r="B12263" s="442"/>
      <c r="I12263" s="443"/>
      <c r="J12263" s="443"/>
      <c r="K12263" s="443"/>
    </row>
    <row r="12264" spans="2:11" s="440" customFormat="1" x14ac:dyDescent="0.2">
      <c r="B12264" s="442"/>
      <c r="I12264" s="443"/>
      <c r="J12264" s="443"/>
      <c r="K12264" s="443"/>
    </row>
    <row r="12265" spans="2:11" s="440" customFormat="1" x14ac:dyDescent="0.2">
      <c r="B12265" s="442"/>
      <c r="I12265" s="443"/>
      <c r="J12265" s="443"/>
      <c r="K12265" s="443"/>
    </row>
    <row r="12266" spans="2:11" s="440" customFormat="1" x14ac:dyDescent="0.2">
      <c r="B12266" s="442"/>
      <c r="I12266" s="443"/>
      <c r="J12266" s="443"/>
      <c r="K12266" s="443"/>
    </row>
    <row r="12267" spans="2:11" s="440" customFormat="1" x14ac:dyDescent="0.2">
      <c r="B12267" s="442"/>
      <c r="I12267" s="443"/>
      <c r="J12267" s="443"/>
      <c r="K12267" s="443"/>
    </row>
    <row r="12268" spans="2:11" s="440" customFormat="1" x14ac:dyDescent="0.2">
      <c r="B12268" s="442"/>
      <c r="I12268" s="443"/>
      <c r="J12268" s="443"/>
      <c r="K12268" s="443"/>
    </row>
    <row r="12269" spans="2:11" s="440" customFormat="1" x14ac:dyDescent="0.2">
      <c r="B12269" s="442"/>
      <c r="I12269" s="443"/>
      <c r="J12269" s="443"/>
      <c r="K12269" s="443"/>
    </row>
    <row r="12270" spans="2:11" s="440" customFormat="1" x14ac:dyDescent="0.2">
      <c r="B12270" s="442"/>
      <c r="I12270" s="443"/>
      <c r="J12270" s="443"/>
      <c r="K12270" s="443"/>
    </row>
    <row r="12271" spans="2:11" s="440" customFormat="1" x14ac:dyDescent="0.2">
      <c r="B12271" s="442"/>
      <c r="I12271" s="443"/>
      <c r="J12271" s="443"/>
      <c r="K12271" s="443"/>
    </row>
    <row r="12272" spans="2:11" s="440" customFormat="1" x14ac:dyDescent="0.2">
      <c r="B12272" s="442"/>
      <c r="I12272" s="443"/>
      <c r="J12272" s="443"/>
      <c r="K12272" s="443"/>
    </row>
    <row r="12273" spans="2:11" s="440" customFormat="1" x14ac:dyDescent="0.2">
      <c r="B12273" s="442"/>
      <c r="I12273" s="443"/>
      <c r="J12273" s="443"/>
      <c r="K12273" s="443"/>
    </row>
    <row r="12274" spans="2:11" s="440" customFormat="1" x14ac:dyDescent="0.2">
      <c r="B12274" s="442"/>
      <c r="I12274" s="443"/>
      <c r="J12274" s="443"/>
      <c r="K12274" s="443"/>
    </row>
    <row r="12275" spans="2:11" s="440" customFormat="1" x14ac:dyDescent="0.2">
      <c r="B12275" s="442"/>
      <c r="I12275" s="443"/>
      <c r="J12275" s="443"/>
      <c r="K12275" s="443"/>
    </row>
    <row r="12276" spans="2:11" s="440" customFormat="1" x14ac:dyDescent="0.2">
      <c r="B12276" s="442"/>
      <c r="I12276" s="443"/>
      <c r="J12276" s="443"/>
      <c r="K12276" s="443"/>
    </row>
    <row r="12277" spans="2:11" s="440" customFormat="1" x14ac:dyDescent="0.2">
      <c r="B12277" s="442"/>
      <c r="I12277" s="443"/>
      <c r="J12277" s="443"/>
      <c r="K12277" s="443"/>
    </row>
    <row r="12278" spans="2:11" s="440" customFormat="1" x14ac:dyDescent="0.2">
      <c r="B12278" s="442"/>
      <c r="I12278" s="443"/>
      <c r="J12278" s="443"/>
      <c r="K12278" s="443"/>
    </row>
    <row r="12279" spans="2:11" s="440" customFormat="1" x14ac:dyDescent="0.2">
      <c r="B12279" s="442"/>
      <c r="I12279" s="443"/>
      <c r="J12279" s="443"/>
      <c r="K12279" s="443"/>
    </row>
    <row r="12280" spans="2:11" s="440" customFormat="1" x14ac:dyDescent="0.2">
      <c r="B12280" s="442"/>
      <c r="I12280" s="443"/>
      <c r="J12280" s="443"/>
      <c r="K12280" s="443"/>
    </row>
    <row r="12281" spans="2:11" s="440" customFormat="1" x14ac:dyDescent="0.2">
      <c r="B12281" s="442"/>
      <c r="I12281" s="443"/>
      <c r="J12281" s="443"/>
      <c r="K12281" s="443"/>
    </row>
    <row r="12282" spans="2:11" s="440" customFormat="1" x14ac:dyDescent="0.2">
      <c r="B12282" s="442"/>
      <c r="I12282" s="443"/>
      <c r="J12282" s="443"/>
      <c r="K12282" s="443"/>
    </row>
    <row r="12283" spans="2:11" s="440" customFormat="1" x14ac:dyDescent="0.2">
      <c r="B12283" s="442"/>
      <c r="I12283" s="443"/>
      <c r="J12283" s="443"/>
      <c r="K12283" s="443"/>
    </row>
    <row r="12284" spans="2:11" s="440" customFormat="1" x14ac:dyDescent="0.2">
      <c r="B12284" s="442"/>
      <c r="I12284" s="443"/>
      <c r="J12284" s="443"/>
      <c r="K12284" s="443"/>
    </row>
    <row r="12285" spans="2:11" s="440" customFormat="1" x14ac:dyDescent="0.2">
      <c r="B12285" s="442"/>
      <c r="I12285" s="443"/>
      <c r="J12285" s="443"/>
      <c r="K12285" s="443"/>
    </row>
    <row r="12286" spans="2:11" s="440" customFormat="1" x14ac:dyDescent="0.2">
      <c r="B12286" s="442"/>
      <c r="I12286" s="443"/>
      <c r="J12286" s="443"/>
      <c r="K12286" s="443"/>
    </row>
    <row r="12287" spans="2:11" s="440" customFormat="1" x14ac:dyDescent="0.2">
      <c r="B12287" s="442"/>
      <c r="I12287" s="443"/>
      <c r="J12287" s="443"/>
      <c r="K12287" s="443"/>
    </row>
    <row r="12288" spans="2:11" s="440" customFormat="1" x14ac:dyDescent="0.2">
      <c r="B12288" s="442"/>
      <c r="I12288" s="443"/>
      <c r="J12288" s="443"/>
      <c r="K12288" s="443"/>
    </row>
    <row r="12289" spans="2:11" s="440" customFormat="1" x14ac:dyDescent="0.2">
      <c r="B12289" s="442"/>
      <c r="I12289" s="443"/>
      <c r="J12289" s="443"/>
      <c r="K12289" s="443"/>
    </row>
    <row r="12290" spans="2:11" s="440" customFormat="1" x14ac:dyDescent="0.2">
      <c r="B12290" s="442"/>
      <c r="I12290" s="443"/>
      <c r="J12290" s="443"/>
      <c r="K12290" s="443"/>
    </row>
    <row r="12291" spans="2:11" s="440" customFormat="1" x14ac:dyDescent="0.2">
      <c r="B12291" s="442"/>
      <c r="I12291" s="443"/>
      <c r="J12291" s="443"/>
      <c r="K12291" s="443"/>
    </row>
    <row r="12292" spans="2:11" s="440" customFormat="1" x14ac:dyDescent="0.2">
      <c r="B12292" s="442"/>
      <c r="I12292" s="443"/>
      <c r="J12292" s="443"/>
      <c r="K12292" s="443"/>
    </row>
    <row r="12293" spans="2:11" s="440" customFormat="1" x14ac:dyDescent="0.2">
      <c r="B12293" s="442"/>
      <c r="I12293" s="443"/>
      <c r="J12293" s="443"/>
      <c r="K12293" s="443"/>
    </row>
    <row r="12294" spans="2:11" s="440" customFormat="1" x14ac:dyDescent="0.2">
      <c r="B12294" s="442"/>
      <c r="I12294" s="443"/>
      <c r="J12294" s="443"/>
      <c r="K12294" s="443"/>
    </row>
    <row r="12295" spans="2:11" s="440" customFormat="1" x14ac:dyDescent="0.2">
      <c r="B12295" s="442"/>
      <c r="I12295" s="443"/>
      <c r="J12295" s="443"/>
      <c r="K12295" s="443"/>
    </row>
    <row r="12296" spans="2:11" s="440" customFormat="1" x14ac:dyDescent="0.2">
      <c r="B12296" s="442"/>
      <c r="I12296" s="443"/>
      <c r="J12296" s="443"/>
      <c r="K12296" s="443"/>
    </row>
    <row r="12297" spans="2:11" s="440" customFormat="1" x14ac:dyDescent="0.2">
      <c r="B12297" s="442"/>
      <c r="I12297" s="443"/>
      <c r="J12297" s="443"/>
      <c r="K12297" s="443"/>
    </row>
    <row r="12298" spans="2:11" s="440" customFormat="1" x14ac:dyDescent="0.2">
      <c r="B12298" s="442"/>
      <c r="I12298" s="443"/>
      <c r="J12298" s="443"/>
      <c r="K12298" s="443"/>
    </row>
    <row r="12299" spans="2:11" s="440" customFormat="1" x14ac:dyDescent="0.2">
      <c r="B12299" s="442"/>
      <c r="I12299" s="443"/>
      <c r="J12299" s="443"/>
      <c r="K12299" s="443"/>
    </row>
    <row r="12300" spans="2:11" s="440" customFormat="1" x14ac:dyDescent="0.2">
      <c r="B12300" s="442"/>
      <c r="I12300" s="443"/>
      <c r="J12300" s="443"/>
      <c r="K12300" s="443"/>
    </row>
    <row r="12301" spans="2:11" s="440" customFormat="1" x14ac:dyDescent="0.2">
      <c r="B12301" s="442"/>
      <c r="I12301" s="443"/>
      <c r="J12301" s="443"/>
      <c r="K12301" s="443"/>
    </row>
    <row r="12302" spans="2:11" s="440" customFormat="1" x14ac:dyDescent="0.2">
      <c r="B12302" s="442"/>
      <c r="I12302" s="443"/>
      <c r="J12302" s="443"/>
      <c r="K12302" s="443"/>
    </row>
    <row r="12303" spans="2:11" s="440" customFormat="1" x14ac:dyDescent="0.2">
      <c r="B12303" s="442"/>
      <c r="I12303" s="443"/>
      <c r="J12303" s="443"/>
      <c r="K12303" s="443"/>
    </row>
    <row r="12304" spans="2:11" s="440" customFormat="1" x14ac:dyDescent="0.2">
      <c r="B12304" s="442"/>
      <c r="I12304" s="443"/>
      <c r="J12304" s="443"/>
      <c r="K12304" s="443"/>
    </row>
    <row r="12305" spans="2:11" s="440" customFormat="1" x14ac:dyDescent="0.2">
      <c r="B12305" s="442"/>
      <c r="I12305" s="443"/>
      <c r="J12305" s="443"/>
      <c r="K12305" s="443"/>
    </row>
    <row r="12306" spans="2:11" s="440" customFormat="1" x14ac:dyDescent="0.2">
      <c r="B12306" s="442"/>
      <c r="I12306" s="443"/>
      <c r="J12306" s="443"/>
      <c r="K12306" s="443"/>
    </row>
    <row r="12307" spans="2:11" s="440" customFormat="1" x14ac:dyDescent="0.2">
      <c r="B12307" s="442"/>
      <c r="I12307" s="443"/>
      <c r="J12307" s="443"/>
      <c r="K12307" s="443"/>
    </row>
    <row r="12308" spans="2:11" s="440" customFormat="1" x14ac:dyDescent="0.2">
      <c r="B12308" s="442"/>
      <c r="I12308" s="443"/>
      <c r="J12308" s="443"/>
      <c r="K12308" s="443"/>
    </row>
    <row r="12309" spans="2:11" s="440" customFormat="1" x14ac:dyDescent="0.2">
      <c r="B12309" s="442"/>
      <c r="I12309" s="443"/>
      <c r="J12309" s="443"/>
      <c r="K12309" s="443"/>
    </row>
    <row r="12310" spans="2:11" s="440" customFormat="1" x14ac:dyDescent="0.2">
      <c r="B12310" s="442"/>
      <c r="I12310" s="443"/>
      <c r="J12310" s="443"/>
      <c r="K12310" s="443"/>
    </row>
    <row r="12311" spans="2:11" s="440" customFormat="1" x14ac:dyDescent="0.2">
      <c r="B12311" s="442"/>
      <c r="I12311" s="443"/>
      <c r="J12311" s="443"/>
      <c r="K12311" s="443"/>
    </row>
    <row r="12312" spans="2:11" s="440" customFormat="1" x14ac:dyDescent="0.2">
      <c r="B12312" s="442"/>
      <c r="I12312" s="443"/>
      <c r="J12312" s="443"/>
      <c r="K12312" s="443"/>
    </row>
    <row r="12313" spans="2:11" s="440" customFormat="1" x14ac:dyDescent="0.2">
      <c r="B12313" s="442"/>
      <c r="I12313" s="443"/>
      <c r="J12313" s="443"/>
      <c r="K12313" s="443"/>
    </row>
    <row r="12314" spans="2:11" s="440" customFormat="1" x14ac:dyDescent="0.2">
      <c r="B12314" s="442"/>
      <c r="I12314" s="443"/>
      <c r="J12314" s="443"/>
      <c r="K12314" s="443"/>
    </row>
    <row r="12315" spans="2:11" s="440" customFormat="1" x14ac:dyDescent="0.2">
      <c r="B12315" s="442"/>
      <c r="I12315" s="443"/>
      <c r="J12315" s="443"/>
      <c r="K12315" s="443"/>
    </row>
    <row r="12316" spans="2:11" s="440" customFormat="1" x14ac:dyDescent="0.2">
      <c r="B12316" s="442"/>
      <c r="I12316" s="443"/>
      <c r="J12316" s="443"/>
      <c r="K12316" s="443"/>
    </row>
    <row r="12317" spans="2:11" s="440" customFormat="1" x14ac:dyDescent="0.2">
      <c r="B12317" s="442"/>
      <c r="I12317" s="443"/>
      <c r="J12317" s="443"/>
      <c r="K12317" s="443"/>
    </row>
    <row r="12318" spans="2:11" s="440" customFormat="1" x14ac:dyDescent="0.2">
      <c r="B12318" s="442"/>
      <c r="I12318" s="443"/>
      <c r="J12318" s="443"/>
      <c r="K12318" s="443"/>
    </row>
    <row r="12319" spans="2:11" s="440" customFormat="1" x14ac:dyDescent="0.2">
      <c r="B12319" s="442"/>
      <c r="I12319" s="443"/>
      <c r="J12319" s="443"/>
      <c r="K12319" s="443"/>
    </row>
    <row r="12320" spans="2:11" s="440" customFormat="1" x14ac:dyDescent="0.2">
      <c r="B12320" s="442"/>
      <c r="I12320" s="443"/>
      <c r="J12320" s="443"/>
      <c r="K12320" s="443"/>
    </row>
    <row r="12321" spans="2:11" s="440" customFormat="1" x14ac:dyDescent="0.2">
      <c r="B12321" s="442"/>
      <c r="I12321" s="443"/>
      <c r="J12321" s="443"/>
      <c r="K12321" s="443"/>
    </row>
    <row r="12322" spans="2:11" s="440" customFormat="1" x14ac:dyDescent="0.2">
      <c r="B12322" s="442"/>
      <c r="I12322" s="443"/>
      <c r="J12322" s="443"/>
      <c r="K12322" s="443"/>
    </row>
    <row r="12323" spans="2:11" s="440" customFormat="1" x14ac:dyDescent="0.2">
      <c r="B12323" s="442"/>
      <c r="I12323" s="443"/>
      <c r="J12323" s="443"/>
      <c r="K12323" s="443"/>
    </row>
    <row r="12324" spans="2:11" s="440" customFormat="1" x14ac:dyDescent="0.2">
      <c r="B12324" s="442"/>
      <c r="I12324" s="443"/>
      <c r="J12324" s="443"/>
      <c r="K12324" s="443"/>
    </row>
    <row r="12325" spans="2:11" s="440" customFormat="1" x14ac:dyDescent="0.2">
      <c r="B12325" s="442"/>
      <c r="I12325" s="443"/>
      <c r="J12325" s="443"/>
      <c r="K12325" s="443"/>
    </row>
    <row r="12326" spans="2:11" s="440" customFormat="1" x14ac:dyDescent="0.2">
      <c r="B12326" s="442"/>
      <c r="I12326" s="443"/>
      <c r="J12326" s="443"/>
      <c r="K12326" s="443"/>
    </row>
    <row r="12327" spans="2:11" s="440" customFormat="1" x14ac:dyDescent="0.2">
      <c r="B12327" s="442"/>
      <c r="I12327" s="443"/>
      <c r="J12327" s="443"/>
      <c r="K12327" s="443"/>
    </row>
    <row r="12328" spans="2:11" s="440" customFormat="1" x14ac:dyDescent="0.2">
      <c r="B12328" s="442"/>
      <c r="I12328" s="443"/>
      <c r="J12328" s="443"/>
      <c r="K12328" s="443"/>
    </row>
    <row r="12329" spans="2:11" s="440" customFormat="1" x14ac:dyDescent="0.2">
      <c r="B12329" s="442"/>
      <c r="I12329" s="443"/>
      <c r="J12329" s="443"/>
      <c r="K12329" s="443"/>
    </row>
    <row r="12330" spans="2:11" s="440" customFormat="1" x14ac:dyDescent="0.2">
      <c r="B12330" s="442"/>
      <c r="I12330" s="443"/>
      <c r="J12330" s="443"/>
      <c r="K12330" s="443"/>
    </row>
    <row r="12331" spans="2:11" s="440" customFormat="1" x14ac:dyDescent="0.2">
      <c r="B12331" s="442"/>
      <c r="I12331" s="443"/>
      <c r="J12331" s="443"/>
      <c r="K12331" s="443"/>
    </row>
    <row r="12332" spans="2:11" s="440" customFormat="1" x14ac:dyDescent="0.2">
      <c r="B12332" s="442"/>
      <c r="I12332" s="443"/>
      <c r="J12332" s="443"/>
      <c r="K12332" s="443"/>
    </row>
    <row r="12333" spans="2:11" s="440" customFormat="1" x14ac:dyDescent="0.2">
      <c r="B12333" s="442"/>
      <c r="I12333" s="443"/>
      <c r="J12333" s="443"/>
      <c r="K12333" s="443"/>
    </row>
    <row r="12334" spans="2:11" s="440" customFormat="1" x14ac:dyDescent="0.2">
      <c r="B12334" s="442"/>
      <c r="I12334" s="443"/>
      <c r="J12334" s="443"/>
      <c r="K12334" s="443"/>
    </row>
    <row r="12335" spans="2:11" s="440" customFormat="1" x14ac:dyDescent="0.2">
      <c r="B12335" s="442"/>
      <c r="I12335" s="443"/>
      <c r="J12335" s="443"/>
      <c r="K12335" s="443"/>
    </row>
    <row r="12336" spans="2:11" s="440" customFormat="1" x14ac:dyDescent="0.2">
      <c r="B12336" s="442"/>
      <c r="I12336" s="443"/>
      <c r="J12336" s="443"/>
      <c r="K12336" s="443"/>
    </row>
    <row r="12337" spans="2:11" s="440" customFormat="1" x14ac:dyDescent="0.2">
      <c r="B12337" s="442"/>
      <c r="I12337" s="443"/>
      <c r="J12337" s="443"/>
      <c r="K12337" s="443"/>
    </row>
    <row r="12338" spans="2:11" s="440" customFormat="1" x14ac:dyDescent="0.2">
      <c r="B12338" s="442"/>
      <c r="I12338" s="443"/>
      <c r="J12338" s="443"/>
      <c r="K12338" s="443"/>
    </row>
    <row r="12339" spans="2:11" s="440" customFormat="1" x14ac:dyDescent="0.2">
      <c r="B12339" s="442"/>
      <c r="I12339" s="443"/>
      <c r="J12339" s="443"/>
      <c r="K12339" s="443"/>
    </row>
    <row r="12340" spans="2:11" s="440" customFormat="1" x14ac:dyDescent="0.2">
      <c r="B12340" s="442"/>
      <c r="I12340" s="443"/>
      <c r="J12340" s="443"/>
      <c r="K12340" s="443"/>
    </row>
    <row r="12341" spans="2:11" s="440" customFormat="1" x14ac:dyDescent="0.2">
      <c r="B12341" s="442"/>
      <c r="I12341" s="443"/>
      <c r="J12341" s="443"/>
      <c r="K12341" s="443"/>
    </row>
    <row r="12342" spans="2:11" s="440" customFormat="1" x14ac:dyDescent="0.2">
      <c r="B12342" s="442"/>
      <c r="I12342" s="443"/>
      <c r="J12342" s="443"/>
      <c r="K12342" s="443"/>
    </row>
    <row r="12343" spans="2:11" s="440" customFormat="1" x14ac:dyDescent="0.2">
      <c r="B12343" s="442"/>
      <c r="I12343" s="443"/>
      <c r="J12343" s="443"/>
      <c r="K12343" s="443"/>
    </row>
    <row r="12344" spans="2:11" s="440" customFormat="1" x14ac:dyDescent="0.2">
      <c r="B12344" s="442"/>
      <c r="I12344" s="443"/>
      <c r="J12344" s="443"/>
      <c r="K12344" s="443"/>
    </row>
    <row r="12345" spans="2:11" s="440" customFormat="1" x14ac:dyDescent="0.2">
      <c r="B12345" s="442"/>
      <c r="I12345" s="443"/>
      <c r="J12345" s="443"/>
      <c r="K12345" s="443"/>
    </row>
    <row r="12346" spans="2:11" s="440" customFormat="1" x14ac:dyDescent="0.2">
      <c r="B12346" s="442"/>
      <c r="I12346" s="443"/>
      <c r="J12346" s="443"/>
      <c r="K12346" s="443"/>
    </row>
    <row r="12347" spans="2:11" s="440" customFormat="1" x14ac:dyDescent="0.2">
      <c r="B12347" s="442"/>
      <c r="I12347" s="443"/>
      <c r="J12347" s="443"/>
      <c r="K12347" s="443"/>
    </row>
    <row r="12348" spans="2:11" s="440" customFormat="1" x14ac:dyDescent="0.2">
      <c r="B12348" s="442"/>
      <c r="I12348" s="443"/>
      <c r="J12348" s="443"/>
      <c r="K12348" s="443"/>
    </row>
    <row r="12349" spans="2:11" s="440" customFormat="1" x14ac:dyDescent="0.2">
      <c r="B12349" s="442"/>
      <c r="I12349" s="443"/>
      <c r="J12349" s="443"/>
      <c r="K12349" s="443"/>
    </row>
    <row r="12350" spans="2:11" s="440" customFormat="1" x14ac:dyDescent="0.2">
      <c r="B12350" s="442"/>
      <c r="I12350" s="443"/>
      <c r="J12350" s="443"/>
      <c r="K12350" s="443"/>
    </row>
    <row r="12351" spans="2:11" s="440" customFormat="1" x14ac:dyDescent="0.2">
      <c r="B12351" s="442"/>
      <c r="I12351" s="443"/>
      <c r="J12351" s="443"/>
      <c r="K12351" s="443"/>
    </row>
    <row r="12352" spans="2:11" s="440" customFormat="1" x14ac:dyDescent="0.2">
      <c r="B12352" s="442"/>
      <c r="I12352" s="443"/>
      <c r="J12352" s="443"/>
      <c r="K12352" s="443"/>
    </row>
    <row r="12353" spans="2:11" s="440" customFormat="1" x14ac:dyDescent="0.2">
      <c r="B12353" s="442"/>
      <c r="I12353" s="443"/>
      <c r="J12353" s="443"/>
      <c r="K12353" s="443"/>
    </row>
    <row r="12354" spans="2:11" s="440" customFormat="1" x14ac:dyDescent="0.2">
      <c r="B12354" s="442"/>
      <c r="I12354" s="443"/>
      <c r="J12354" s="443"/>
      <c r="K12354" s="443"/>
    </row>
    <row r="12355" spans="2:11" s="440" customFormat="1" x14ac:dyDescent="0.2">
      <c r="B12355" s="442"/>
      <c r="I12355" s="443"/>
      <c r="J12355" s="443"/>
      <c r="K12355" s="443"/>
    </row>
    <row r="12356" spans="2:11" s="440" customFormat="1" x14ac:dyDescent="0.2">
      <c r="B12356" s="442"/>
      <c r="I12356" s="443"/>
      <c r="J12356" s="443"/>
      <c r="K12356" s="443"/>
    </row>
    <row r="12357" spans="2:11" s="440" customFormat="1" x14ac:dyDescent="0.2">
      <c r="B12357" s="442"/>
      <c r="I12357" s="443"/>
      <c r="J12357" s="443"/>
      <c r="K12357" s="443"/>
    </row>
    <row r="12358" spans="2:11" s="440" customFormat="1" x14ac:dyDescent="0.2">
      <c r="B12358" s="442"/>
      <c r="I12358" s="443"/>
      <c r="J12358" s="443"/>
      <c r="K12358" s="443"/>
    </row>
    <row r="12359" spans="2:11" s="440" customFormat="1" x14ac:dyDescent="0.2">
      <c r="B12359" s="442"/>
      <c r="I12359" s="443"/>
      <c r="J12359" s="443"/>
      <c r="K12359" s="443"/>
    </row>
    <row r="12360" spans="2:11" s="440" customFormat="1" x14ac:dyDescent="0.2">
      <c r="B12360" s="442"/>
      <c r="I12360" s="443"/>
      <c r="J12360" s="443"/>
      <c r="K12360" s="443"/>
    </row>
    <row r="12361" spans="2:11" s="440" customFormat="1" x14ac:dyDescent="0.2">
      <c r="B12361" s="442"/>
      <c r="I12361" s="443"/>
      <c r="J12361" s="443"/>
      <c r="K12361" s="443"/>
    </row>
    <row r="12362" spans="2:11" s="440" customFormat="1" x14ac:dyDescent="0.2">
      <c r="B12362" s="442"/>
      <c r="I12362" s="443"/>
      <c r="J12362" s="443"/>
      <c r="K12362" s="443"/>
    </row>
    <row r="12363" spans="2:11" s="440" customFormat="1" x14ac:dyDescent="0.2">
      <c r="B12363" s="442"/>
      <c r="I12363" s="443"/>
      <c r="J12363" s="443"/>
      <c r="K12363" s="443"/>
    </row>
    <row r="12364" spans="2:11" s="440" customFormat="1" x14ac:dyDescent="0.2">
      <c r="B12364" s="442"/>
      <c r="I12364" s="443"/>
      <c r="J12364" s="443"/>
      <c r="K12364" s="443"/>
    </row>
    <row r="12365" spans="2:11" s="440" customFormat="1" x14ac:dyDescent="0.2">
      <c r="B12365" s="442"/>
      <c r="I12365" s="443"/>
      <c r="J12365" s="443"/>
      <c r="K12365" s="443"/>
    </row>
    <row r="12366" spans="2:11" s="440" customFormat="1" x14ac:dyDescent="0.2">
      <c r="B12366" s="442"/>
      <c r="I12366" s="443"/>
      <c r="J12366" s="443"/>
      <c r="K12366" s="443"/>
    </row>
    <row r="12367" spans="2:11" s="440" customFormat="1" x14ac:dyDescent="0.2">
      <c r="B12367" s="442"/>
      <c r="I12367" s="443"/>
      <c r="J12367" s="443"/>
      <c r="K12367" s="443"/>
    </row>
    <row r="12368" spans="2:11" s="440" customFormat="1" x14ac:dyDescent="0.2">
      <c r="B12368" s="442"/>
      <c r="I12368" s="443"/>
      <c r="J12368" s="443"/>
      <c r="K12368" s="443"/>
    </row>
    <row r="12369" spans="2:11" s="440" customFormat="1" x14ac:dyDescent="0.2">
      <c r="B12369" s="442"/>
      <c r="I12369" s="443"/>
      <c r="J12369" s="443"/>
      <c r="K12369" s="443"/>
    </row>
    <row r="12370" spans="2:11" s="440" customFormat="1" x14ac:dyDescent="0.2">
      <c r="B12370" s="442"/>
      <c r="I12370" s="443"/>
      <c r="J12370" s="443"/>
      <c r="K12370" s="443"/>
    </row>
    <row r="12371" spans="2:11" s="440" customFormat="1" x14ac:dyDescent="0.2">
      <c r="B12371" s="442"/>
      <c r="I12371" s="443"/>
      <c r="J12371" s="443"/>
      <c r="K12371" s="443"/>
    </row>
    <row r="12372" spans="2:11" s="440" customFormat="1" x14ac:dyDescent="0.2">
      <c r="B12372" s="442"/>
      <c r="I12372" s="443"/>
      <c r="J12372" s="443"/>
      <c r="K12372" s="443"/>
    </row>
    <row r="12373" spans="2:11" s="440" customFormat="1" x14ac:dyDescent="0.2">
      <c r="B12373" s="442"/>
      <c r="I12373" s="443"/>
      <c r="J12373" s="443"/>
      <c r="K12373" s="443"/>
    </row>
    <row r="12374" spans="2:11" s="440" customFormat="1" x14ac:dyDescent="0.2">
      <c r="B12374" s="442"/>
      <c r="I12374" s="443"/>
      <c r="J12374" s="443"/>
      <c r="K12374" s="443"/>
    </row>
    <row r="12375" spans="2:11" s="440" customFormat="1" x14ac:dyDescent="0.2">
      <c r="B12375" s="442"/>
      <c r="I12375" s="443"/>
      <c r="J12375" s="443"/>
      <c r="K12375" s="443"/>
    </row>
    <row r="12376" spans="2:11" s="440" customFormat="1" x14ac:dyDescent="0.2">
      <c r="B12376" s="442"/>
      <c r="I12376" s="443"/>
      <c r="J12376" s="443"/>
      <c r="K12376" s="443"/>
    </row>
    <row r="12377" spans="2:11" s="440" customFormat="1" x14ac:dyDescent="0.2">
      <c r="B12377" s="442"/>
      <c r="I12377" s="443"/>
      <c r="J12377" s="443"/>
      <c r="K12377" s="443"/>
    </row>
    <row r="12378" spans="2:11" s="440" customFormat="1" x14ac:dyDescent="0.2">
      <c r="B12378" s="442"/>
      <c r="I12378" s="443"/>
      <c r="J12378" s="443"/>
      <c r="K12378" s="443"/>
    </row>
    <row r="12379" spans="2:11" s="440" customFormat="1" x14ac:dyDescent="0.2">
      <c r="B12379" s="442"/>
      <c r="I12379" s="443"/>
      <c r="J12379" s="443"/>
      <c r="K12379" s="443"/>
    </row>
    <row r="12380" spans="2:11" s="440" customFormat="1" x14ac:dyDescent="0.2">
      <c r="B12380" s="442"/>
      <c r="I12380" s="443"/>
      <c r="J12380" s="443"/>
      <c r="K12380" s="443"/>
    </row>
    <row r="12381" spans="2:11" s="440" customFormat="1" x14ac:dyDescent="0.2">
      <c r="B12381" s="442"/>
      <c r="I12381" s="443"/>
      <c r="J12381" s="443"/>
      <c r="K12381" s="443"/>
    </row>
    <row r="12382" spans="2:11" s="440" customFormat="1" x14ac:dyDescent="0.2">
      <c r="B12382" s="442"/>
      <c r="I12382" s="443"/>
      <c r="J12382" s="443"/>
      <c r="K12382" s="443"/>
    </row>
    <row r="12383" spans="2:11" s="440" customFormat="1" x14ac:dyDescent="0.2">
      <c r="B12383" s="442"/>
      <c r="I12383" s="443"/>
      <c r="J12383" s="443"/>
      <c r="K12383" s="443"/>
    </row>
    <row r="12384" spans="2:11" s="440" customFormat="1" x14ac:dyDescent="0.2">
      <c r="B12384" s="442"/>
      <c r="I12384" s="443"/>
      <c r="J12384" s="443"/>
      <c r="K12384" s="443"/>
    </row>
    <row r="12385" spans="2:11" s="440" customFormat="1" x14ac:dyDescent="0.2">
      <c r="B12385" s="442"/>
      <c r="I12385" s="443"/>
      <c r="J12385" s="443"/>
      <c r="K12385" s="443"/>
    </row>
    <row r="12386" spans="2:11" s="440" customFormat="1" x14ac:dyDescent="0.2">
      <c r="B12386" s="442"/>
      <c r="I12386" s="443"/>
      <c r="J12386" s="443"/>
      <c r="K12386" s="443"/>
    </row>
    <row r="12387" spans="2:11" s="440" customFormat="1" x14ac:dyDescent="0.2">
      <c r="B12387" s="442"/>
      <c r="I12387" s="443"/>
      <c r="J12387" s="443"/>
      <c r="K12387" s="443"/>
    </row>
    <row r="12388" spans="2:11" s="440" customFormat="1" x14ac:dyDescent="0.2">
      <c r="B12388" s="442"/>
      <c r="I12388" s="443"/>
      <c r="J12388" s="443"/>
      <c r="K12388" s="443"/>
    </row>
    <row r="12389" spans="2:11" s="440" customFormat="1" x14ac:dyDescent="0.2">
      <c r="B12389" s="442"/>
      <c r="I12389" s="443"/>
      <c r="J12389" s="443"/>
      <c r="K12389" s="443"/>
    </row>
    <row r="12390" spans="2:11" s="440" customFormat="1" x14ac:dyDescent="0.2">
      <c r="B12390" s="442"/>
      <c r="I12390" s="443"/>
      <c r="J12390" s="443"/>
      <c r="K12390" s="443"/>
    </row>
    <row r="12391" spans="2:11" s="440" customFormat="1" x14ac:dyDescent="0.2">
      <c r="B12391" s="442"/>
      <c r="I12391" s="443"/>
      <c r="J12391" s="443"/>
      <c r="K12391" s="443"/>
    </row>
    <row r="12392" spans="2:11" s="440" customFormat="1" x14ac:dyDescent="0.2">
      <c r="B12392" s="442"/>
      <c r="I12392" s="443"/>
      <c r="J12392" s="443"/>
      <c r="K12392" s="443"/>
    </row>
    <row r="12393" spans="2:11" s="440" customFormat="1" x14ac:dyDescent="0.2">
      <c r="B12393" s="442"/>
      <c r="I12393" s="443"/>
      <c r="J12393" s="443"/>
      <c r="K12393" s="443"/>
    </row>
    <row r="12394" spans="2:11" s="440" customFormat="1" x14ac:dyDescent="0.2">
      <c r="B12394" s="442"/>
      <c r="I12394" s="443"/>
      <c r="J12394" s="443"/>
      <c r="K12394" s="443"/>
    </row>
    <row r="12395" spans="2:11" s="440" customFormat="1" x14ac:dyDescent="0.2">
      <c r="B12395" s="442"/>
      <c r="I12395" s="443"/>
      <c r="J12395" s="443"/>
      <c r="K12395" s="443"/>
    </row>
    <row r="12396" spans="2:11" s="440" customFormat="1" x14ac:dyDescent="0.2">
      <c r="B12396" s="442"/>
      <c r="I12396" s="443"/>
      <c r="J12396" s="443"/>
      <c r="K12396" s="443"/>
    </row>
    <row r="12397" spans="2:11" s="440" customFormat="1" x14ac:dyDescent="0.2">
      <c r="B12397" s="442"/>
      <c r="I12397" s="443"/>
      <c r="J12397" s="443"/>
      <c r="K12397" s="443"/>
    </row>
    <row r="12398" spans="2:11" s="440" customFormat="1" x14ac:dyDescent="0.2">
      <c r="B12398" s="442"/>
      <c r="I12398" s="443"/>
      <c r="J12398" s="443"/>
      <c r="K12398" s="443"/>
    </row>
    <row r="12399" spans="2:11" s="440" customFormat="1" x14ac:dyDescent="0.2">
      <c r="B12399" s="442"/>
      <c r="I12399" s="443"/>
      <c r="J12399" s="443"/>
      <c r="K12399" s="443"/>
    </row>
    <row r="12400" spans="2:11" s="440" customFormat="1" x14ac:dyDescent="0.2">
      <c r="B12400" s="442"/>
      <c r="I12400" s="443"/>
      <c r="J12400" s="443"/>
      <c r="K12400" s="443"/>
    </row>
    <row r="12401" spans="2:11" s="440" customFormat="1" x14ac:dyDescent="0.2">
      <c r="B12401" s="442"/>
      <c r="I12401" s="443"/>
      <c r="J12401" s="443"/>
      <c r="K12401" s="443"/>
    </row>
    <row r="12402" spans="2:11" s="440" customFormat="1" x14ac:dyDescent="0.2">
      <c r="B12402" s="442"/>
      <c r="I12402" s="443"/>
      <c r="J12402" s="443"/>
      <c r="K12402" s="443"/>
    </row>
    <row r="12403" spans="2:11" s="440" customFormat="1" x14ac:dyDescent="0.2">
      <c r="B12403" s="442"/>
      <c r="I12403" s="443"/>
      <c r="J12403" s="443"/>
      <c r="K12403" s="443"/>
    </row>
    <row r="12404" spans="2:11" s="440" customFormat="1" x14ac:dyDescent="0.2">
      <c r="B12404" s="442"/>
      <c r="I12404" s="443"/>
      <c r="J12404" s="443"/>
      <c r="K12404" s="443"/>
    </row>
    <row r="12405" spans="2:11" s="440" customFormat="1" x14ac:dyDescent="0.2">
      <c r="B12405" s="442"/>
      <c r="I12405" s="443"/>
      <c r="J12405" s="443"/>
      <c r="K12405" s="443"/>
    </row>
    <row r="12406" spans="2:11" s="440" customFormat="1" x14ac:dyDescent="0.2">
      <c r="B12406" s="442"/>
      <c r="I12406" s="443"/>
      <c r="J12406" s="443"/>
      <c r="K12406" s="443"/>
    </row>
    <row r="12407" spans="2:11" s="440" customFormat="1" x14ac:dyDescent="0.2">
      <c r="B12407" s="442"/>
      <c r="I12407" s="443"/>
      <c r="J12407" s="443"/>
      <c r="K12407" s="443"/>
    </row>
    <row r="12408" spans="2:11" s="440" customFormat="1" x14ac:dyDescent="0.2">
      <c r="B12408" s="442"/>
      <c r="I12408" s="443"/>
      <c r="J12408" s="443"/>
      <c r="K12408" s="443"/>
    </row>
    <row r="12409" spans="2:11" s="440" customFormat="1" x14ac:dyDescent="0.2">
      <c r="B12409" s="442"/>
      <c r="I12409" s="443"/>
      <c r="J12409" s="443"/>
      <c r="K12409" s="443"/>
    </row>
    <row r="12410" spans="2:11" s="440" customFormat="1" x14ac:dyDescent="0.2">
      <c r="B12410" s="442"/>
      <c r="I12410" s="443"/>
      <c r="J12410" s="443"/>
      <c r="K12410" s="443"/>
    </row>
    <row r="12411" spans="2:11" s="440" customFormat="1" x14ac:dyDescent="0.2">
      <c r="B12411" s="442"/>
      <c r="I12411" s="443"/>
      <c r="J12411" s="443"/>
      <c r="K12411" s="443"/>
    </row>
    <row r="12412" spans="2:11" s="440" customFormat="1" x14ac:dyDescent="0.2">
      <c r="B12412" s="442"/>
      <c r="I12412" s="443"/>
      <c r="J12412" s="443"/>
      <c r="K12412" s="443"/>
    </row>
    <row r="12413" spans="2:11" s="440" customFormat="1" x14ac:dyDescent="0.2">
      <c r="B12413" s="442"/>
      <c r="I12413" s="443"/>
      <c r="J12413" s="443"/>
      <c r="K12413" s="443"/>
    </row>
    <row r="12414" spans="2:11" s="440" customFormat="1" x14ac:dyDescent="0.2">
      <c r="B12414" s="442"/>
      <c r="I12414" s="443"/>
      <c r="J12414" s="443"/>
      <c r="K12414" s="443"/>
    </row>
    <row r="12415" spans="2:11" s="440" customFormat="1" x14ac:dyDescent="0.2">
      <c r="B12415" s="442"/>
      <c r="I12415" s="443"/>
      <c r="J12415" s="443"/>
      <c r="K12415" s="443"/>
    </row>
    <row r="12416" spans="2:11" s="440" customFormat="1" x14ac:dyDescent="0.2">
      <c r="B12416" s="442"/>
      <c r="I12416" s="443"/>
      <c r="J12416" s="443"/>
      <c r="K12416" s="443"/>
    </row>
    <row r="12417" spans="2:11" s="440" customFormat="1" x14ac:dyDescent="0.2">
      <c r="B12417" s="442"/>
      <c r="I12417" s="443"/>
      <c r="J12417" s="443"/>
      <c r="K12417" s="443"/>
    </row>
    <row r="12418" spans="2:11" s="440" customFormat="1" x14ac:dyDescent="0.2">
      <c r="B12418" s="442"/>
      <c r="I12418" s="443"/>
      <c r="J12418" s="443"/>
      <c r="K12418" s="443"/>
    </row>
    <row r="12419" spans="2:11" s="440" customFormat="1" x14ac:dyDescent="0.2">
      <c r="B12419" s="442"/>
      <c r="I12419" s="443"/>
      <c r="J12419" s="443"/>
      <c r="K12419" s="443"/>
    </row>
    <row r="12420" spans="2:11" s="440" customFormat="1" x14ac:dyDescent="0.2">
      <c r="B12420" s="442"/>
      <c r="I12420" s="443"/>
      <c r="J12420" s="443"/>
      <c r="K12420" s="443"/>
    </row>
    <row r="12421" spans="2:11" s="440" customFormat="1" x14ac:dyDescent="0.2">
      <c r="B12421" s="442"/>
      <c r="I12421" s="443"/>
      <c r="J12421" s="443"/>
      <c r="K12421" s="443"/>
    </row>
    <row r="12422" spans="2:11" s="440" customFormat="1" x14ac:dyDescent="0.2">
      <c r="B12422" s="442"/>
      <c r="I12422" s="443"/>
      <c r="J12422" s="443"/>
      <c r="K12422" s="443"/>
    </row>
    <row r="12423" spans="2:11" s="440" customFormat="1" x14ac:dyDescent="0.2">
      <c r="B12423" s="442"/>
      <c r="I12423" s="443"/>
      <c r="J12423" s="443"/>
      <c r="K12423" s="443"/>
    </row>
    <row r="12424" spans="2:11" s="440" customFormat="1" x14ac:dyDescent="0.2">
      <c r="B12424" s="442"/>
      <c r="I12424" s="443"/>
      <c r="J12424" s="443"/>
      <c r="K12424" s="443"/>
    </row>
    <row r="12425" spans="2:11" s="440" customFormat="1" x14ac:dyDescent="0.2">
      <c r="B12425" s="442"/>
      <c r="I12425" s="443"/>
      <c r="J12425" s="443"/>
      <c r="K12425" s="443"/>
    </row>
    <row r="12426" spans="2:11" s="440" customFormat="1" x14ac:dyDescent="0.2">
      <c r="B12426" s="442"/>
      <c r="I12426" s="443"/>
      <c r="J12426" s="443"/>
      <c r="K12426" s="443"/>
    </row>
    <row r="12427" spans="2:11" s="440" customFormat="1" x14ac:dyDescent="0.2">
      <c r="B12427" s="442"/>
      <c r="I12427" s="443"/>
      <c r="J12427" s="443"/>
      <c r="K12427" s="443"/>
    </row>
    <row r="12428" spans="2:11" s="440" customFormat="1" x14ac:dyDescent="0.2">
      <c r="B12428" s="442"/>
      <c r="I12428" s="443"/>
      <c r="J12428" s="443"/>
      <c r="K12428" s="443"/>
    </row>
    <row r="12429" spans="2:11" s="440" customFormat="1" x14ac:dyDescent="0.2">
      <c r="B12429" s="442"/>
      <c r="I12429" s="443"/>
      <c r="J12429" s="443"/>
      <c r="K12429" s="443"/>
    </row>
    <row r="12430" spans="2:11" s="440" customFormat="1" x14ac:dyDescent="0.2">
      <c r="B12430" s="442"/>
      <c r="I12430" s="443"/>
      <c r="J12430" s="443"/>
      <c r="K12430" s="443"/>
    </row>
    <row r="12431" spans="2:11" s="440" customFormat="1" x14ac:dyDescent="0.2">
      <c r="B12431" s="442"/>
      <c r="I12431" s="443"/>
      <c r="J12431" s="443"/>
      <c r="K12431" s="443"/>
    </row>
    <row r="12432" spans="2:11" s="440" customFormat="1" x14ac:dyDescent="0.2">
      <c r="B12432" s="442"/>
      <c r="I12432" s="443"/>
      <c r="J12432" s="443"/>
      <c r="K12432" s="443"/>
    </row>
    <row r="12433" spans="2:11" s="440" customFormat="1" x14ac:dyDescent="0.2">
      <c r="B12433" s="442"/>
      <c r="I12433" s="443"/>
      <c r="J12433" s="443"/>
      <c r="K12433" s="443"/>
    </row>
    <row r="12434" spans="2:11" s="440" customFormat="1" x14ac:dyDescent="0.2">
      <c r="B12434" s="442"/>
      <c r="I12434" s="443"/>
      <c r="J12434" s="443"/>
      <c r="K12434" s="443"/>
    </row>
    <row r="12435" spans="2:11" s="440" customFormat="1" x14ac:dyDescent="0.2">
      <c r="B12435" s="442"/>
      <c r="I12435" s="443"/>
      <c r="J12435" s="443"/>
      <c r="K12435" s="443"/>
    </row>
    <row r="12436" spans="2:11" s="440" customFormat="1" x14ac:dyDescent="0.2">
      <c r="B12436" s="442"/>
      <c r="I12436" s="443"/>
      <c r="J12436" s="443"/>
      <c r="K12436" s="443"/>
    </row>
    <row r="12437" spans="2:11" s="440" customFormat="1" x14ac:dyDescent="0.2">
      <c r="B12437" s="442"/>
      <c r="I12437" s="443"/>
      <c r="J12437" s="443"/>
      <c r="K12437" s="443"/>
    </row>
    <row r="12438" spans="2:11" s="440" customFormat="1" x14ac:dyDescent="0.2">
      <c r="B12438" s="442"/>
      <c r="I12438" s="443"/>
      <c r="J12438" s="443"/>
      <c r="K12438" s="443"/>
    </row>
    <row r="12439" spans="2:11" s="440" customFormat="1" x14ac:dyDescent="0.2">
      <c r="B12439" s="442"/>
      <c r="I12439" s="443"/>
      <c r="J12439" s="443"/>
      <c r="K12439" s="443"/>
    </row>
    <row r="12440" spans="2:11" s="440" customFormat="1" x14ac:dyDescent="0.2">
      <c r="B12440" s="442"/>
      <c r="I12440" s="443"/>
      <c r="J12440" s="443"/>
      <c r="K12440" s="443"/>
    </row>
    <row r="12441" spans="2:11" s="440" customFormat="1" x14ac:dyDescent="0.2">
      <c r="B12441" s="442"/>
      <c r="I12441" s="443"/>
      <c r="J12441" s="443"/>
      <c r="K12441" s="443"/>
    </row>
    <row r="12442" spans="2:11" s="440" customFormat="1" x14ac:dyDescent="0.2">
      <c r="B12442" s="442"/>
      <c r="I12442" s="443"/>
      <c r="J12442" s="443"/>
      <c r="K12442" s="443"/>
    </row>
    <row r="12443" spans="2:11" s="440" customFormat="1" x14ac:dyDescent="0.2">
      <c r="B12443" s="442"/>
      <c r="I12443" s="443"/>
      <c r="J12443" s="443"/>
      <c r="K12443" s="443"/>
    </row>
    <row r="12444" spans="2:11" s="440" customFormat="1" x14ac:dyDescent="0.2">
      <c r="B12444" s="442"/>
      <c r="I12444" s="443"/>
      <c r="J12444" s="443"/>
      <c r="K12444" s="443"/>
    </row>
    <row r="12445" spans="2:11" s="440" customFormat="1" x14ac:dyDescent="0.2">
      <c r="B12445" s="442"/>
      <c r="I12445" s="443"/>
      <c r="J12445" s="443"/>
      <c r="K12445" s="443"/>
    </row>
    <row r="12446" spans="2:11" s="440" customFormat="1" x14ac:dyDescent="0.2">
      <c r="B12446" s="442"/>
      <c r="I12446" s="443"/>
      <c r="J12446" s="443"/>
      <c r="K12446" s="443"/>
    </row>
    <row r="12447" spans="2:11" s="440" customFormat="1" x14ac:dyDescent="0.2">
      <c r="B12447" s="442"/>
      <c r="I12447" s="443"/>
      <c r="J12447" s="443"/>
      <c r="K12447" s="443"/>
    </row>
    <row r="12448" spans="2:11" s="440" customFormat="1" x14ac:dyDescent="0.2">
      <c r="B12448" s="442"/>
      <c r="I12448" s="443"/>
      <c r="J12448" s="443"/>
      <c r="K12448" s="443"/>
    </row>
    <row r="12449" spans="2:11" s="440" customFormat="1" x14ac:dyDescent="0.2">
      <c r="B12449" s="442"/>
      <c r="I12449" s="443"/>
      <c r="J12449" s="443"/>
      <c r="K12449" s="443"/>
    </row>
    <row r="12450" spans="2:11" s="440" customFormat="1" x14ac:dyDescent="0.2">
      <c r="B12450" s="442"/>
      <c r="I12450" s="443"/>
      <c r="J12450" s="443"/>
      <c r="K12450" s="443"/>
    </row>
    <row r="12451" spans="2:11" s="440" customFormat="1" x14ac:dyDescent="0.2">
      <c r="B12451" s="442"/>
      <c r="I12451" s="443"/>
      <c r="J12451" s="443"/>
      <c r="K12451" s="443"/>
    </row>
    <row r="12452" spans="2:11" s="440" customFormat="1" x14ac:dyDescent="0.2">
      <c r="B12452" s="442"/>
      <c r="I12452" s="443"/>
      <c r="J12452" s="443"/>
      <c r="K12452" s="443"/>
    </row>
    <row r="12453" spans="2:11" s="440" customFormat="1" x14ac:dyDescent="0.2">
      <c r="B12453" s="442"/>
      <c r="I12453" s="443"/>
      <c r="J12453" s="443"/>
      <c r="K12453" s="443"/>
    </row>
    <row r="12454" spans="2:11" s="440" customFormat="1" x14ac:dyDescent="0.2">
      <c r="B12454" s="442"/>
      <c r="I12454" s="443"/>
      <c r="J12454" s="443"/>
      <c r="K12454" s="443"/>
    </row>
    <row r="12455" spans="2:11" s="440" customFormat="1" x14ac:dyDescent="0.2">
      <c r="B12455" s="442"/>
      <c r="I12455" s="443"/>
      <c r="J12455" s="443"/>
      <c r="K12455" s="443"/>
    </row>
    <row r="12456" spans="2:11" s="440" customFormat="1" x14ac:dyDescent="0.2">
      <c r="B12456" s="442"/>
      <c r="I12456" s="443"/>
      <c r="J12456" s="443"/>
      <c r="K12456" s="443"/>
    </row>
    <row r="12457" spans="2:11" s="440" customFormat="1" x14ac:dyDescent="0.2">
      <c r="B12457" s="442"/>
      <c r="I12457" s="443"/>
      <c r="J12457" s="443"/>
      <c r="K12457" s="443"/>
    </row>
    <row r="12458" spans="2:11" s="440" customFormat="1" x14ac:dyDescent="0.2">
      <c r="B12458" s="442"/>
      <c r="I12458" s="443"/>
      <c r="J12458" s="443"/>
      <c r="K12458" s="443"/>
    </row>
    <row r="12459" spans="2:11" s="440" customFormat="1" x14ac:dyDescent="0.2">
      <c r="B12459" s="442"/>
      <c r="I12459" s="443"/>
      <c r="J12459" s="443"/>
      <c r="K12459" s="443"/>
    </row>
    <row r="12460" spans="2:11" s="440" customFormat="1" x14ac:dyDescent="0.2">
      <c r="B12460" s="442"/>
      <c r="I12460" s="443"/>
      <c r="J12460" s="443"/>
      <c r="K12460" s="443"/>
    </row>
    <row r="12461" spans="2:11" s="440" customFormat="1" x14ac:dyDescent="0.2">
      <c r="B12461" s="442"/>
      <c r="I12461" s="443"/>
      <c r="J12461" s="443"/>
      <c r="K12461" s="443"/>
    </row>
    <row r="12462" spans="2:11" s="440" customFormat="1" x14ac:dyDescent="0.2">
      <c r="B12462" s="442"/>
      <c r="I12462" s="443"/>
      <c r="J12462" s="443"/>
      <c r="K12462" s="443"/>
    </row>
    <row r="12463" spans="2:11" s="440" customFormat="1" x14ac:dyDescent="0.2">
      <c r="B12463" s="442"/>
      <c r="I12463" s="443"/>
      <c r="J12463" s="443"/>
      <c r="K12463" s="443"/>
    </row>
    <row r="12464" spans="2:11" s="440" customFormat="1" x14ac:dyDescent="0.2">
      <c r="B12464" s="442"/>
      <c r="I12464" s="443"/>
      <c r="J12464" s="443"/>
      <c r="K12464" s="443"/>
    </row>
    <row r="12465" spans="2:11" s="440" customFormat="1" x14ac:dyDescent="0.2">
      <c r="B12465" s="442"/>
      <c r="I12465" s="443"/>
      <c r="J12465" s="443"/>
      <c r="K12465" s="443"/>
    </row>
    <row r="12466" spans="2:11" s="440" customFormat="1" x14ac:dyDescent="0.2">
      <c r="B12466" s="442"/>
      <c r="I12466" s="443"/>
      <c r="J12466" s="443"/>
      <c r="K12466" s="443"/>
    </row>
    <row r="12467" spans="2:11" s="440" customFormat="1" x14ac:dyDescent="0.2">
      <c r="B12467" s="442"/>
      <c r="I12467" s="443"/>
      <c r="J12467" s="443"/>
      <c r="K12467" s="443"/>
    </row>
    <row r="12468" spans="2:11" s="440" customFormat="1" x14ac:dyDescent="0.2">
      <c r="B12468" s="442"/>
      <c r="I12468" s="443"/>
      <c r="J12468" s="443"/>
      <c r="K12468" s="443"/>
    </row>
    <row r="12469" spans="2:11" s="440" customFormat="1" x14ac:dyDescent="0.2">
      <c r="B12469" s="442"/>
      <c r="I12469" s="443"/>
      <c r="J12469" s="443"/>
      <c r="K12469" s="443"/>
    </row>
    <row r="12470" spans="2:11" s="440" customFormat="1" x14ac:dyDescent="0.2">
      <c r="B12470" s="442"/>
      <c r="I12470" s="443"/>
      <c r="J12470" s="443"/>
      <c r="K12470" s="443"/>
    </row>
    <row r="12471" spans="2:11" s="440" customFormat="1" x14ac:dyDescent="0.2">
      <c r="B12471" s="442"/>
      <c r="I12471" s="443"/>
      <c r="J12471" s="443"/>
      <c r="K12471" s="443"/>
    </row>
    <row r="12472" spans="2:11" s="440" customFormat="1" x14ac:dyDescent="0.2">
      <c r="B12472" s="442"/>
      <c r="I12472" s="443"/>
      <c r="J12472" s="443"/>
      <c r="K12472" s="443"/>
    </row>
    <row r="12473" spans="2:11" s="440" customFormat="1" x14ac:dyDescent="0.2">
      <c r="B12473" s="442"/>
      <c r="I12473" s="443"/>
      <c r="J12473" s="443"/>
      <c r="K12473" s="443"/>
    </row>
    <row r="12474" spans="2:11" s="440" customFormat="1" x14ac:dyDescent="0.2">
      <c r="B12474" s="442"/>
      <c r="I12474" s="443"/>
      <c r="J12474" s="443"/>
      <c r="K12474" s="443"/>
    </row>
    <row r="12475" spans="2:11" s="440" customFormat="1" x14ac:dyDescent="0.2">
      <c r="B12475" s="442"/>
      <c r="I12475" s="443"/>
      <c r="J12475" s="443"/>
      <c r="K12475" s="443"/>
    </row>
    <row r="12476" spans="2:11" s="440" customFormat="1" x14ac:dyDescent="0.2">
      <c r="B12476" s="442"/>
      <c r="I12476" s="443"/>
      <c r="J12476" s="443"/>
      <c r="K12476" s="443"/>
    </row>
    <row r="12477" spans="2:11" s="440" customFormat="1" x14ac:dyDescent="0.2">
      <c r="B12477" s="442"/>
      <c r="I12477" s="443"/>
      <c r="J12477" s="443"/>
      <c r="K12477" s="443"/>
    </row>
    <row r="12478" spans="2:11" s="440" customFormat="1" x14ac:dyDescent="0.2">
      <c r="B12478" s="442"/>
      <c r="I12478" s="443"/>
      <c r="J12478" s="443"/>
      <c r="K12478" s="443"/>
    </row>
    <row r="12479" spans="2:11" s="440" customFormat="1" x14ac:dyDescent="0.2">
      <c r="B12479" s="442"/>
      <c r="I12479" s="443"/>
      <c r="J12479" s="443"/>
      <c r="K12479" s="443"/>
    </row>
    <row r="12480" spans="2:11" s="440" customFormat="1" x14ac:dyDescent="0.2">
      <c r="B12480" s="442"/>
      <c r="I12480" s="443"/>
      <c r="J12480" s="443"/>
      <c r="K12480" s="443"/>
    </row>
    <row r="12481" spans="2:11" s="440" customFormat="1" x14ac:dyDescent="0.2">
      <c r="B12481" s="442"/>
      <c r="I12481" s="443"/>
      <c r="J12481" s="443"/>
      <c r="K12481" s="443"/>
    </row>
    <row r="12482" spans="2:11" s="440" customFormat="1" x14ac:dyDescent="0.2">
      <c r="B12482" s="442"/>
      <c r="I12482" s="443"/>
      <c r="J12482" s="443"/>
      <c r="K12482" s="443"/>
    </row>
    <row r="12483" spans="2:11" s="440" customFormat="1" x14ac:dyDescent="0.2">
      <c r="B12483" s="442"/>
      <c r="I12483" s="443"/>
      <c r="J12483" s="443"/>
      <c r="K12483" s="443"/>
    </row>
    <row r="12484" spans="2:11" s="440" customFormat="1" x14ac:dyDescent="0.2">
      <c r="B12484" s="442"/>
      <c r="I12484" s="443"/>
      <c r="J12484" s="443"/>
      <c r="K12484" s="443"/>
    </row>
    <row r="12485" spans="2:11" s="440" customFormat="1" x14ac:dyDescent="0.2">
      <c r="B12485" s="442"/>
      <c r="I12485" s="443"/>
      <c r="J12485" s="443"/>
      <c r="K12485" s="443"/>
    </row>
    <row r="12486" spans="2:11" s="440" customFormat="1" x14ac:dyDescent="0.2">
      <c r="B12486" s="442"/>
      <c r="I12486" s="443"/>
      <c r="J12486" s="443"/>
      <c r="K12486" s="443"/>
    </row>
    <row r="12487" spans="2:11" s="440" customFormat="1" x14ac:dyDescent="0.2">
      <c r="B12487" s="442"/>
      <c r="I12487" s="443"/>
      <c r="J12487" s="443"/>
      <c r="K12487" s="443"/>
    </row>
    <row r="12488" spans="2:11" s="440" customFormat="1" x14ac:dyDescent="0.2">
      <c r="B12488" s="442"/>
      <c r="I12488" s="443"/>
      <c r="J12488" s="443"/>
      <c r="K12488" s="443"/>
    </row>
    <row r="12489" spans="2:11" s="440" customFormat="1" x14ac:dyDescent="0.2">
      <c r="B12489" s="442"/>
      <c r="I12489" s="443"/>
      <c r="J12489" s="443"/>
      <c r="K12489" s="443"/>
    </row>
    <row r="12490" spans="2:11" s="440" customFormat="1" x14ac:dyDescent="0.2">
      <c r="B12490" s="442"/>
      <c r="I12490" s="443"/>
      <c r="J12490" s="443"/>
      <c r="K12490" s="443"/>
    </row>
    <row r="12491" spans="2:11" s="440" customFormat="1" x14ac:dyDescent="0.2">
      <c r="B12491" s="442"/>
      <c r="I12491" s="443"/>
      <c r="J12491" s="443"/>
      <c r="K12491" s="443"/>
    </row>
    <row r="12492" spans="2:11" s="440" customFormat="1" x14ac:dyDescent="0.2">
      <c r="B12492" s="442"/>
      <c r="I12492" s="443"/>
      <c r="J12492" s="443"/>
      <c r="K12492" s="443"/>
    </row>
    <row r="12493" spans="2:11" s="440" customFormat="1" x14ac:dyDescent="0.2">
      <c r="B12493" s="442"/>
      <c r="I12493" s="443"/>
      <c r="J12493" s="443"/>
      <c r="K12493" s="443"/>
    </row>
    <row r="12494" spans="2:11" s="440" customFormat="1" x14ac:dyDescent="0.2">
      <c r="B12494" s="442"/>
      <c r="I12494" s="443"/>
      <c r="J12494" s="443"/>
      <c r="K12494" s="443"/>
    </row>
    <row r="12495" spans="2:11" s="440" customFormat="1" x14ac:dyDescent="0.2">
      <c r="B12495" s="442"/>
      <c r="I12495" s="443"/>
      <c r="J12495" s="443"/>
      <c r="K12495" s="443"/>
    </row>
    <row r="12496" spans="2:11" s="440" customFormat="1" x14ac:dyDescent="0.2">
      <c r="B12496" s="442"/>
      <c r="I12496" s="443"/>
      <c r="J12496" s="443"/>
      <c r="K12496" s="443"/>
    </row>
    <row r="12497" spans="2:11" s="440" customFormat="1" x14ac:dyDescent="0.2">
      <c r="B12497" s="442"/>
      <c r="I12497" s="443"/>
      <c r="J12497" s="443"/>
      <c r="K12497" s="443"/>
    </row>
    <row r="12498" spans="2:11" s="440" customFormat="1" x14ac:dyDescent="0.2">
      <c r="B12498" s="442"/>
      <c r="I12498" s="443"/>
      <c r="J12498" s="443"/>
      <c r="K12498" s="443"/>
    </row>
    <row r="12499" spans="2:11" s="440" customFormat="1" x14ac:dyDescent="0.2">
      <c r="B12499" s="442"/>
      <c r="I12499" s="443"/>
      <c r="J12499" s="443"/>
      <c r="K12499" s="443"/>
    </row>
    <row r="12500" spans="2:11" s="440" customFormat="1" x14ac:dyDescent="0.2">
      <c r="B12500" s="442"/>
      <c r="I12500" s="443"/>
      <c r="J12500" s="443"/>
      <c r="K12500" s="443"/>
    </row>
    <row r="12501" spans="2:11" s="440" customFormat="1" x14ac:dyDescent="0.2">
      <c r="B12501" s="442"/>
      <c r="I12501" s="443"/>
      <c r="J12501" s="443"/>
      <c r="K12501" s="443"/>
    </row>
    <row r="12502" spans="2:11" s="440" customFormat="1" x14ac:dyDescent="0.2">
      <c r="B12502" s="442"/>
      <c r="I12502" s="443"/>
      <c r="J12502" s="443"/>
      <c r="K12502" s="443"/>
    </row>
    <row r="12503" spans="2:11" s="440" customFormat="1" x14ac:dyDescent="0.2">
      <c r="B12503" s="442"/>
      <c r="I12503" s="443"/>
      <c r="J12503" s="443"/>
      <c r="K12503" s="443"/>
    </row>
    <row r="12504" spans="2:11" s="440" customFormat="1" x14ac:dyDescent="0.2">
      <c r="B12504" s="442"/>
      <c r="I12504" s="443"/>
      <c r="J12504" s="443"/>
      <c r="K12504" s="443"/>
    </row>
    <row r="12505" spans="2:11" s="440" customFormat="1" x14ac:dyDescent="0.2">
      <c r="B12505" s="442"/>
      <c r="I12505" s="443"/>
      <c r="J12505" s="443"/>
      <c r="K12505" s="443"/>
    </row>
    <row r="12506" spans="2:11" s="440" customFormat="1" x14ac:dyDescent="0.2">
      <c r="B12506" s="442"/>
      <c r="I12506" s="443"/>
      <c r="J12506" s="443"/>
      <c r="K12506" s="443"/>
    </row>
    <row r="12507" spans="2:11" s="440" customFormat="1" x14ac:dyDescent="0.2">
      <c r="B12507" s="442"/>
      <c r="I12507" s="443"/>
      <c r="J12507" s="443"/>
      <c r="K12507" s="443"/>
    </row>
    <row r="12508" spans="2:11" s="440" customFormat="1" x14ac:dyDescent="0.2">
      <c r="B12508" s="442"/>
      <c r="I12508" s="443"/>
      <c r="J12508" s="443"/>
      <c r="K12508" s="443"/>
    </row>
    <row r="12509" spans="2:11" s="440" customFormat="1" x14ac:dyDescent="0.2">
      <c r="B12509" s="442"/>
      <c r="I12509" s="443"/>
      <c r="J12509" s="443"/>
      <c r="K12509" s="443"/>
    </row>
    <row r="12510" spans="2:11" s="440" customFormat="1" x14ac:dyDescent="0.2">
      <c r="B12510" s="442"/>
      <c r="I12510" s="443"/>
      <c r="J12510" s="443"/>
      <c r="K12510" s="443"/>
    </row>
    <row r="12511" spans="2:11" s="440" customFormat="1" x14ac:dyDescent="0.2">
      <c r="B12511" s="442"/>
      <c r="I12511" s="443"/>
      <c r="J12511" s="443"/>
      <c r="K12511" s="443"/>
    </row>
    <row r="12512" spans="2:11" s="440" customFormat="1" x14ac:dyDescent="0.2">
      <c r="B12512" s="442"/>
      <c r="I12512" s="443"/>
      <c r="J12512" s="443"/>
      <c r="K12512" s="443"/>
    </row>
    <row r="12513" spans="2:11" s="440" customFormat="1" x14ac:dyDescent="0.2">
      <c r="B12513" s="442"/>
      <c r="I12513" s="443"/>
      <c r="J12513" s="443"/>
      <c r="K12513" s="443"/>
    </row>
    <row r="12514" spans="2:11" s="440" customFormat="1" x14ac:dyDescent="0.2">
      <c r="B12514" s="442"/>
      <c r="I12514" s="443"/>
      <c r="J12514" s="443"/>
      <c r="K12514" s="443"/>
    </row>
    <row r="12515" spans="2:11" s="440" customFormat="1" x14ac:dyDescent="0.2">
      <c r="B12515" s="442"/>
      <c r="I12515" s="443"/>
      <c r="J12515" s="443"/>
      <c r="K12515" s="443"/>
    </row>
    <row r="12516" spans="2:11" s="440" customFormat="1" x14ac:dyDescent="0.2">
      <c r="B12516" s="442"/>
      <c r="I12516" s="443"/>
      <c r="J12516" s="443"/>
      <c r="K12516" s="443"/>
    </row>
    <row r="12517" spans="2:11" s="440" customFormat="1" x14ac:dyDescent="0.2">
      <c r="B12517" s="442"/>
      <c r="I12517" s="443"/>
      <c r="J12517" s="443"/>
      <c r="K12517" s="443"/>
    </row>
    <row r="12518" spans="2:11" s="440" customFormat="1" x14ac:dyDescent="0.2">
      <c r="B12518" s="442"/>
      <c r="I12518" s="443"/>
      <c r="J12518" s="443"/>
      <c r="K12518" s="443"/>
    </row>
    <row r="12519" spans="2:11" s="440" customFormat="1" x14ac:dyDescent="0.2">
      <c r="B12519" s="442"/>
      <c r="I12519" s="443"/>
      <c r="J12519" s="443"/>
      <c r="K12519" s="443"/>
    </row>
    <row r="12520" spans="2:11" s="440" customFormat="1" x14ac:dyDescent="0.2">
      <c r="B12520" s="442"/>
      <c r="I12520" s="443"/>
      <c r="J12520" s="443"/>
      <c r="K12520" s="443"/>
    </row>
    <row r="12521" spans="2:11" s="440" customFormat="1" x14ac:dyDescent="0.2">
      <c r="B12521" s="442"/>
      <c r="I12521" s="443"/>
      <c r="J12521" s="443"/>
      <c r="K12521" s="443"/>
    </row>
    <row r="12522" spans="2:11" s="440" customFormat="1" x14ac:dyDescent="0.2">
      <c r="B12522" s="442"/>
      <c r="I12522" s="443"/>
      <c r="J12522" s="443"/>
      <c r="K12522" s="443"/>
    </row>
    <row r="12523" spans="2:11" s="440" customFormat="1" x14ac:dyDescent="0.2">
      <c r="B12523" s="442"/>
      <c r="I12523" s="443"/>
      <c r="J12523" s="443"/>
      <c r="K12523" s="443"/>
    </row>
    <row r="12524" spans="2:11" s="440" customFormat="1" x14ac:dyDescent="0.2">
      <c r="B12524" s="442"/>
      <c r="I12524" s="443"/>
      <c r="J12524" s="443"/>
      <c r="K12524" s="443"/>
    </row>
    <row r="12525" spans="2:11" s="440" customFormat="1" x14ac:dyDescent="0.2">
      <c r="B12525" s="442"/>
      <c r="I12525" s="443"/>
      <c r="J12525" s="443"/>
      <c r="K12525" s="443"/>
    </row>
    <row r="12526" spans="2:11" s="440" customFormat="1" x14ac:dyDescent="0.2">
      <c r="B12526" s="442"/>
      <c r="I12526" s="443"/>
      <c r="J12526" s="443"/>
      <c r="K12526" s="443"/>
    </row>
    <row r="12527" spans="2:11" s="440" customFormat="1" x14ac:dyDescent="0.2">
      <c r="B12527" s="442"/>
      <c r="I12527" s="443"/>
      <c r="J12527" s="443"/>
      <c r="K12527" s="443"/>
    </row>
    <row r="12528" spans="2:11" s="440" customFormat="1" x14ac:dyDescent="0.2">
      <c r="B12528" s="442"/>
      <c r="I12528" s="443"/>
      <c r="J12528" s="443"/>
      <c r="K12528" s="443"/>
    </row>
    <row r="12529" spans="2:11" s="440" customFormat="1" x14ac:dyDescent="0.2">
      <c r="B12529" s="442"/>
      <c r="I12529" s="443"/>
      <c r="J12529" s="443"/>
      <c r="K12529" s="443"/>
    </row>
    <row r="12530" spans="2:11" s="440" customFormat="1" x14ac:dyDescent="0.2">
      <c r="B12530" s="442"/>
      <c r="I12530" s="443"/>
      <c r="J12530" s="443"/>
      <c r="K12530" s="443"/>
    </row>
    <row r="12531" spans="2:11" s="440" customFormat="1" x14ac:dyDescent="0.2">
      <c r="B12531" s="442"/>
      <c r="I12531" s="443"/>
      <c r="J12531" s="443"/>
      <c r="K12531" s="443"/>
    </row>
    <row r="12532" spans="2:11" s="440" customFormat="1" x14ac:dyDescent="0.2">
      <c r="B12532" s="442"/>
      <c r="I12532" s="443"/>
      <c r="J12532" s="443"/>
      <c r="K12532" s="443"/>
    </row>
    <row r="12533" spans="2:11" s="440" customFormat="1" x14ac:dyDescent="0.2">
      <c r="B12533" s="442"/>
      <c r="I12533" s="443"/>
      <c r="J12533" s="443"/>
      <c r="K12533" s="443"/>
    </row>
    <row r="12534" spans="2:11" s="440" customFormat="1" x14ac:dyDescent="0.2">
      <c r="B12534" s="442"/>
      <c r="I12534" s="443"/>
      <c r="J12534" s="443"/>
      <c r="K12534" s="443"/>
    </row>
    <row r="12535" spans="2:11" s="440" customFormat="1" x14ac:dyDescent="0.2">
      <c r="B12535" s="442"/>
      <c r="I12535" s="443"/>
      <c r="J12535" s="443"/>
      <c r="K12535" s="443"/>
    </row>
    <row r="12536" spans="2:11" s="440" customFormat="1" x14ac:dyDescent="0.2">
      <c r="B12536" s="442"/>
      <c r="I12536" s="443"/>
      <c r="J12536" s="443"/>
      <c r="K12536" s="443"/>
    </row>
    <row r="12537" spans="2:11" s="440" customFormat="1" x14ac:dyDescent="0.2">
      <c r="B12537" s="442"/>
      <c r="I12537" s="443"/>
      <c r="J12537" s="443"/>
      <c r="K12537" s="443"/>
    </row>
    <row r="12538" spans="2:11" s="440" customFormat="1" x14ac:dyDescent="0.2">
      <c r="B12538" s="442"/>
      <c r="I12538" s="443"/>
      <c r="J12538" s="443"/>
      <c r="K12538" s="443"/>
    </row>
    <row r="12539" spans="2:11" s="440" customFormat="1" x14ac:dyDescent="0.2">
      <c r="B12539" s="442"/>
      <c r="I12539" s="443"/>
      <c r="J12539" s="443"/>
      <c r="K12539" s="443"/>
    </row>
    <row r="12540" spans="2:11" s="440" customFormat="1" x14ac:dyDescent="0.2">
      <c r="B12540" s="442"/>
      <c r="I12540" s="443"/>
      <c r="J12540" s="443"/>
      <c r="K12540" s="443"/>
    </row>
    <row r="12541" spans="2:11" s="440" customFormat="1" x14ac:dyDescent="0.2">
      <c r="B12541" s="442"/>
      <c r="I12541" s="443"/>
      <c r="J12541" s="443"/>
      <c r="K12541" s="443"/>
    </row>
    <row r="12542" spans="2:11" s="440" customFormat="1" x14ac:dyDescent="0.2">
      <c r="B12542" s="442"/>
      <c r="I12542" s="443"/>
      <c r="J12542" s="443"/>
      <c r="K12542" s="443"/>
    </row>
    <row r="12543" spans="2:11" s="440" customFormat="1" x14ac:dyDescent="0.2">
      <c r="B12543" s="442"/>
      <c r="I12543" s="443"/>
      <c r="J12543" s="443"/>
      <c r="K12543" s="443"/>
    </row>
    <row r="12544" spans="2:11" s="440" customFormat="1" x14ac:dyDescent="0.2">
      <c r="B12544" s="442"/>
      <c r="I12544" s="443"/>
      <c r="J12544" s="443"/>
      <c r="K12544" s="443"/>
    </row>
    <row r="12545" spans="2:11" s="440" customFormat="1" x14ac:dyDescent="0.2">
      <c r="B12545" s="442"/>
      <c r="I12545" s="443"/>
      <c r="J12545" s="443"/>
      <c r="K12545" s="443"/>
    </row>
    <row r="12546" spans="2:11" s="440" customFormat="1" x14ac:dyDescent="0.2">
      <c r="B12546" s="442"/>
      <c r="I12546" s="443"/>
      <c r="J12546" s="443"/>
      <c r="K12546" s="443"/>
    </row>
    <row r="12547" spans="2:11" s="440" customFormat="1" x14ac:dyDescent="0.2">
      <c r="B12547" s="442"/>
      <c r="I12547" s="443"/>
      <c r="J12547" s="443"/>
      <c r="K12547" s="443"/>
    </row>
    <row r="12548" spans="2:11" s="440" customFormat="1" x14ac:dyDescent="0.2">
      <c r="B12548" s="442"/>
      <c r="I12548" s="443"/>
      <c r="J12548" s="443"/>
      <c r="K12548" s="443"/>
    </row>
    <row r="12549" spans="2:11" s="440" customFormat="1" x14ac:dyDescent="0.2">
      <c r="B12549" s="442"/>
      <c r="I12549" s="443"/>
      <c r="J12549" s="443"/>
      <c r="K12549" s="443"/>
    </row>
    <row r="12550" spans="2:11" s="440" customFormat="1" x14ac:dyDescent="0.2">
      <c r="B12550" s="442"/>
      <c r="I12550" s="443"/>
      <c r="J12550" s="443"/>
      <c r="K12550" s="443"/>
    </row>
    <row r="12551" spans="2:11" s="440" customFormat="1" x14ac:dyDescent="0.2">
      <c r="B12551" s="442"/>
      <c r="I12551" s="443"/>
      <c r="J12551" s="443"/>
      <c r="K12551" s="443"/>
    </row>
    <row r="12552" spans="2:11" s="440" customFormat="1" x14ac:dyDescent="0.2">
      <c r="B12552" s="442"/>
      <c r="I12552" s="443"/>
      <c r="J12552" s="443"/>
      <c r="K12552" s="443"/>
    </row>
    <row r="12553" spans="2:11" s="440" customFormat="1" x14ac:dyDescent="0.2">
      <c r="B12553" s="442"/>
      <c r="I12553" s="443"/>
      <c r="J12553" s="443"/>
      <c r="K12553" s="443"/>
    </row>
    <row r="12554" spans="2:11" s="440" customFormat="1" x14ac:dyDescent="0.2">
      <c r="B12554" s="442"/>
      <c r="I12554" s="443"/>
      <c r="J12554" s="443"/>
      <c r="K12554" s="443"/>
    </row>
    <row r="12555" spans="2:11" s="440" customFormat="1" x14ac:dyDescent="0.2">
      <c r="B12555" s="442"/>
      <c r="I12555" s="443"/>
      <c r="J12555" s="443"/>
      <c r="K12555" s="443"/>
    </row>
    <row r="12556" spans="2:11" s="440" customFormat="1" x14ac:dyDescent="0.2">
      <c r="B12556" s="442"/>
      <c r="I12556" s="443"/>
      <c r="J12556" s="443"/>
      <c r="K12556" s="443"/>
    </row>
    <row r="12557" spans="2:11" s="440" customFormat="1" x14ac:dyDescent="0.2">
      <c r="B12557" s="442"/>
      <c r="I12557" s="443"/>
      <c r="J12557" s="443"/>
      <c r="K12557" s="443"/>
    </row>
    <row r="12558" spans="2:11" s="440" customFormat="1" x14ac:dyDescent="0.2">
      <c r="B12558" s="442"/>
      <c r="I12558" s="443"/>
      <c r="J12558" s="443"/>
      <c r="K12558" s="443"/>
    </row>
    <row r="12559" spans="2:11" s="440" customFormat="1" x14ac:dyDescent="0.2">
      <c r="B12559" s="442"/>
      <c r="I12559" s="443"/>
      <c r="J12559" s="443"/>
      <c r="K12559" s="443"/>
    </row>
    <row r="12560" spans="2:11" s="440" customFormat="1" x14ac:dyDescent="0.2">
      <c r="B12560" s="442"/>
      <c r="I12560" s="443"/>
      <c r="J12560" s="443"/>
      <c r="K12560" s="443"/>
    </row>
    <row r="12561" spans="2:11" s="440" customFormat="1" x14ac:dyDescent="0.2">
      <c r="B12561" s="442"/>
      <c r="I12561" s="443"/>
      <c r="J12561" s="443"/>
      <c r="K12561" s="443"/>
    </row>
    <row r="12562" spans="2:11" s="440" customFormat="1" x14ac:dyDescent="0.2">
      <c r="B12562" s="442"/>
      <c r="I12562" s="443"/>
      <c r="J12562" s="443"/>
      <c r="K12562" s="443"/>
    </row>
    <row r="12563" spans="2:11" s="440" customFormat="1" x14ac:dyDescent="0.2">
      <c r="B12563" s="442"/>
      <c r="I12563" s="443"/>
      <c r="J12563" s="443"/>
      <c r="K12563" s="443"/>
    </row>
    <row r="12564" spans="2:11" s="440" customFormat="1" x14ac:dyDescent="0.2">
      <c r="B12564" s="442"/>
      <c r="I12564" s="443"/>
      <c r="J12564" s="443"/>
      <c r="K12564" s="443"/>
    </row>
    <row r="12565" spans="2:11" s="440" customFormat="1" x14ac:dyDescent="0.2">
      <c r="B12565" s="442"/>
      <c r="I12565" s="443"/>
      <c r="J12565" s="443"/>
      <c r="K12565" s="443"/>
    </row>
    <row r="12566" spans="2:11" s="440" customFormat="1" x14ac:dyDescent="0.2">
      <c r="B12566" s="442"/>
      <c r="I12566" s="443"/>
      <c r="J12566" s="443"/>
      <c r="K12566" s="443"/>
    </row>
    <row r="12567" spans="2:11" s="440" customFormat="1" x14ac:dyDescent="0.2">
      <c r="B12567" s="442"/>
      <c r="I12567" s="443"/>
      <c r="J12567" s="443"/>
      <c r="K12567" s="443"/>
    </row>
    <row r="12568" spans="2:11" s="440" customFormat="1" x14ac:dyDescent="0.2">
      <c r="B12568" s="442"/>
      <c r="I12568" s="443"/>
      <c r="J12568" s="443"/>
      <c r="K12568" s="443"/>
    </row>
    <row r="12569" spans="2:11" s="440" customFormat="1" x14ac:dyDescent="0.2">
      <c r="B12569" s="442"/>
      <c r="I12569" s="443"/>
      <c r="J12569" s="443"/>
      <c r="K12569" s="443"/>
    </row>
    <row r="12570" spans="2:11" s="440" customFormat="1" x14ac:dyDescent="0.2">
      <c r="B12570" s="442"/>
      <c r="I12570" s="443"/>
      <c r="J12570" s="443"/>
      <c r="K12570" s="443"/>
    </row>
    <row r="12571" spans="2:11" s="440" customFormat="1" x14ac:dyDescent="0.2">
      <c r="B12571" s="442"/>
      <c r="I12571" s="443"/>
      <c r="J12571" s="443"/>
      <c r="K12571" s="443"/>
    </row>
    <row r="12572" spans="2:11" s="440" customFormat="1" x14ac:dyDescent="0.2">
      <c r="B12572" s="442"/>
      <c r="I12572" s="443"/>
      <c r="J12572" s="443"/>
      <c r="K12572" s="443"/>
    </row>
    <row r="12573" spans="2:11" s="440" customFormat="1" x14ac:dyDescent="0.2">
      <c r="B12573" s="442"/>
      <c r="I12573" s="443"/>
      <c r="J12573" s="443"/>
      <c r="K12573" s="443"/>
    </row>
    <row r="12574" spans="2:11" s="440" customFormat="1" x14ac:dyDescent="0.2">
      <c r="B12574" s="442"/>
      <c r="I12574" s="443"/>
      <c r="J12574" s="443"/>
      <c r="K12574" s="443"/>
    </row>
    <row r="12575" spans="2:11" s="440" customFormat="1" x14ac:dyDescent="0.2">
      <c r="B12575" s="442"/>
      <c r="I12575" s="443"/>
      <c r="J12575" s="443"/>
      <c r="K12575" s="443"/>
    </row>
    <row r="12576" spans="2:11" s="440" customFormat="1" x14ac:dyDescent="0.2">
      <c r="B12576" s="442"/>
      <c r="I12576" s="443"/>
      <c r="J12576" s="443"/>
      <c r="K12576" s="443"/>
    </row>
    <row r="12577" spans="2:11" s="440" customFormat="1" x14ac:dyDescent="0.2">
      <c r="B12577" s="442"/>
      <c r="I12577" s="443"/>
      <c r="J12577" s="443"/>
      <c r="K12577" s="443"/>
    </row>
    <row r="12578" spans="2:11" s="440" customFormat="1" x14ac:dyDescent="0.2">
      <c r="B12578" s="442"/>
      <c r="I12578" s="443"/>
      <c r="J12578" s="443"/>
      <c r="K12578" s="443"/>
    </row>
    <row r="12579" spans="2:11" s="440" customFormat="1" x14ac:dyDescent="0.2">
      <c r="B12579" s="442"/>
      <c r="I12579" s="443"/>
      <c r="J12579" s="443"/>
      <c r="K12579" s="443"/>
    </row>
    <row r="12580" spans="2:11" s="440" customFormat="1" x14ac:dyDescent="0.2">
      <c r="B12580" s="442"/>
      <c r="I12580" s="443"/>
      <c r="J12580" s="443"/>
      <c r="K12580" s="443"/>
    </row>
    <row r="12581" spans="2:11" s="440" customFormat="1" x14ac:dyDescent="0.2">
      <c r="B12581" s="442"/>
      <c r="I12581" s="443"/>
      <c r="J12581" s="443"/>
      <c r="K12581" s="443"/>
    </row>
    <row r="12582" spans="2:11" s="440" customFormat="1" x14ac:dyDescent="0.2">
      <c r="B12582" s="442"/>
      <c r="I12582" s="443"/>
      <c r="J12582" s="443"/>
      <c r="K12582" s="443"/>
    </row>
    <row r="12583" spans="2:11" s="440" customFormat="1" x14ac:dyDescent="0.2">
      <c r="B12583" s="442"/>
      <c r="I12583" s="443"/>
      <c r="J12583" s="443"/>
      <c r="K12583" s="443"/>
    </row>
    <row r="12584" spans="2:11" s="440" customFormat="1" x14ac:dyDescent="0.2">
      <c r="B12584" s="442"/>
      <c r="I12584" s="443"/>
      <c r="J12584" s="443"/>
      <c r="K12584" s="443"/>
    </row>
    <row r="12585" spans="2:11" s="440" customFormat="1" x14ac:dyDescent="0.2">
      <c r="B12585" s="442"/>
      <c r="I12585" s="443"/>
      <c r="J12585" s="443"/>
      <c r="K12585" s="443"/>
    </row>
    <row r="12586" spans="2:11" s="440" customFormat="1" x14ac:dyDescent="0.2">
      <c r="B12586" s="442"/>
      <c r="I12586" s="443"/>
      <c r="J12586" s="443"/>
      <c r="K12586" s="443"/>
    </row>
    <row r="12587" spans="2:11" s="440" customFormat="1" x14ac:dyDescent="0.2">
      <c r="B12587" s="442"/>
      <c r="I12587" s="443"/>
      <c r="J12587" s="443"/>
      <c r="K12587" s="443"/>
    </row>
    <row r="12588" spans="2:11" s="440" customFormat="1" x14ac:dyDescent="0.2">
      <c r="B12588" s="442"/>
      <c r="I12588" s="443"/>
      <c r="J12588" s="443"/>
      <c r="K12588" s="443"/>
    </row>
    <row r="12589" spans="2:11" s="440" customFormat="1" x14ac:dyDescent="0.2">
      <c r="B12589" s="442"/>
      <c r="I12589" s="443"/>
      <c r="J12589" s="443"/>
      <c r="K12589" s="443"/>
    </row>
    <row r="12590" spans="2:11" s="440" customFormat="1" x14ac:dyDescent="0.2">
      <c r="B12590" s="442"/>
      <c r="I12590" s="443"/>
      <c r="J12590" s="443"/>
      <c r="K12590" s="443"/>
    </row>
    <row r="12591" spans="2:11" s="440" customFormat="1" x14ac:dyDescent="0.2">
      <c r="B12591" s="442"/>
      <c r="I12591" s="443"/>
      <c r="J12591" s="443"/>
      <c r="K12591" s="443"/>
    </row>
    <row r="12592" spans="2:11" s="440" customFormat="1" x14ac:dyDescent="0.2">
      <c r="B12592" s="442"/>
      <c r="I12592" s="443"/>
      <c r="J12592" s="443"/>
      <c r="K12592" s="443"/>
    </row>
    <row r="12593" spans="2:11" s="440" customFormat="1" x14ac:dyDescent="0.2">
      <c r="B12593" s="442"/>
      <c r="I12593" s="443"/>
      <c r="J12593" s="443"/>
      <c r="K12593" s="443"/>
    </row>
    <row r="12594" spans="2:11" s="440" customFormat="1" x14ac:dyDescent="0.2">
      <c r="B12594" s="442"/>
      <c r="I12594" s="443"/>
      <c r="J12594" s="443"/>
      <c r="K12594" s="443"/>
    </row>
    <row r="12595" spans="2:11" s="440" customFormat="1" x14ac:dyDescent="0.2">
      <c r="B12595" s="442"/>
      <c r="I12595" s="443"/>
      <c r="J12595" s="443"/>
      <c r="K12595" s="443"/>
    </row>
    <row r="12596" spans="2:11" s="440" customFormat="1" x14ac:dyDescent="0.2">
      <c r="B12596" s="442"/>
      <c r="I12596" s="443"/>
      <c r="J12596" s="443"/>
      <c r="K12596" s="443"/>
    </row>
    <row r="12597" spans="2:11" s="440" customFormat="1" x14ac:dyDescent="0.2">
      <c r="B12597" s="442"/>
      <c r="I12597" s="443"/>
      <c r="J12597" s="443"/>
      <c r="K12597" s="443"/>
    </row>
    <row r="12598" spans="2:11" s="440" customFormat="1" x14ac:dyDescent="0.2">
      <c r="B12598" s="442"/>
      <c r="I12598" s="443"/>
      <c r="J12598" s="443"/>
      <c r="K12598" s="443"/>
    </row>
    <row r="12599" spans="2:11" s="440" customFormat="1" x14ac:dyDescent="0.2">
      <c r="B12599" s="442"/>
      <c r="I12599" s="443"/>
      <c r="J12599" s="443"/>
      <c r="K12599" s="443"/>
    </row>
    <row r="12600" spans="2:11" s="440" customFormat="1" x14ac:dyDescent="0.2">
      <c r="B12600" s="442"/>
      <c r="I12600" s="443"/>
      <c r="J12600" s="443"/>
      <c r="K12600" s="443"/>
    </row>
    <row r="12601" spans="2:11" s="440" customFormat="1" x14ac:dyDescent="0.2">
      <c r="B12601" s="442"/>
      <c r="I12601" s="443"/>
      <c r="J12601" s="443"/>
      <c r="K12601" s="443"/>
    </row>
    <row r="12602" spans="2:11" s="440" customFormat="1" x14ac:dyDescent="0.2">
      <c r="B12602" s="442"/>
      <c r="I12602" s="443"/>
      <c r="J12602" s="443"/>
      <c r="K12602" s="443"/>
    </row>
    <row r="12603" spans="2:11" s="440" customFormat="1" x14ac:dyDescent="0.2">
      <c r="B12603" s="442"/>
      <c r="I12603" s="443"/>
      <c r="J12603" s="443"/>
      <c r="K12603" s="443"/>
    </row>
    <row r="12604" spans="2:11" s="440" customFormat="1" x14ac:dyDescent="0.2">
      <c r="B12604" s="442"/>
      <c r="I12604" s="443"/>
      <c r="J12604" s="443"/>
      <c r="K12604" s="443"/>
    </row>
    <row r="12605" spans="2:11" s="440" customFormat="1" x14ac:dyDescent="0.2">
      <c r="B12605" s="442"/>
      <c r="I12605" s="443"/>
      <c r="J12605" s="443"/>
      <c r="K12605" s="443"/>
    </row>
    <row r="12606" spans="2:11" s="440" customFormat="1" x14ac:dyDescent="0.2">
      <c r="B12606" s="442"/>
      <c r="I12606" s="443"/>
      <c r="J12606" s="443"/>
      <c r="K12606" s="443"/>
    </row>
    <row r="12607" spans="2:11" s="440" customFormat="1" x14ac:dyDescent="0.2">
      <c r="B12607" s="442"/>
      <c r="I12607" s="443"/>
      <c r="J12607" s="443"/>
      <c r="K12607" s="443"/>
    </row>
    <row r="12608" spans="2:11" s="440" customFormat="1" x14ac:dyDescent="0.2">
      <c r="B12608" s="442"/>
      <c r="I12608" s="443"/>
      <c r="J12608" s="443"/>
      <c r="K12608" s="443"/>
    </row>
    <row r="12609" spans="2:11" s="440" customFormat="1" x14ac:dyDescent="0.2">
      <c r="B12609" s="442"/>
      <c r="I12609" s="443"/>
      <c r="J12609" s="443"/>
      <c r="K12609" s="443"/>
    </row>
    <row r="12610" spans="2:11" s="440" customFormat="1" x14ac:dyDescent="0.2">
      <c r="B12610" s="442"/>
      <c r="I12610" s="443"/>
      <c r="J12610" s="443"/>
      <c r="K12610" s="443"/>
    </row>
    <row r="12611" spans="2:11" s="440" customFormat="1" x14ac:dyDescent="0.2">
      <c r="B12611" s="442"/>
      <c r="I12611" s="443"/>
      <c r="J12611" s="443"/>
      <c r="K12611" s="443"/>
    </row>
    <row r="12612" spans="2:11" s="440" customFormat="1" x14ac:dyDescent="0.2">
      <c r="B12612" s="442"/>
      <c r="I12612" s="443"/>
      <c r="J12612" s="443"/>
      <c r="K12612" s="443"/>
    </row>
    <row r="12613" spans="2:11" s="440" customFormat="1" x14ac:dyDescent="0.2">
      <c r="B12613" s="442"/>
      <c r="I12613" s="443"/>
      <c r="J12613" s="443"/>
      <c r="K12613" s="443"/>
    </row>
    <row r="12614" spans="2:11" s="440" customFormat="1" x14ac:dyDescent="0.2">
      <c r="B12614" s="442"/>
      <c r="I12614" s="443"/>
      <c r="J12614" s="443"/>
      <c r="K12614" s="443"/>
    </row>
    <row r="12615" spans="2:11" s="440" customFormat="1" x14ac:dyDescent="0.2">
      <c r="B12615" s="442"/>
      <c r="I12615" s="443"/>
      <c r="J12615" s="443"/>
      <c r="K12615" s="443"/>
    </row>
    <row r="12616" spans="2:11" s="440" customFormat="1" x14ac:dyDescent="0.2">
      <c r="B12616" s="442"/>
      <c r="I12616" s="443"/>
      <c r="J12616" s="443"/>
      <c r="K12616" s="443"/>
    </row>
    <row r="12617" spans="2:11" s="440" customFormat="1" x14ac:dyDescent="0.2">
      <c r="B12617" s="442"/>
      <c r="I12617" s="443"/>
      <c r="J12617" s="443"/>
      <c r="K12617" s="443"/>
    </row>
    <row r="12618" spans="2:11" s="440" customFormat="1" x14ac:dyDescent="0.2">
      <c r="B12618" s="442"/>
      <c r="I12618" s="443"/>
      <c r="J12618" s="443"/>
      <c r="K12618" s="443"/>
    </row>
    <row r="12619" spans="2:11" s="440" customFormat="1" x14ac:dyDescent="0.2">
      <c r="B12619" s="442"/>
      <c r="I12619" s="443"/>
      <c r="J12619" s="443"/>
      <c r="K12619" s="443"/>
    </row>
    <row r="12620" spans="2:11" s="440" customFormat="1" x14ac:dyDescent="0.2">
      <c r="B12620" s="442"/>
      <c r="I12620" s="443"/>
      <c r="J12620" s="443"/>
      <c r="K12620" s="443"/>
    </row>
    <row r="12621" spans="2:11" s="440" customFormat="1" x14ac:dyDescent="0.2">
      <c r="B12621" s="442"/>
      <c r="I12621" s="443"/>
      <c r="J12621" s="443"/>
      <c r="K12621" s="443"/>
    </row>
    <row r="12622" spans="2:11" s="440" customFormat="1" x14ac:dyDescent="0.2">
      <c r="B12622" s="442"/>
      <c r="I12622" s="443"/>
      <c r="J12622" s="443"/>
      <c r="K12622" s="443"/>
    </row>
    <row r="12623" spans="2:11" s="440" customFormat="1" x14ac:dyDescent="0.2">
      <c r="B12623" s="442"/>
      <c r="I12623" s="443"/>
      <c r="J12623" s="443"/>
      <c r="K12623" s="443"/>
    </row>
    <row r="12624" spans="2:11" s="440" customFormat="1" x14ac:dyDescent="0.2">
      <c r="B12624" s="442"/>
      <c r="I12624" s="443"/>
      <c r="J12624" s="443"/>
      <c r="K12624" s="443"/>
    </row>
    <row r="12625" spans="2:11" s="440" customFormat="1" x14ac:dyDescent="0.2">
      <c r="B12625" s="442"/>
      <c r="I12625" s="443"/>
      <c r="J12625" s="443"/>
      <c r="K12625" s="443"/>
    </row>
    <row r="12626" spans="2:11" s="440" customFormat="1" x14ac:dyDescent="0.2">
      <c r="B12626" s="442"/>
      <c r="I12626" s="443"/>
      <c r="J12626" s="443"/>
      <c r="K12626" s="443"/>
    </row>
    <row r="12627" spans="2:11" s="440" customFormat="1" x14ac:dyDescent="0.2">
      <c r="B12627" s="442"/>
      <c r="I12627" s="443"/>
      <c r="J12627" s="443"/>
      <c r="K12627" s="443"/>
    </row>
    <row r="12628" spans="2:11" s="440" customFormat="1" x14ac:dyDescent="0.2">
      <c r="B12628" s="442"/>
      <c r="I12628" s="443"/>
      <c r="J12628" s="443"/>
      <c r="K12628" s="443"/>
    </row>
    <row r="12629" spans="2:11" s="440" customFormat="1" x14ac:dyDescent="0.2">
      <c r="B12629" s="442"/>
      <c r="I12629" s="443"/>
      <c r="J12629" s="443"/>
      <c r="K12629" s="443"/>
    </row>
    <row r="12630" spans="2:11" s="440" customFormat="1" x14ac:dyDescent="0.2">
      <c r="B12630" s="442"/>
      <c r="I12630" s="443"/>
      <c r="J12630" s="443"/>
      <c r="K12630" s="443"/>
    </row>
    <row r="12631" spans="2:11" s="440" customFormat="1" x14ac:dyDescent="0.2">
      <c r="B12631" s="442"/>
      <c r="I12631" s="443"/>
      <c r="J12631" s="443"/>
      <c r="K12631" s="443"/>
    </row>
    <row r="12632" spans="2:11" s="440" customFormat="1" x14ac:dyDescent="0.2">
      <c r="B12632" s="442"/>
      <c r="I12632" s="443"/>
      <c r="J12632" s="443"/>
      <c r="K12632" s="443"/>
    </row>
    <row r="12633" spans="2:11" s="440" customFormat="1" x14ac:dyDescent="0.2">
      <c r="B12633" s="442"/>
      <c r="I12633" s="443"/>
      <c r="J12633" s="443"/>
      <c r="K12633" s="443"/>
    </row>
    <row r="12634" spans="2:11" s="440" customFormat="1" x14ac:dyDescent="0.2">
      <c r="B12634" s="442"/>
      <c r="I12634" s="443"/>
      <c r="J12634" s="443"/>
      <c r="K12634" s="443"/>
    </row>
    <row r="12635" spans="2:11" s="440" customFormat="1" x14ac:dyDescent="0.2">
      <c r="B12635" s="442"/>
      <c r="I12635" s="443"/>
      <c r="J12635" s="443"/>
      <c r="K12635" s="443"/>
    </row>
    <row r="12636" spans="2:11" s="440" customFormat="1" x14ac:dyDescent="0.2">
      <c r="B12636" s="442"/>
      <c r="I12636" s="443"/>
      <c r="J12636" s="443"/>
      <c r="K12636" s="443"/>
    </row>
    <row r="12637" spans="2:11" s="440" customFormat="1" x14ac:dyDescent="0.2">
      <c r="B12637" s="442"/>
      <c r="I12637" s="443"/>
      <c r="J12637" s="443"/>
      <c r="K12637" s="443"/>
    </row>
    <row r="12638" spans="2:11" s="440" customFormat="1" x14ac:dyDescent="0.2">
      <c r="B12638" s="442"/>
      <c r="I12638" s="443"/>
      <c r="J12638" s="443"/>
      <c r="K12638" s="443"/>
    </row>
    <row r="12639" spans="2:11" s="440" customFormat="1" x14ac:dyDescent="0.2">
      <c r="B12639" s="442"/>
      <c r="I12639" s="443"/>
      <c r="J12639" s="443"/>
      <c r="K12639" s="443"/>
    </row>
    <row r="12640" spans="2:11" s="440" customFormat="1" x14ac:dyDescent="0.2">
      <c r="B12640" s="442"/>
      <c r="I12640" s="443"/>
      <c r="J12640" s="443"/>
      <c r="K12640" s="443"/>
    </row>
    <row r="12641" spans="2:11" s="440" customFormat="1" x14ac:dyDescent="0.2">
      <c r="B12641" s="442"/>
      <c r="I12641" s="443"/>
      <c r="J12641" s="443"/>
      <c r="K12641" s="443"/>
    </row>
    <row r="12642" spans="2:11" s="440" customFormat="1" x14ac:dyDescent="0.2">
      <c r="B12642" s="442"/>
      <c r="I12642" s="443"/>
      <c r="J12642" s="443"/>
      <c r="K12642" s="443"/>
    </row>
    <row r="12643" spans="2:11" s="440" customFormat="1" x14ac:dyDescent="0.2">
      <c r="B12643" s="442"/>
      <c r="I12643" s="443"/>
      <c r="J12643" s="443"/>
      <c r="K12643" s="443"/>
    </row>
    <row r="12644" spans="2:11" s="440" customFormat="1" x14ac:dyDescent="0.2">
      <c r="B12644" s="442"/>
      <c r="I12644" s="443"/>
      <c r="J12644" s="443"/>
      <c r="K12644" s="443"/>
    </row>
    <row r="12645" spans="2:11" s="440" customFormat="1" x14ac:dyDescent="0.2">
      <c r="B12645" s="442"/>
      <c r="I12645" s="443"/>
      <c r="J12645" s="443"/>
      <c r="K12645" s="443"/>
    </row>
    <row r="12646" spans="2:11" s="440" customFormat="1" x14ac:dyDescent="0.2">
      <c r="B12646" s="442"/>
      <c r="I12646" s="443"/>
      <c r="J12646" s="443"/>
      <c r="K12646" s="443"/>
    </row>
    <row r="12647" spans="2:11" s="440" customFormat="1" x14ac:dyDescent="0.2">
      <c r="B12647" s="442"/>
      <c r="I12647" s="443"/>
      <c r="J12647" s="443"/>
      <c r="K12647" s="443"/>
    </row>
    <row r="12648" spans="2:11" s="440" customFormat="1" x14ac:dyDescent="0.2">
      <c r="B12648" s="442"/>
      <c r="I12648" s="443"/>
      <c r="J12648" s="443"/>
      <c r="K12648" s="443"/>
    </row>
    <row r="12649" spans="2:11" s="440" customFormat="1" x14ac:dyDescent="0.2">
      <c r="B12649" s="442"/>
      <c r="I12649" s="443"/>
      <c r="J12649" s="443"/>
      <c r="K12649" s="443"/>
    </row>
    <row r="12650" spans="2:11" s="440" customFormat="1" x14ac:dyDescent="0.2">
      <c r="B12650" s="442"/>
      <c r="I12650" s="443"/>
      <c r="J12650" s="443"/>
      <c r="K12650" s="443"/>
    </row>
    <row r="12651" spans="2:11" s="440" customFormat="1" x14ac:dyDescent="0.2">
      <c r="B12651" s="442"/>
      <c r="I12651" s="443"/>
      <c r="J12651" s="443"/>
      <c r="K12651" s="443"/>
    </row>
    <row r="12652" spans="2:11" s="440" customFormat="1" x14ac:dyDescent="0.2">
      <c r="B12652" s="442"/>
      <c r="I12652" s="443"/>
      <c r="J12652" s="443"/>
      <c r="K12652" s="443"/>
    </row>
    <row r="12653" spans="2:11" s="440" customFormat="1" x14ac:dyDescent="0.2">
      <c r="B12653" s="442"/>
      <c r="I12653" s="443"/>
      <c r="J12653" s="443"/>
      <c r="K12653" s="443"/>
    </row>
    <row r="12654" spans="2:11" s="440" customFormat="1" x14ac:dyDescent="0.2">
      <c r="B12654" s="442"/>
      <c r="I12654" s="443"/>
      <c r="J12654" s="443"/>
      <c r="K12654" s="443"/>
    </row>
    <row r="12655" spans="2:11" s="440" customFormat="1" x14ac:dyDescent="0.2">
      <c r="B12655" s="442"/>
      <c r="I12655" s="443"/>
      <c r="J12655" s="443"/>
      <c r="K12655" s="443"/>
    </row>
    <row r="12656" spans="2:11" s="440" customFormat="1" x14ac:dyDescent="0.2">
      <c r="B12656" s="442"/>
      <c r="I12656" s="443"/>
      <c r="J12656" s="443"/>
      <c r="K12656" s="443"/>
    </row>
    <row r="12657" spans="2:11" s="440" customFormat="1" x14ac:dyDescent="0.2">
      <c r="B12657" s="442"/>
      <c r="I12657" s="443"/>
      <c r="J12657" s="443"/>
      <c r="K12657" s="443"/>
    </row>
    <row r="12658" spans="2:11" s="440" customFormat="1" x14ac:dyDescent="0.2">
      <c r="B12658" s="442"/>
      <c r="I12658" s="443"/>
      <c r="J12658" s="443"/>
      <c r="K12658" s="443"/>
    </row>
    <row r="12659" spans="2:11" s="440" customFormat="1" x14ac:dyDescent="0.2">
      <c r="B12659" s="442"/>
      <c r="I12659" s="443"/>
      <c r="J12659" s="443"/>
      <c r="K12659" s="443"/>
    </row>
    <row r="12660" spans="2:11" s="440" customFormat="1" x14ac:dyDescent="0.2">
      <c r="B12660" s="442"/>
      <c r="I12660" s="443"/>
      <c r="J12660" s="443"/>
      <c r="K12660" s="443"/>
    </row>
    <row r="12661" spans="2:11" s="440" customFormat="1" x14ac:dyDescent="0.2">
      <c r="B12661" s="442"/>
      <c r="I12661" s="443"/>
      <c r="J12661" s="443"/>
      <c r="K12661" s="443"/>
    </row>
    <row r="12662" spans="2:11" s="440" customFormat="1" x14ac:dyDescent="0.2">
      <c r="B12662" s="442"/>
      <c r="I12662" s="443"/>
      <c r="J12662" s="443"/>
      <c r="K12662" s="443"/>
    </row>
    <row r="12663" spans="2:11" s="440" customFormat="1" x14ac:dyDescent="0.2">
      <c r="B12663" s="442"/>
      <c r="I12663" s="443"/>
      <c r="J12663" s="443"/>
      <c r="K12663" s="443"/>
    </row>
    <row r="12664" spans="2:11" s="440" customFormat="1" x14ac:dyDescent="0.2">
      <c r="B12664" s="442"/>
      <c r="I12664" s="443"/>
      <c r="J12664" s="443"/>
      <c r="K12664" s="443"/>
    </row>
    <row r="12665" spans="2:11" s="440" customFormat="1" x14ac:dyDescent="0.2">
      <c r="B12665" s="442"/>
      <c r="I12665" s="443"/>
      <c r="J12665" s="443"/>
      <c r="K12665" s="443"/>
    </row>
    <row r="12666" spans="2:11" s="440" customFormat="1" x14ac:dyDescent="0.2">
      <c r="B12666" s="442"/>
      <c r="I12666" s="443"/>
      <c r="J12666" s="443"/>
      <c r="K12666" s="443"/>
    </row>
    <row r="12667" spans="2:11" s="440" customFormat="1" x14ac:dyDescent="0.2">
      <c r="B12667" s="442"/>
      <c r="I12667" s="443"/>
      <c r="J12667" s="443"/>
      <c r="K12667" s="443"/>
    </row>
    <row r="12668" spans="2:11" s="440" customFormat="1" x14ac:dyDescent="0.2">
      <c r="B12668" s="442"/>
      <c r="I12668" s="443"/>
      <c r="J12668" s="443"/>
      <c r="K12668" s="443"/>
    </row>
    <row r="12669" spans="2:11" s="440" customFormat="1" x14ac:dyDescent="0.2">
      <c r="B12669" s="442"/>
      <c r="I12669" s="443"/>
      <c r="J12669" s="443"/>
      <c r="K12669" s="443"/>
    </row>
    <row r="12670" spans="2:11" s="440" customFormat="1" x14ac:dyDescent="0.2">
      <c r="B12670" s="442"/>
      <c r="I12670" s="443"/>
      <c r="J12670" s="443"/>
      <c r="K12670" s="443"/>
    </row>
    <row r="12671" spans="2:11" s="440" customFormat="1" x14ac:dyDescent="0.2">
      <c r="B12671" s="442"/>
      <c r="I12671" s="443"/>
      <c r="J12671" s="443"/>
      <c r="K12671" s="443"/>
    </row>
    <row r="12672" spans="2:11" s="440" customFormat="1" x14ac:dyDescent="0.2">
      <c r="B12672" s="442"/>
      <c r="I12672" s="443"/>
      <c r="J12672" s="443"/>
      <c r="K12672" s="443"/>
    </row>
    <row r="12673" spans="2:11" s="440" customFormat="1" x14ac:dyDescent="0.2">
      <c r="B12673" s="442"/>
      <c r="I12673" s="443"/>
      <c r="J12673" s="443"/>
      <c r="K12673" s="443"/>
    </row>
    <row r="12674" spans="2:11" s="440" customFormat="1" x14ac:dyDescent="0.2">
      <c r="B12674" s="442"/>
      <c r="I12674" s="443"/>
      <c r="J12674" s="443"/>
      <c r="K12674" s="443"/>
    </row>
    <row r="12675" spans="2:11" s="440" customFormat="1" x14ac:dyDescent="0.2">
      <c r="B12675" s="442"/>
      <c r="I12675" s="443"/>
      <c r="J12675" s="443"/>
      <c r="K12675" s="443"/>
    </row>
    <row r="12676" spans="2:11" s="440" customFormat="1" x14ac:dyDescent="0.2">
      <c r="B12676" s="442"/>
      <c r="I12676" s="443"/>
      <c r="J12676" s="443"/>
      <c r="K12676" s="443"/>
    </row>
    <row r="12677" spans="2:11" s="440" customFormat="1" x14ac:dyDescent="0.2">
      <c r="B12677" s="442"/>
      <c r="I12677" s="443"/>
      <c r="J12677" s="443"/>
      <c r="K12677" s="443"/>
    </row>
    <row r="12678" spans="2:11" s="440" customFormat="1" x14ac:dyDescent="0.2">
      <c r="B12678" s="442"/>
      <c r="I12678" s="443"/>
      <c r="J12678" s="443"/>
      <c r="K12678" s="443"/>
    </row>
    <row r="12679" spans="2:11" s="440" customFormat="1" x14ac:dyDescent="0.2">
      <c r="B12679" s="442"/>
      <c r="I12679" s="443"/>
      <c r="J12679" s="443"/>
      <c r="K12679" s="443"/>
    </row>
    <row r="12680" spans="2:11" s="440" customFormat="1" x14ac:dyDescent="0.2">
      <c r="B12680" s="442"/>
      <c r="I12680" s="443"/>
      <c r="J12680" s="443"/>
      <c r="K12680" s="443"/>
    </row>
    <row r="12681" spans="2:11" s="440" customFormat="1" x14ac:dyDescent="0.2">
      <c r="B12681" s="442"/>
      <c r="I12681" s="443"/>
      <c r="J12681" s="443"/>
      <c r="K12681" s="443"/>
    </row>
    <row r="12682" spans="2:11" s="440" customFormat="1" x14ac:dyDescent="0.2">
      <c r="B12682" s="442"/>
      <c r="I12682" s="443"/>
      <c r="J12682" s="443"/>
      <c r="K12682" s="443"/>
    </row>
    <row r="12683" spans="2:11" s="440" customFormat="1" x14ac:dyDescent="0.2">
      <c r="B12683" s="442"/>
      <c r="I12683" s="443"/>
      <c r="J12683" s="443"/>
      <c r="K12683" s="443"/>
    </row>
    <row r="12684" spans="2:11" s="440" customFormat="1" x14ac:dyDescent="0.2">
      <c r="B12684" s="442"/>
      <c r="I12684" s="443"/>
      <c r="J12684" s="443"/>
      <c r="K12684" s="443"/>
    </row>
    <row r="12685" spans="2:11" s="440" customFormat="1" x14ac:dyDescent="0.2">
      <c r="B12685" s="442"/>
      <c r="I12685" s="443"/>
      <c r="J12685" s="443"/>
      <c r="K12685" s="443"/>
    </row>
    <row r="12686" spans="2:11" s="440" customFormat="1" x14ac:dyDescent="0.2">
      <c r="B12686" s="442"/>
      <c r="I12686" s="443"/>
      <c r="J12686" s="443"/>
      <c r="K12686" s="443"/>
    </row>
    <row r="12687" spans="2:11" s="440" customFormat="1" x14ac:dyDescent="0.2">
      <c r="B12687" s="442"/>
      <c r="I12687" s="443"/>
      <c r="J12687" s="443"/>
      <c r="K12687" s="443"/>
    </row>
    <row r="12688" spans="2:11" s="440" customFormat="1" x14ac:dyDescent="0.2">
      <c r="B12688" s="442"/>
      <c r="I12688" s="443"/>
      <c r="J12688" s="443"/>
      <c r="K12688" s="443"/>
    </row>
    <row r="12689" spans="2:11" s="440" customFormat="1" x14ac:dyDescent="0.2">
      <c r="B12689" s="442"/>
      <c r="I12689" s="443"/>
      <c r="J12689" s="443"/>
      <c r="K12689" s="443"/>
    </row>
    <row r="12690" spans="2:11" s="440" customFormat="1" x14ac:dyDescent="0.2">
      <c r="B12690" s="442"/>
      <c r="I12690" s="443"/>
      <c r="J12690" s="443"/>
      <c r="K12690" s="443"/>
    </row>
    <row r="12691" spans="2:11" s="440" customFormat="1" x14ac:dyDescent="0.2">
      <c r="B12691" s="442"/>
      <c r="I12691" s="443"/>
      <c r="J12691" s="443"/>
      <c r="K12691" s="443"/>
    </row>
    <row r="12692" spans="2:11" s="440" customFormat="1" x14ac:dyDescent="0.2">
      <c r="B12692" s="442"/>
      <c r="I12692" s="443"/>
      <c r="J12692" s="443"/>
      <c r="K12692" s="443"/>
    </row>
    <row r="12693" spans="2:11" s="440" customFormat="1" x14ac:dyDescent="0.2">
      <c r="B12693" s="442"/>
      <c r="I12693" s="443"/>
      <c r="J12693" s="443"/>
      <c r="K12693" s="443"/>
    </row>
    <row r="12694" spans="2:11" s="440" customFormat="1" x14ac:dyDescent="0.2">
      <c r="B12694" s="442"/>
      <c r="I12694" s="443"/>
      <c r="J12694" s="443"/>
      <c r="K12694" s="443"/>
    </row>
    <row r="12695" spans="2:11" s="440" customFormat="1" x14ac:dyDescent="0.2">
      <c r="B12695" s="442"/>
      <c r="I12695" s="443"/>
      <c r="J12695" s="443"/>
      <c r="K12695" s="443"/>
    </row>
    <row r="12696" spans="2:11" s="440" customFormat="1" x14ac:dyDescent="0.2">
      <c r="B12696" s="442"/>
      <c r="I12696" s="443"/>
      <c r="J12696" s="443"/>
      <c r="K12696" s="443"/>
    </row>
    <row r="12697" spans="2:11" s="440" customFormat="1" x14ac:dyDescent="0.2">
      <c r="B12697" s="442"/>
      <c r="I12697" s="443"/>
      <c r="J12697" s="443"/>
      <c r="K12697" s="443"/>
    </row>
    <row r="12698" spans="2:11" s="440" customFormat="1" x14ac:dyDescent="0.2">
      <c r="B12698" s="442"/>
      <c r="I12698" s="443"/>
      <c r="J12698" s="443"/>
      <c r="K12698" s="443"/>
    </row>
    <row r="12699" spans="2:11" s="440" customFormat="1" x14ac:dyDescent="0.2">
      <c r="B12699" s="442"/>
      <c r="I12699" s="443"/>
      <c r="J12699" s="443"/>
      <c r="K12699" s="443"/>
    </row>
    <row r="12700" spans="2:11" s="440" customFormat="1" x14ac:dyDescent="0.2">
      <c r="B12700" s="442"/>
      <c r="I12700" s="443"/>
      <c r="J12700" s="443"/>
      <c r="K12700" s="443"/>
    </row>
    <row r="12701" spans="2:11" s="440" customFormat="1" x14ac:dyDescent="0.2">
      <c r="B12701" s="442"/>
      <c r="I12701" s="443"/>
      <c r="J12701" s="443"/>
      <c r="K12701" s="443"/>
    </row>
    <row r="12702" spans="2:11" s="440" customFormat="1" x14ac:dyDescent="0.2">
      <c r="B12702" s="442"/>
      <c r="I12702" s="443"/>
      <c r="J12702" s="443"/>
      <c r="K12702" s="443"/>
    </row>
    <row r="12703" spans="2:11" s="440" customFormat="1" x14ac:dyDescent="0.2">
      <c r="B12703" s="442"/>
      <c r="I12703" s="443"/>
      <c r="J12703" s="443"/>
      <c r="K12703" s="443"/>
    </row>
    <row r="12704" spans="2:11" s="440" customFormat="1" x14ac:dyDescent="0.2">
      <c r="B12704" s="442"/>
      <c r="I12704" s="443"/>
      <c r="J12704" s="443"/>
      <c r="K12704" s="443"/>
    </row>
    <row r="12705" spans="2:11" s="440" customFormat="1" x14ac:dyDescent="0.2">
      <c r="B12705" s="442"/>
      <c r="I12705" s="443"/>
      <c r="J12705" s="443"/>
      <c r="K12705" s="443"/>
    </row>
    <row r="12706" spans="2:11" s="440" customFormat="1" x14ac:dyDescent="0.2">
      <c r="B12706" s="442"/>
      <c r="I12706" s="443"/>
      <c r="J12706" s="443"/>
      <c r="K12706" s="443"/>
    </row>
    <row r="12707" spans="2:11" s="440" customFormat="1" x14ac:dyDescent="0.2">
      <c r="B12707" s="442"/>
      <c r="I12707" s="443"/>
      <c r="J12707" s="443"/>
      <c r="K12707" s="443"/>
    </row>
    <row r="12708" spans="2:11" s="440" customFormat="1" x14ac:dyDescent="0.2">
      <c r="B12708" s="442"/>
      <c r="I12708" s="443"/>
      <c r="J12708" s="443"/>
      <c r="K12708" s="443"/>
    </row>
    <row r="12709" spans="2:11" s="440" customFormat="1" x14ac:dyDescent="0.2">
      <c r="B12709" s="442"/>
      <c r="I12709" s="443"/>
      <c r="J12709" s="443"/>
      <c r="K12709" s="443"/>
    </row>
    <row r="12710" spans="2:11" s="440" customFormat="1" x14ac:dyDescent="0.2">
      <c r="B12710" s="442"/>
      <c r="I12710" s="443"/>
      <c r="J12710" s="443"/>
      <c r="K12710" s="443"/>
    </row>
    <row r="12711" spans="2:11" s="440" customFormat="1" x14ac:dyDescent="0.2">
      <c r="B12711" s="442"/>
      <c r="I12711" s="443"/>
      <c r="J12711" s="443"/>
      <c r="K12711" s="443"/>
    </row>
    <row r="12712" spans="2:11" s="440" customFormat="1" x14ac:dyDescent="0.2">
      <c r="B12712" s="442"/>
      <c r="I12712" s="443"/>
      <c r="J12712" s="443"/>
      <c r="K12712" s="443"/>
    </row>
    <row r="12713" spans="2:11" s="440" customFormat="1" x14ac:dyDescent="0.2">
      <c r="B12713" s="442"/>
      <c r="I12713" s="443"/>
      <c r="J12713" s="443"/>
      <c r="K12713" s="443"/>
    </row>
    <row r="12714" spans="2:11" s="440" customFormat="1" x14ac:dyDescent="0.2">
      <c r="B12714" s="442"/>
      <c r="I12714" s="443"/>
      <c r="J12714" s="443"/>
      <c r="K12714" s="443"/>
    </row>
    <row r="12715" spans="2:11" s="440" customFormat="1" x14ac:dyDescent="0.2">
      <c r="B12715" s="442"/>
      <c r="I12715" s="443"/>
      <c r="J12715" s="443"/>
      <c r="K12715" s="443"/>
    </row>
    <row r="12716" spans="2:11" s="440" customFormat="1" x14ac:dyDescent="0.2">
      <c r="B12716" s="442"/>
      <c r="I12716" s="443"/>
      <c r="J12716" s="443"/>
      <c r="K12716" s="443"/>
    </row>
    <row r="12717" spans="2:11" s="440" customFormat="1" x14ac:dyDescent="0.2">
      <c r="B12717" s="442"/>
      <c r="I12717" s="443"/>
      <c r="J12717" s="443"/>
      <c r="K12717" s="443"/>
    </row>
    <row r="12718" spans="2:11" s="440" customFormat="1" x14ac:dyDescent="0.2">
      <c r="B12718" s="442"/>
      <c r="I12718" s="443"/>
      <c r="J12718" s="443"/>
      <c r="K12718" s="443"/>
    </row>
    <row r="12719" spans="2:11" s="440" customFormat="1" x14ac:dyDescent="0.2">
      <c r="B12719" s="442"/>
      <c r="I12719" s="443"/>
      <c r="J12719" s="443"/>
      <c r="K12719" s="443"/>
    </row>
    <row r="12720" spans="2:11" s="440" customFormat="1" x14ac:dyDescent="0.2">
      <c r="B12720" s="442"/>
      <c r="I12720" s="443"/>
      <c r="J12720" s="443"/>
      <c r="K12720" s="443"/>
    </row>
    <row r="12721" spans="2:11" s="440" customFormat="1" x14ac:dyDescent="0.2">
      <c r="B12721" s="442"/>
      <c r="I12721" s="443"/>
      <c r="J12721" s="443"/>
      <c r="K12721" s="443"/>
    </row>
    <row r="12722" spans="2:11" s="440" customFormat="1" x14ac:dyDescent="0.2">
      <c r="B12722" s="442"/>
      <c r="I12722" s="443"/>
      <c r="J12722" s="443"/>
      <c r="K12722" s="443"/>
    </row>
    <row r="12723" spans="2:11" s="440" customFormat="1" x14ac:dyDescent="0.2">
      <c r="B12723" s="442"/>
      <c r="I12723" s="443"/>
      <c r="J12723" s="443"/>
      <c r="K12723" s="443"/>
    </row>
    <row r="12724" spans="2:11" s="440" customFormat="1" x14ac:dyDescent="0.2">
      <c r="B12724" s="442"/>
      <c r="I12724" s="443"/>
      <c r="J12724" s="443"/>
      <c r="K12724" s="443"/>
    </row>
    <row r="12725" spans="2:11" s="440" customFormat="1" x14ac:dyDescent="0.2">
      <c r="B12725" s="442"/>
      <c r="I12725" s="443"/>
      <c r="J12725" s="443"/>
      <c r="K12725" s="443"/>
    </row>
    <row r="12726" spans="2:11" s="440" customFormat="1" x14ac:dyDescent="0.2">
      <c r="B12726" s="442"/>
      <c r="I12726" s="443"/>
      <c r="J12726" s="443"/>
      <c r="K12726" s="443"/>
    </row>
    <row r="12727" spans="2:11" s="440" customFormat="1" x14ac:dyDescent="0.2">
      <c r="B12727" s="442"/>
      <c r="I12727" s="443"/>
      <c r="J12727" s="443"/>
      <c r="K12727" s="443"/>
    </row>
    <row r="12728" spans="2:11" s="440" customFormat="1" x14ac:dyDescent="0.2">
      <c r="B12728" s="442"/>
      <c r="I12728" s="443"/>
      <c r="J12728" s="443"/>
      <c r="K12728" s="443"/>
    </row>
    <row r="12729" spans="2:11" s="440" customFormat="1" x14ac:dyDescent="0.2">
      <c r="B12729" s="442"/>
      <c r="I12729" s="443"/>
      <c r="J12729" s="443"/>
      <c r="K12729" s="443"/>
    </row>
    <row r="12730" spans="2:11" s="440" customFormat="1" x14ac:dyDescent="0.2">
      <c r="B12730" s="442"/>
      <c r="I12730" s="443"/>
      <c r="J12730" s="443"/>
      <c r="K12730" s="443"/>
    </row>
    <row r="12731" spans="2:11" s="440" customFormat="1" x14ac:dyDescent="0.2">
      <c r="B12731" s="442"/>
      <c r="I12731" s="443"/>
      <c r="J12731" s="443"/>
      <c r="K12731" s="443"/>
    </row>
    <row r="12732" spans="2:11" s="440" customFormat="1" x14ac:dyDescent="0.2">
      <c r="B12732" s="442"/>
      <c r="I12732" s="443"/>
      <c r="J12732" s="443"/>
      <c r="K12732" s="443"/>
    </row>
    <row r="12733" spans="2:11" s="440" customFormat="1" x14ac:dyDescent="0.2">
      <c r="B12733" s="442"/>
      <c r="I12733" s="443"/>
      <c r="J12733" s="443"/>
      <c r="K12733" s="443"/>
    </row>
    <row r="12734" spans="2:11" s="440" customFormat="1" x14ac:dyDescent="0.2">
      <c r="B12734" s="442"/>
      <c r="I12734" s="443"/>
      <c r="J12734" s="443"/>
      <c r="K12734" s="443"/>
    </row>
    <row r="12735" spans="2:11" s="440" customFormat="1" x14ac:dyDescent="0.2">
      <c r="B12735" s="442"/>
      <c r="I12735" s="443"/>
      <c r="J12735" s="443"/>
      <c r="K12735" s="443"/>
    </row>
    <row r="12736" spans="2:11" s="440" customFormat="1" x14ac:dyDescent="0.2">
      <c r="B12736" s="442"/>
      <c r="I12736" s="443"/>
      <c r="J12736" s="443"/>
      <c r="K12736" s="443"/>
    </row>
    <row r="12737" spans="2:11" s="440" customFormat="1" x14ac:dyDescent="0.2">
      <c r="B12737" s="442"/>
      <c r="I12737" s="443"/>
      <c r="J12737" s="443"/>
      <c r="K12737" s="443"/>
    </row>
    <row r="12738" spans="2:11" s="440" customFormat="1" x14ac:dyDescent="0.2">
      <c r="B12738" s="442"/>
      <c r="I12738" s="443"/>
      <c r="J12738" s="443"/>
      <c r="K12738" s="443"/>
    </row>
    <row r="12739" spans="2:11" s="440" customFormat="1" x14ac:dyDescent="0.2">
      <c r="B12739" s="442"/>
      <c r="I12739" s="443"/>
      <c r="J12739" s="443"/>
      <c r="K12739" s="443"/>
    </row>
    <row r="12740" spans="2:11" s="440" customFormat="1" x14ac:dyDescent="0.2">
      <c r="B12740" s="442"/>
      <c r="I12740" s="443"/>
      <c r="J12740" s="443"/>
      <c r="K12740" s="443"/>
    </row>
    <row r="12741" spans="2:11" s="440" customFormat="1" x14ac:dyDescent="0.2">
      <c r="B12741" s="442"/>
      <c r="I12741" s="443"/>
      <c r="J12741" s="443"/>
      <c r="K12741" s="443"/>
    </row>
    <row r="12742" spans="2:11" s="440" customFormat="1" x14ac:dyDescent="0.2">
      <c r="B12742" s="442"/>
      <c r="I12742" s="443"/>
      <c r="J12742" s="443"/>
      <c r="K12742" s="443"/>
    </row>
    <row r="12743" spans="2:11" s="440" customFormat="1" x14ac:dyDescent="0.2">
      <c r="B12743" s="442"/>
      <c r="I12743" s="443"/>
      <c r="J12743" s="443"/>
      <c r="K12743" s="443"/>
    </row>
    <row r="12744" spans="2:11" s="440" customFormat="1" x14ac:dyDescent="0.2">
      <c r="B12744" s="442"/>
      <c r="I12744" s="443"/>
      <c r="J12744" s="443"/>
      <c r="K12744" s="443"/>
    </row>
    <row r="12745" spans="2:11" s="440" customFormat="1" x14ac:dyDescent="0.2">
      <c r="B12745" s="442"/>
      <c r="I12745" s="443"/>
      <c r="J12745" s="443"/>
      <c r="K12745" s="443"/>
    </row>
    <row r="12746" spans="2:11" s="440" customFormat="1" x14ac:dyDescent="0.2">
      <c r="B12746" s="442"/>
      <c r="I12746" s="443"/>
      <c r="J12746" s="443"/>
      <c r="K12746" s="443"/>
    </row>
    <row r="12747" spans="2:11" s="440" customFormat="1" x14ac:dyDescent="0.2">
      <c r="B12747" s="442"/>
      <c r="I12747" s="443"/>
      <c r="J12747" s="443"/>
      <c r="K12747" s="443"/>
    </row>
    <row r="12748" spans="2:11" s="440" customFormat="1" x14ac:dyDescent="0.2">
      <c r="B12748" s="442"/>
      <c r="I12748" s="443"/>
      <c r="J12748" s="443"/>
      <c r="K12748" s="443"/>
    </row>
    <row r="12749" spans="2:11" s="440" customFormat="1" x14ac:dyDescent="0.2">
      <c r="B12749" s="442"/>
      <c r="I12749" s="443"/>
      <c r="J12749" s="443"/>
      <c r="K12749" s="443"/>
    </row>
    <row r="12750" spans="2:11" s="440" customFormat="1" x14ac:dyDescent="0.2">
      <c r="B12750" s="442"/>
      <c r="I12750" s="443"/>
      <c r="J12750" s="443"/>
      <c r="K12750" s="443"/>
    </row>
    <row r="12751" spans="2:11" s="440" customFormat="1" x14ac:dyDescent="0.2">
      <c r="B12751" s="442"/>
      <c r="I12751" s="443"/>
      <c r="J12751" s="443"/>
      <c r="K12751" s="443"/>
    </row>
    <row r="12752" spans="2:11" s="440" customFormat="1" x14ac:dyDescent="0.2">
      <c r="B12752" s="442"/>
      <c r="I12752" s="443"/>
      <c r="J12752" s="443"/>
      <c r="K12752" s="443"/>
    </row>
    <row r="12753" spans="2:11" s="440" customFormat="1" x14ac:dyDescent="0.2">
      <c r="B12753" s="442"/>
      <c r="I12753" s="443"/>
      <c r="J12753" s="443"/>
      <c r="K12753" s="443"/>
    </row>
    <row r="12754" spans="2:11" s="440" customFormat="1" x14ac:dyDescent="0.2">
      <c r="B12754" s="442"/>
      <c r="I12754" s="443"/>
      <c r="J12754" s="443"/>
      <c r="K12754" s="443"/>
    </row>
    <row r="12755" spans="2:11" s="440" customFormat="1" x14ac:dyDescent="0.2">
      <c r="B12755" s="442"/>
      <c r="I12755" s="443"/>
      <c r="J12755" s="443"/>
      <c r="K12755" s="443"/>
    </row>
    <row r="12756" spans="2:11" s="440" customFormat="1" x14ac:dyDescent="0.2">
      <c r="B12756" s="442"/>
      <c r="I12756" s="443"/>
      <c r="J12756" s="443"/>
      <c r="K12756" s="443"/>
    </row>
    <row r="12757" spans="2:11" s="440" customFormat="1" x14ac:dyDescent="0.2">
      <c r="B12757" s="442"/>
      <c r="I12757" s="443"/>
      <c r="J12757" s="443"/>
      <c r="K12757" s="443"/>
    </row>
    <row r="12758" spans="2:11" s="440" customFormat="1" x14ac:dyDescent="0.2">
      <c r="B12758" s="442"/>
      <c r="I12758" s="443"/>
      <c r="J12758" s="443"/>
      <c r="K12758" s="443"/>
    </row>
    <row r="12759" spans="2:11" s="440" customFormat="1" x14ac:dyDescent="0.2">
      <c r="B12759" s="442"/>
      <c r="I12759" s="443"/>
      <c r="J12759" s="443"/>
      <c r="K12759" s="443"/>
    </row>
    <row r="12760" spans="2:11" s="440" customFormat="1" x14ac:dyDescent="0.2">
      <c r="B12760" s="442"/>
      <c r="I12760" s="443"/>
      <c r="J12760" s="443"/>
      <c r="K12760" s="443"/>
    </row>
    <row r="12761" spans="2:11" s="440" customFormat="1" x14ac:dyDescent="0.2">
      <c r="B12761" s="442"/>
      <c r="I12761" s="443"/>
      <c r="J12761" s="443"/>
      <c r="K12761" s="443"/>
    </row>
    <row r="12762" spans="2:11" s="440" customFormat="1" x14ac:dyDescent="0.2">
      <c r="B12762" s="442"/>
      <c r="I12762" s="443"/>
      <c r="J12762" s="443"/>
      <c r="K12762" s="443"/>
    </row>
    <row r="12763" spans="2:11" s="440" customFormat="1" x14ac:dyDescent="0.2">
      <c r="B12763" s="442"/>
      <c r="I12763" s="443"/>
      <c r="J12763" s="443"/>
      <c r="K12763" s="443"/>
    </row>
    <row r="12764" spans="2:11" s="440" customFormat="1" x14ac:dyDescent="0.2">
      <c r="B12764" s="442"/>
      <c r="I12764" s="443"/>
      <c r="J12764" s="443"/>
      <c r="K12764" s="443"/>
    </row>
    <row r="12765" spans="2:11" s="440" customFormat="1" x14ac:dyDescent="0.2">
      <c r="B12765" s="442"/>
      <c r="I12765" s="443"/>
      <c r="J12765" s="443"/>
      <c r="K12765" s="443"/>
    </row>
    <row r="12766" spans="2:11" s="440" customFormat="1" x14ac:dyDescent="0.2">
      <c r="B12766" s="442"/>
      <c r="I12766" s="443"/>
      <c r="J12766" s="443"/>
      <c r="K12766" s="443"/>
    </row>
    <row r="12767" spans="2:11" s="440" customFormat="1" x14ac:dyDescent="0.2">
      <c r="B12767" s="442"/>
      <c r="I12767" s="443"/>
      <c r="J12767" s="443"/>
      <c r="K12767" s="443"/>
    </row>
    <row r="12768" spans="2:11" s="440" customFormat="1" x14ac:dyDescent="0.2">
      <c r="B12768" s="442"/>
      <c r="I12768" s="443"/>
      <c r="J12768" s="443"/>
      <c r="K12768" s="443"/>
    </row>
    <row r="12769" spans="2:11" s="440" customFormat="1" x14ac:dyDescent="0.2">
      <c r="B12769" s="442"/>
      <c r="I12769" s="443"/>
      <c r="J12769" s="443"/>
      <c r="K12769" s="443"/>
    </row>
    <row r="12770" spans="2:11" s="440" customFormat="1" x14ac:dyDescent="0.2">
      <c r="B12770" s="442"/>
      <c r="I12770" s="443"/>
      <c r="J12770" s="443"/>
      <c r="K12770" s="443"/>
    </row>
    <row r="12771" spans="2:11" s="440" customFormat="1" x14ac:dyDescent="0.2">
      <c r="B12771" s="442"/>
      <c r="I12771" s="443"/>
      <c r="J12771" s="443"/>
      <c r="K12771" s="443"/>
    </row>
    <row r="12772" spans="2:11" s="440" customFormat="1" x14ac:dyDescent="0.2">
      <c r="B12772" s="442"/>
      <c r="I12772" s="443"/>
      <c r="J12772" s="443"/>
      <c r="K12772" s="443"/>
    </row>
    <row r="12773" spans="2:11" s="440" customFormat="1" x14ac:dyDescent="0.2">
      <c r="B12773" s="442"/>
      <c r="I12773" s="443"/>
      <c r="J12773" s="443"/>
      <c r="K12773" s="443"/>
    </row>
    <row r="12774" spans="2:11" s="440" customFormat="1" x14ac:dyDescent="0.2">
      <c r="B12774" s="442"/>
      <c r="I12774" s="443"/>
      <c r="J12774" s="443"/>
      <c r="K12774" s="443"/>
    </row>
    <row r="12775" spans="2:11" s="440" customFormat="1" x14ac:dyDescent="0.2">
      <c r="B12775" s="442"/>
      <c r="I12775" s="443"/>
      <c r="J12775" s="443"/>
      <c r="K12775" s="443"/>
    </row>
    <row r="12776" spans="2:11" s="440" customFormat="1" x14ac:dyDescent="0.2">
      <c r="B12776" s="442"/>
      <c r="I12776" s="443"/>
      <c r="J12776" s="443"/>
      <c r="K12776" s="443"/>
    </row>
    <row r="12777" spans="2:11" s="440" customFormat="1" x14ac:dyDescent="0.2">
      <c r="B12777" s="442"/>
      <c r="I12777" s="443"/>
      <c r="J12777" s="443"/>
      <c r="K12777" s="443"/>
    </row>
    <row r="12778" spans="2:11" s="440" customFormat="1" x14ac:dyDescent="0.2">
      <c r="B12778" s="442"/>
      <c r="I12778" s="443"/>
      <c r="J12778" s="443"/>
      <c r="K12778" s="443"/>
    </row>
    <row r="12779" spans="2:11" s="440" customFormat="1" x14ac:dyDescent="0.2">
      <c r="B12779" s="442"/>
      <c r="I12779" s="443"/>
      <c r="J12779" s="443"/>
      <c r="K12779" s="443"/>
    </row>
    <row r="12780" spans="2:11" s="440" customFormat="1" x14ac:dyDescent="0.2">
      <c r="B12780" s="442"/>
      <c r="I12780" s="443"/>
      <c r="J12780" s="443"/>
      <c r="K12780" s="443"/>
    </row>
    <row r="12781" spans="2:11" s="440" customFormat="1" x14ac:dyDescent="0.2">
      <c r="B12781" s="442"/>
      <c r="I12781" s="443"/>
      <c r="J12781" s="443"/>
      <c r="K12781" s="443"/>
    </row>
    <row r="12782" spans="2:11" s="440" customFormat="1" x14ac:dyDescent="0.2">
      <c r="B12782" s="442"/>
      <c r="I12782" s="443"/>
      <c r="J12782" s="443"/>
      <c r="K12782" s="443"/>
    </row>
    <row r="12783" spans="2:11" s="440" customFormat="1" x14ac:dyDescent="0.2">
      <c r="B12783" s="442"/>
      <c r="I12783" s="443"/>
      <c r="J12783" s="443"/>
      <c r="K12783" s="443"/>
    </row>
    <row r="12784" spans="2:11" s="440" customFormat="1" x14ac:dyDescent="0.2">
      <c r="B12784" s="442"/>
      <c r="I12784" s="443"/>
      <c r="J12784" s="443"/>
      <c r="K12784" s="443"/>
    </row>
    <row r="12785" spans="2:11" s="440" customFormat="1" x14ac:dyDescent="0.2">
      <c r="B12785" s="442"/>
      <c r="I12785" s="443"/>
      <c r="J12785" s="443"/>
      <c r="K12785" s="443"/>
    </row>
    <row r="12786" spans="2:11" s="440" customFormat="1" x14ac:dyDescent="0.2">
      <c r="B12786" s="442"/>
      <c r="I12786" s="443"/>
      <c r="J12786" s="443"/>
      <c r="K12786" s="443"/>
    </row>
    <row r="12787" spans="2:11" s="440" customFormat="1" x14ac:dyDescent="0.2">
      <c r="B12787" s="442"/>
      <c r="I12787" s="443"/>
      <c r="J12787" s="443"/>
      <c r="K12787" s="443"/>
    </row>
    <row r="12788" spans="2:11" s="440" customFormat="1" x14ac:dyDescent="0.2">
      <c r="B12788" s="442"/>
      <c r="I12788" s="443"/>
      <c r="J12788" s="443"/>
      <c r="K12788" s="443"/>
    </row>
    <row r="12789" spans="2:11" s="440" customFormat="1" x14ac:dyDescent="0.2">
      <c r="B12789" s="442"/>
      <c r="I12789" s="443"/>
      <c r="J12789" s="443"/>
      <c r="K12789" s="443"/>
    </row>
    <row r="12790" spans="2:11" s="440" customFormat="1" x14ac:dyDescent="0.2">
      <c r="B12790" s="442"/>
      <c r="I12790" s="443"/>
      <c r="J12790" s="443"/>
      <c r="K12790" s="443"/>
    </row>
    <row r="12791" spans="2:11" s="440" customFormat="1" x14ac:dyDescent="0.2">
      <c r="B12791" s="442"/>
      <c r="I12791" s="443"/>
      <c r="J12791" s="443"/>
      <c r="K12791" s="443"/>
    </row>
    <row r="12792" spans="2:11" s="440" customFormat="1" x14ac:dyDescent="0.2">
      <c r="B12792" s="442"/>
      <c r="I12792" s="443"/>
      <c r="J12792" s="443"/>
      <c r="K12792" s="443"/>
    </row>
    <row r="12793" spans="2:11" s="440" customFormat="1" x14ac:dyDescent="0.2">
      <c r="B12793" s="442"/>
      <c r="I12793" s="443"/>
      <c r="J12793" s="443"/>
      <c r="K12793" s="443"/>
    </row>
    <row r="12794" spans="2:11" s="440" customFormat="1" x14ac:dyDescent="0.2">
      <c r="B12794" s="442"/>
      <c r="I12794" s="443"/>
      <c r="J12794" s="443"/>
      <c r="K12794" s="443"/>
    </row>
    <row r="12795" spans="2:11" s="440" customFormat="1" x14ac:dyDescent="0.2">
      <c r="B12795" s="442"/>
      <c r="I12795" s="443"/>
      <c r="J12795" s="443"/>
      <c r="K12795" s="443"/>
    </row>
    <row r="12796" spans="2:11" s="440" customFormat="1" x14ac:dyDescent="0.2">
      <c r="B12796" s="442"/>
      <c r="I12796" s="443"/>
      <c r="J12796" s="443"/>
      <c r="K12796" s="443"/>
    </row>
    <row r="12797" spans="2:11" s="440" customFormat="1" x14ac:dyDescent="0.2">
      <c r="B12797" s="442"/>
      <c r="I12797" s="443"/>
      <c r="J12797" s="443"/>
      <c r="K12797" s="443"/>
    </row>
    <row r="12798" spans="2:11" s="440" customFormat="1" x14ac:dyDescent="0.2">
      <c r="B12798" s="442"/>
      <c r="I12798" s="443"/>
      <c r="J12798" s="443"/>
      <c r="K12798" s="443"/>
    </row>
    <row r="12799" spans="2:11" s="440" customFormat="1" x14ac:dyDescent="0.2">
      <c r="B12799" s="442"/>
      <c r="I12799" s="443"/>
      <c r="J12799" s="443"/>
      <c r="K12799" s="443"/>
    </row>
    <row r="12800" spans="2:11" s="440" customFormat="1" x14ac:dyDescent="0.2">
      <c r="B12800" s="442"/>
      <c r="I12800" s="443"/>
      <c r="J12800" s="443"/>
      <c r="K12800" s="443"/>
    </row>
    <row r="12801" spans="2:11" s="440" customFormat="1" x14ac:dyDescent="0.2">
      <c r="B12801" s="442"/>
      <c r="I12801" s="443"/>
      <c r="J12801" s="443"/>
      <c r="K12801" s="443"/>
    </row>
    <row r="12802" spans="2:11" s="440" customFormat="1" x14ac:dyDescent="0.2">
      <c r="B12802" s="442"/>
      <c r="I12802" s="443"/>
      <c r="J12802" s="443"/>
      <c r="K12802" s="443"/>
    </row>
    <row r="12803" spans="2:11" s="440" customFormat="1" x14ac:dyDescent="0.2">
      <c r="B12803" s="442"/>
      <c r="I12803" s="443"/>
      <c r="J12803" s="443"/>
      <c r="K12803" s="443"/>
    </row>
    <row r="12804" spans="2:11" s="440" customFormat="1" x14ac:dyDescent="0.2">
      <c r="B12804" s="442"/>
      <c r="I12804" s="443"/>
      <c r="J12804" s="443"/>
      <c r="K12804" s="443"/>
    </row>
    <row r="12805" spans="2:11" s="440" customFormat="1" x14ac:dyDescent="0.2">
      <c r="B12805" s="442"/>
      <c r="I12805" s="443"/>
      <c r="J12805" s="443"/>
      <c r="K12805" s="443"/>
    </row>
    <row r="12806" spans="2:11" s="440" customFormat="1" x14ac:dyDescent="0.2">
      <c r="B12806" s="442"/>
      <c r="I12806" s="443"/>
      <c r="J12806" s="443"/>
      <c r="K12806" s="443"/>
    </row>
    <row r="12807" spans="2:11" s="440" customFormat="1" x14ac:dyDescent="0.2">
      <c r="B12807" s="442"/>
      <c r="I12807" s="443"/>
      <c r="J12807" s="443"/>
      <c r="K12807" s="443"/>
    </row>
    <row r="12808" spans="2:11" s="440" customFormat="1" x14ac:dyDescent="0.2">
      <c r="B12808" s="442"/>
      <c r="I12808" s="443"/>
      <c r="J12808" s="443"/>
      <c r="K12808" s="443"/>
    </row>
    <row r="12809" spans="2:11" s="440" customFormat="1" x14ac:dyDescent="0.2">
      <c r="B12809" s="442"/>
      <c r="I12809" s="443"/>
      <c r="J12809" s="443"/>
      <c r="K12809" s="443"/>
    </row>
    <row r="12810" spans="2:11" s="440" customFormat="1" x14ac:dyDescent="0.2">
      <c r="B12810" s="442"/>
      <c r="I12810" s="443"/>
      <c r="J12810" s="443"/>
      <c r="K12810" s="443"/>
    </row>
    <row r="12811" spans="2:11" s="440" customFormat="1" x14ac:dyDescent="0.2">
      <c r="B12811" s="442"/>
      <c r="I12811" s="443"/>
      <c r="J12811" s="443"/>
      <c r="K12811" s="443"/>
    </row>
    <row r="12812" spans="2:11" s="440" customFormat="1" x14ac:dyDescent="0.2">
      <c r="B12812" s="442"/>
      <c r="I12812" s="443"/>
      <c r="J12812" s="443"/>
      <c r="K12812" s="443"/>
    </row>
    <row r="12813" spans="2:11" s="440" customFormat="1" x14ac:dyDescent="0.2">
      <c r="B12813" s="442"/>
      <c r="I12813" s="443"/>
      <c r="J12813" s="443"/>
      <c r="K12813" s="443"/>
    </row>
    <row r="12814" spans="2:11" s="440" customFormat="1" x14ac:dyDescent="0.2">
      <c r="B12814" s="442"/>
      <c r="I12814" s="443"/>
      <c r="J12814" s="443"/>
      <c r="K12814" s="443"/>
    </row>
    <row r="12815" spans="2:11" s="440" customFormat="1" x14ac:dyDescent="0.2">
      <c r="B12815" s="442"/>
      <c r="I12815" s="443"/>
      <c r="J12815" s="443"/>
      <c r="K12815" s="443"/>
    </row>
    <row r="12816" spans="2:11" s="440" customFormat="1" x14ac:dyDescent="0.2">
      <c r="B12816" s="442"/>
      <c r="I12816" s="443"/>
      <c r="J12816" s="443"/>
      <c r="K12816" s="443"/>
    </row>
    <row r="12817" spans="2:11" s="440" customFormat="1" x14ac:dyDescent="0.2">
      <c r="B12817" s="442"/>
      <c r="I12817" s="443"/>
      <c r="J12817" s="443"/>
      <c r="K12817" s="443"/>
    </row>
    <row r="12818" spans="2:11" s="440" customFormat="1" x14ac:dyDescent="0.2">
      <c r="B12818" s="442"/>
      <c r="I12818" s="443"/>
      <c r="J12818" s="443"/>
      <c r="K12818" s="443"/>
    </row>
    <row r="12819" spans="2:11" s="440" customFormat="1" x14ac:dyDescent="0.2">
      <c r="B12819" s="442"/>
      <c r="I12819" s="443"/>
      <c r="J12819" s="443"/>
      <c r="K12819" s="443"/>
    </row>
    <row r="12820" spans="2:11" s="440" customFormat="1" x14ac:dyDescent="0.2">
      <c r="B12820" s="442"/>
      <c r="I12820" s="443"/>
      <c r="J12820" s="443"/>
      <c r="K12820" s="443"/>
    </row>
    <row r="12821" spans="2:11" s="440" customFormat="1" x14ac:dyDescent="0.2">
      <c r="B12821" s="442"/>
      <c r="I12821" s="443"/>
      <c r="J12821" s="443"/>
      <c r="K12821" s="443"/>
    </row>
    <row r="12822" spans="2:11" s="440" customFormat="1" x14ac:dyDescent="0.2">
      <c r="B12822" s="442"/>
      <c r="I12822" s="443"/>
      <c r="J12822" s="443"/>
      <c r="K12822" s="443"/>
    </row>
    <row r="12823" spans="2:11" s="440" customFormat="1" x14ac:dyDescent="0.2">
      <c r="B12823" s="442"/>
      <c r="I12823" s="443"/>
      <c r="J12823" s="443"/>
      <c r="K12823" s="443"/>
    </row>
    <row r="12824" spans="2:11" s="440" customFormat="1" x14ac:dyDescent="0.2">
      <c r="B12824" s="442"/>
      <c r="I12824" s="443"/>
      <c r="J12824" s="443"/>
      <c r="K12824" s="443"/>
    </row>
    <row r="12825" spans="2:11" s="440" customFormat="1" x14ac:dyDescent="0.2">
      <c r="B12825" s="442"/>
      <c r="I12825" s="443"/>
      <c r="J12825" s="443"/>
      <c r="K12825" s="443"/>
    </row>
    <row r="12826" spans="2:11" s="440" customFormat="1" x14ac:dyDescent="0.2">
      <c r="B12826" s="442"/>
      <c r="I12826" s="443"/>
      <c r="J12826" s="443"/>
      <c r="K12826" s="443"/>
    </row>
    <row r="12827" spans="2:11" s="440" customFormat="1" x14ac:dyDescent="0.2">
      <c r="B12827" s="442"/>
      <c r="I12827" s="443"/>
      <c r="J12827" s="443"/>
      <c r="K12827" s="443"/>
    </row>
    <row r="12828" spans="2:11" s="440" customFormat="1" x14ac:dyDescent="0.2">
      <c r="B12828" s="442"/>
      <c r="I12828" s="443"/>
      <c r="J12828" s="443"/>
      <c r="K12828" s="443"/>
    </row>
    <row r="12829" spans="2:11" s="440" customFormat="1" x14ac:dyDescent="0.2">
      <c r="B12829" s="442"/>
      <c r="I12829" s="443"/>
      <c r="J12829" s="443"/>
      <c r="K12829" s="443"/>
    </row>
    <row r="12830" spans="2:11" s="440" customFormat="1" x14ac:dyDescent="0.2">
      <c r="B12830" s="442"/>
      <c r="I12830" s="443"/>
      <c r="J12830" s="443"/>
      <c r="K12830" s="443"/>
    </row>
    <row r="12831" spans="2:11" s="440" customFormat="1" x14ac:dyDescent="0.2">
      <c r="B12831" s="442"/>
      <c r="I12831" s="443"/>
      <c r="J12831" s="443"/>
      <c r="K12831" s="443"/>
    </row>
    <row r="12832" spans="2:11" s="440" customFormat="1" x14ac:dyDescent="0.2">
      <c r="B12832" s="442"/>
      <c r="I12832" s="443"/>
      <c r="J12832" s="443"/>
      <c r="K12832" s="443"/>
    </row>
    <row r="12833" spans="2:11" s="440" customFormat="1" x14ac:dyDescent="0.2">
      <c r="B12833" s="442"/>
      <c r="I12833" s="443"/>
      <c r="J12833" s="443"/>
      <c r="K12833" s="443"/>
    </row>
    <row r="12834" spans="2:11" s="440" customFormat="1" x14ac:dyDescent="0.2">
      <c r="B12834" s="442"/>
      <c r="I12834" s="443"/>
      <c r="J12834" s="443"/>
      <c r="K12834" s="443"/>
    </row>
    <row r="12835" spans="2:11" s="440" customFormat="1" x14ac:dyDescent="0.2">
      <c r="B12835" s="442"/>
      <c r="I12835" s="443"/>
      <c r="J12835" s="443"/>
      <c r="K12835" s="443"/>
    </row>
    <row r="12836" spans="2:11" s="440" customFormat="1" x14ac:dyDescent="0.2">
      <c r="B12836" s="442"/>
      <c r="I12836" s="443"/>
      <c r="J12836" s="443"/>
      <c r="K12836" s="443"/>
    </row>
    <row r="12837" spans="2:11" s="440" customFormat="1" x14ac:dyDescent="0.2">
      <c r="B12837" s="442"/>
      <c r="I12837" s="443"/>
      <c r="J12837" s="443"/>
      <c r="K12837" s="443"/>
    </row>
    <row r="12838" spans="2:11" s="440" customFormat="1" x14ac:dyDescent="0.2">
      <c r="B12838" s="442"/>
      <c r="I12838" s="443"/>
      <c r="J12838" s="443"/>
      <c r="K12838" s="443"/>
    </row>
    <row r="12839" spans="2:11" s="440" customFormat="1" x14ac:dyDescent="0.2">
      <c r="B12839" s="442"/>
      <c r="I12839" s="443"/>
      <c r="J12839" s="443"/>
      <c r="K12839" s="443"/>
    </row>
    <row r="12840" spans="2:11" s="440" customFormat="1" x14ac:dyDescent="0.2">
      <c r="B12840" s="442"/>
      <c r="I12840" s="443"/>
      <c r="J12840" s="443"/>
      <c r="K12840" s="443"/>
    </row>
    <row r="12841" spans="2:11" s="440" customFormat="1" x14ac:dyDescent="0.2">
      <c r="B12841" s="442"/>
      <c r="I12841" s="443"/>
      <c r="J12841" s="443"/>
      <c r="K12841" s="443"/>
    </row>
    <row r="12842" spans="2:11" s="440" customFormat="1" x14ac:dyDescent="0.2">
      <c r="B12842" s="442"/>
      <c r="I12842" s="443"/>
      <c r="J12842" s="443"/>
      <c r="K12842" s="443"/>
    </row>
    <row r="12843" spans="2:11" s="440" customFormat="1" x14ac:dyDescent="0.2">
      <c r="B12843" s="442"/>
      <c r="I12843" s="443"/>
      <c r="J12843" s="443"/>
      <c r="K12843" s="443"/>
    </row>
    <row r="12844" spans="2:11" s="440" customFormat="1" x14ac:dyDescent="0.2">
      <c r="B12844" s="442"/>
      <c r="I12844" s="443"/>
      <c r="J12844" s="443"/>
      <c r="K12844" s="443"/>
    </row>
    <row r="12845" spans="2:11" s="440" customFormat="1" x14ac:dyDescent="0.2">
      <c r="B12845" s="442"/>
      <c r="I12845" s="443"/>
      <c r="J12845" s="443"/>
      <c r="K12845" s="443"/>
    </row>
    <row r="12846" spans="2:11" s="440" customFormat="1" x14ac:dyDescent="0.2">
      <c r="B12846" s="442"/>
      <c r="I12846" s="443"/>
      <c r="J12846" s="443"/>
      <c r="K12846" s="443"/>
    </row>
    <row r="12847" spans="2:11" s="440" customFormat="1" x14ac:dyDescent="0.2">
      <c r="B12847" s="442"/>
      <c r="I12847" s="443"/>
      <c r="J12847" s="443"/>
      <c r="K12847" s="443"/>
    </row>
    <row r="12848" spans="2:11" s="440" customFormat="1" x14ac:dyDescent="0.2">
      <c r="B12848" s="442"/>
      <c r="I12848" s="443"/>
      <c r="J12848" s="443"/>
      <c r="K12848" s="443"/>
    </row>
    <row r="12849" spans="2:11" s="440" customFormat="1" x14ac:dyDescent="0.2">
      <c r="B12849" s="442"/>
      <c r="I12849" s="443"/>
      <c r="J12849" s="443"/>
      <c r="K12849" s="443"/>
    </row>
    <row r="12850" spans="2:11" s="440" customFormat="1" x14ac:dyDescent="0.2">
      <c r="B12850" s="442"/>
      <c r="I12850" s="443"/>
      <c r="J12850" s="443"/>
      <c r="K12850" s="443"/>
    </row>
    <row r="12851" spans="2:11" s="440" customFormat="1" x14ac:dyDescent="0.2">
      <c r="B12851" s="442"/>
      <c r="I12851" s="443"/>
      <c r="J12851" s="443"/>
      <c r="K12851" s="443"/>
    </row>
    <row r="12852" spans="2:11" s="440" customFormat="1" x14ac:dyDescent="0.2">
      <c r="B12852" s="442"/>
      <c r="I12852" s="443"/>
      <c r="J12852" s="443"/>
      <c r="K12852" s="443"/>
    </row>
    <row r="12853" spans="2:11" s="440" customFormat="1" x14ac:dyDescent="0.2">
      <c r="B12853" s="442"/>
      <c r="I12853" s="443"/>
      <c r="J12853" s="443"/>
      <c r="K12853" s="443"/>
    </row>
    <row r="12854" spans="2:11" s="440" customFormat="1" x14ac:dyDescent="0.2">
      <c r="B12854" s="442"/>
      <c r="I12854" s="443"/>
      <c r="J12854" s="443"/>
      <c r="K12854" s="443"/>
    </row>
    <row r="12855" spans="2:11" s="440" customFormat="1" x14ac:dyDescent="0.2">
      <c r="B12855" s="442"/>
      <c r="I12855" s="443"/>
      <c r="J12855" s="443"/>
      <c r="K12855" s="443"/>
    </row>
    <row r="12856" spans="2:11" s="440" customFormat="1" x14ac:dyDescent="0.2">
      <c r="B12856" s="442"/>
      <c r="I12856" s="443"/>
      <c r="J12856" s="443"/>
      <c r="K12856" s="443"/>
    </row>
    <row r="12857" spans="2:11" s="440" customFormat="1" x14ac:dyDescent="0.2">
      <c r="B12857" s="442"/>
      <c r="I12857" s="443"/>
      <c r="J12857" s="443"/>
      <c r="K12857" s="443"/>
    </row>
    <row r="12858" spans="2:11" s="440" customFormat="1" x14ac:dyDescent="0.2">
      <c r="B12858" s="442"/>
      <c r="I12858" s="443"/>
      <c r="J12858" s="443"/>
      <c r="K12858" s="443"/>
    </row>
    <row r="12859" spans="2:11" s="440" customFormat="1" x14ac:dyDescent="0.2">
      <c r="B12859" s="442"/>
      <c r="I12859" s="443"/>
      <c r="J12859" s="443"/>
      <c r="K12859" s="443"/>
    </row>
    <row r="12860" spans="2:11" s="440" customFormat="1" x14ac:dyDescent="0.2">
      <c r="B12860" s="442"/>
      <c r="I12860" s="443"/>
      <c r="J12860" s="443"/>
      <c r="K12860" s="443"/>
    </row>
    <row r="12861" spans="2:11" s="440" customFormat="1" x14ac:dyDescent="0.2">
      <c r="B12861" s="442"/>
      <c r="I12861" s="443"/>
      <c r="J12861" s="443"/>
      <c r="K12861" s="443"/>
    </row>
    <row r="12862" spans="2:11" s="440" customFormat="1" x14ac:dyDescent="0.2">
      <c r="B12862" s="442"/>
      <c r="I12862" s="443"/>
      <c r="J12862" s="443"/>
      <c r="K12862" s="443"/>
    </row>
    <row r="12863" spans="2:11" s="440" customFormat="1" x14ac:dyDescent="0.2">
      <c r="B12863" s="442"/>
      <c r="I12863" s="443"/>
      <c r="J12863" s="443"/>
      <c r="K12863" s="443"/>
    </row>
    <row r="12864" spans="2:11" s="440" customFormat="1" x14ac:dyDescent="0.2">
      <c r="B12864" s="442"/>
      <c r="I12864" s="443"/>
      <c r="J12864" s="443"/>
      <c r="K12864" s="443"/>
    </row>
    <row r="12865" spans="2:11" s="440" customFormat="1" x14ac:dyDescent="0.2">
      <c r="B12865" s="442"/>
      <c r="I12865" s="443"/>
      <c r="J12865" s="443"/>
      <c r="K12865" s="443"/>
    </row>
    <row r="12866" spans="2:11" s="440" customFormat="1" x14ac:dyDescent="0.2">
      <c r="B12866" s="442"/>
      <c r="I12866" s="443"/>
      <c r="J12866" s="443"/>
      <c r="K12866" s="443"/>
    </row>
    <row r="12867" spans="2:11" s="440" customFormat="1" x14ac:dyDescent="0.2">
      <c r="B12867" s="442"/>
      <c r="I12867" s="443"/>
      <c r="J12867" s="443"/>
      <c r="K12867" s="443"/>
    </row>
    <row r="12868" spans="2:11" s="440" customFormat="1" x14ac:dyDescent="0.2">
      <c r="B12868" s="442"/>
      <c r="I12868" s="443"/>
      <c r="J12868" s="443"/>
      <c r="K12868" s="443"/>
    </row>
    <row r="12869" spans="2:11" s="440" customFormat="1" x14ac:dyDescent="0.2">
      <c r="B12869" s="442"/>
      <c r="I12869" s="443"/>
      <c r="J12869" s="443"/>
      <c r="K12869" s="443"/>
    </row>
    <row r="12870" spans="2:11" s="440" customFormat="1" x14ac:dyDescent="0.2">
      <c r="B12870" s="442"/>
      <c r="I12870" s="443"/>
      <c r="J12870" s="443"/>
      <c r="K12870" s="443"/>
    </row>
    <row r="12871" spans="2:11" s="440" customFormat="1" x14ac:dyDescent="0.2">
      <c r="B12871" s="442"/>
      <c r="I12871" s="443"/>
      <c r="J12871" s="443"/>
      <c r="K12871" s="443"/>
    </row>
    <row r="12872" spans="2:11" s="440" customFormat="1" x14ac:dyDescent="0.2">
      <c r="B12872" s="442"/>
      <c r="I12872" s="443"/>
      <c r="J12872" s="443"/>
      <c r="K12872" s="443"/>
    </row>
    <row r="12873" spans="2:11" s="440" customFormat="1" x14ac:dyDescent="0.2">
      <c r="B12873" s="442"/>
      <c r="I12873" s="443"/>
      <c r="J12873" s="443"/>
      <c r="K12873" s="443"/>
    </row>
    <row r="12874" spans="2:11" s="440" customFormat="1" x14ac:dyDescent="0.2">
      <c r="B12874" s="442"/>
      <c r="I12874" s="443"/>
      <c r="J12874" s="443"/>
      <c r="K12874" s="443"/>
    </row>
    <row r="12875" spans="2:11" s="440" customFormat="1" x14ac:dyDescent="0.2">
      <c r="B12875" s="442"/>
      <c r="I12875" s="443"/>
      <c r="J12875" s="443"/>
      <c r="K12875" s="443"/>
    </row>
    <row r="12876" spans="2:11" s="440" customFormat="1" x14ac:dyDescent="0.2">
      <c r="B12876" s="442"/>
      <c r="I12876" s="443"/>
      <c r="J12876" s="443"/>
      <c r="K12876" s="443"/>
    </row>
    <row r="12877" spans="2:11" s="440" customFormat="1" x14ac:dyDescent="0.2">
      <c r="B12877" s="442"/>
      <c r="I12877" s="443"/>
      <c r="J12877" s="443"/>
      <c r="K12877" s="443"/>
    </row>
    <row r="12878" spans="2:11" s="440" customFormat="1" x14ac:dyDescent="0.2">
      <c r="B12878" s="442"/>
      <c r="I12878" s="443"/>
      <c r="J12878" s="443"/>
      <c r="K12878" s="443"/>
    </row>
    <row r="12879" spans="2:11" s="440" customFormat="1" x14ac:dyDescent="0.2">
      <c r="B12879" s="442"/>
      <c r="I12879" s="443"/>
      <c r="J12879" s="443"/>
      <c r="K12879" s="443"/>
    </row>
    <row r="12880" spans="2:11" s="440" customFormat="1" x14ac:dyDescent="0.2">
      <c r="B12880" s="442"/>
      <c r="I12880" s="443"/>
      <c r="J12880" s="443"/>
      <c r="K12880" s="443"/>
    </row>
    <row r="12881" spans="2:11" s="440" customFormat="1" x14ac:dyDescent="0.2">
      <c r="B12881" s="442"/>
      <c r="I12881" s="443"/>
      <c r="J12881" s="443"/>
      <c r="K12881" s="443"/>
    </row>
    <row r="12882" spans="2:11" s="440" customFormat="1" x14ac:dyDescent="0.2">
      <c r="B12882" s="442"/>
      <c r="I12882" s="443"/>
      <c r="J12882" s="443"/>
      <c r="K12882" s="443"/>
    </row>
    <row r="12883" spans="2:11" s="440" customFormat="1" x14ac:dyDescent="0.2">
      <c r="B12883" s="442"/>
      <c r="I12883" s="443"/>
      <c r="J12883" s="443"/>
      <c r="K12883" s="443"/>
    </row>
    <row r="12884" spans="2:11" s="440" customFormat="1" x14ac:dyDescent="0.2">
      <c r="B12884" s="442"/>
      <c r="I12884" s="443"/>
      <c r="J12884" s="443"/>
      <c r="K12884" s="443"/>
    </row>
    <row r="12885" spans="2:11" s="440" customFormat="1" x14ac:dyDescent="0.2">
      <c r="B12885" s="442"/>
      <c r="I12885" s="443"/>
      <c r="J12885" s="443"/>
      <c r="K12885" s="443"/>
    </row>
    <row r="12886" spans="2:11" s="440" customFormat="1" x14ac:dyDescent="0.2">
      <c r="B12886" s="442"/>
      <c r="I12886" s="443"/>
      <c r="J12886" s="443"/>
      <c r="K12886" s="443"/>
    </row>
    <row r="12887" spans="2:11" s="440" customFormat="1" x14ac:dyDescent="0.2">
      <c r="B12887" s="442"/>
      <c r="I12887" s="443"/>
      <c r="J12887" s="443"/>
      <c r="K12887" s="443"/>
    </row>
    <row r="12888" spans="2:11" s="440" customFormat="1" x14ac:dyDescent="0.2">
      <c r="B12888" s="442"/>
      <c r="I12888" s="443"/>
      <c r="J12888" s="443"/>
      <c r="K12888" s="443"/>
    </row>
    <row r="12889" spans="2:11" s="440" customFormat="1" x14ac:dyDescent="0.2">
      <c r="B12889" s="442"/>
      <c r="I12889" s="443"/>
      <c r="J12889" s="443"/>
      <c r="K12889" s="443"/>
    </row>
    <row r="12890" spans="2:11" s="440" customFormat="1" x14ac:dyDescent="0.2">
      <c r="B12890" s="442"/>
      <c r="I12890" s="443"/>
      <c r="J12890" s="443"/>
      <c r="K12890" s="443"/>
    </row>
    <row r="12891" spans="2:11" s="440" customFormat="1" x14ac:dyDescent="0.2">
      <c r="B12891" s="442"/>
      <c r="I12891" s="443"/>
      <c r="J12891" s="443"/>
      <c r="K12891" s="443"/>
    </row>
    <row r="12892" spans="2:11" s="440" customFormat="1" x14ac:dyDescent="0.2">
      <c r="B12892" s="442"/>
      <c r="I12892" s="443"/>
      <c r="J12892" s="443"/>
      <c r="K12892" s="443"/>
    </row>
    <row r="12893" spans="2:11" s="440" customFormat="1" x14ac:dyDescent="0.2">
      <c r="B12893" s="442"/>
      <c r="I12893" s="443"/>
      <c r="J12893" s="443"/>
      <c r="K12893" s="443"/>
    </row>
    <row r="12894" spans="2:11" s="440" customFormat="1" x14ac:dyDescent="0.2">
      <c r="B12894" s="442"/>
      <c r="I12894" s="443"/>
      <c r="J12894" s="443"/>
      <c r="K12894" s="443"/>
    </row>
    <row r="12895" spans="2:11" s="440" customFormat="1" x14ac:dyDescent="0.2">
      <c r="B12895" s="442"/>
      <c r="I12895" s="443"/>
      <c r="J12895" s="443"/>
      <c r="K12895" s="443"/>
    </row>
    <row r="12896" spans="2:11" s="440" customFormat="1" x14ac:dyDescent="0.2">
      <c r="B12896" s="442"/>
      <c r="I12896" s="443"/>
      <c r="J12896" s="443"/>
      <c r="K12896" s="443"/>
    </row>
    <row r="12897" spans="2:11" s="440" customFormat="1" x14ac:dyDescent="0.2">
      <c r="B12897" s="442"/>
      <c r="I12897" s="443"/>
      <c r="J12897" s="443"/>
      <c r="K12897" s="443"/>
    </row>
    <row r="12898" spans="2:11" s="440" customFormat="1" x14ac:dyDescent="0.2">
      <c r="B12898" s="442"/>
      <c r="I12898" s="443"/>
      <c r="J12898" s="443"/>
      <c r="K12898" s="443"/>
    </row>
    <row r="12899" spans="2:11" s="440" customFormat="1" x14ac:dyDescent="0.2">
      <c r="B12899" s="442"/>
      <c r="I12899" s="443"/>
      <c r="J12899" s="443"/>
      <c r="K12899" s="443"/>
    </row>
    <row r="12900" spans="2:11" s="440" customFormat="1" x14ac:dyDescent="0.2">
      <c r="B12900" s="442"/>
      <c r="I12900" s="443"/>
      <c r="J12900" s="443"/>
      <c r="K12900" s="443"/>
    </row>
    <row r="12901" spans="2:11" s="440" customFormat="1" x14ac:dyDescent="0.2">
      <c r="B12901" s="442"/>
      <c r="I12901" s="443"/>
      <c r="J12901" s="443"/>
      <c r="K12901" s="443"/>
    </row>
    <row r="12902" spans="2:11" s="440" customFormat="1" x14ac:dyDescent="0.2">
      <c r="B12902" s="442"/>
      <c r="I12902" s="443"/>
      <c r="J12902" s="443"/>
      <c r="K12902" s="443"/>
    </row>
    <row r="12903" spans="2:11" s="440" customFormat="1" x14ac:dyDescent="0.2">
      <c r="B12903" s="442"/>
      <c r="I12903" s="443"/>
      <c r="J12903" s="443"/>
      <c r="K12903" s="443"/>
    </row>
    <row r="12904" spans="2:11" s="440" customFormat="1" x14ac:dyDescent="0.2">
      <c r="B12904" s="442"/>
      <c r="I12904" s="443"/>
      <c r="J12904" s="443"/>
      <c r="K12904" s="443"/>
    </row>
    <row r="12905" spans="2:11" s="440" customFormat="1" x14ac:dyDescent="0.2">
      <c r="B12905" s="442"/>
      <c r="I12905" s="443"/>
      <c r="J12905" s="443"/>
      <c r="K12905" s="443"/>
    </row>
    <row r="12906" spans="2:11" s="440" customFormat="1" x14ac:dyDescent="0.2">
      <c r="B12906" s="442"/>
      <c r="I12906" s="443"/>
      <c r="J12906" s="443"/>
      <c r="K12906" s="443"/>
    </row>
    <row r="12907" spans="2:11" s="440" customFormat="1" x14ac:dyDescent="0.2">
      <c r="B12907" s="442"/>
      <c r="I12907" s="443"/>
      <c r="J12907" s="443"/>
      <c r="K12907" s="443"/>
    </row>
    <row r="12908" spans="2:11" s="440" customFormat="1" x14ac:dyDescent="0.2">
      <c r="B12908" s="442"/>
      <c r="I12908" s="443"/>
      <c r="J12908" s="443"/>
      <c r="K12908" s="443"/>
    </row>
    <row r="12909" spans="2:11" s="440" customFormat="1" x14ac:dyDescent="0.2">
      <c r="B12909" s="442"/>
      <c r="I12909" s="443"/>
      <c r="J12909" s="443"/>
      <c r="K12909" s="443"/>
    </row>
    <row r="12910" spans="2:11" s="440" customFormat="1" x14ac:dyDescent="0.2">
      <c r="B12910" s="442"/>
      <c r="I12910" s="443"/>
      <c r="J12910" s="443"/>
      <c r="K12910" s="443"/>
    </row>
    <row r="12911" spans="2:11" s="440" customFormat="1" x14ac:dyDescent="0.2">
      <c r="B12911" s="442"/>
      <c r="I12911" s="443"/>
      <c r="J12911" s="443"/>
      <c r="K12911" s="443"/>
    </row>
    <row r="12912" spans="2:11" s="440" customFormat="1" x14ac:dyDescent="0.2">
      <c r="B12912" s="442"/>
      <c r="I12912" s="443"/>
      <c r="J12912" s="443"/>
      <c r="K12912" s="443"/>
    </row>
    <row r="12913" spans="2:11" s="440" customFormat="1" x14ac:dyDescent="0.2">
      <c r="B12913" s="442"/>
      <c r="I12913" s="443"/>
      <c r="J12913" s="443"/>
      <c r="K12913" s="443"/>
    </row>
    <row r="12914" spans="2:11" s="440" customFormat="1" x14ac:dyDescent="0.2">
      <c r="B12914" s="442"/>
      <c r="I12914" s="443"/>
      <c r="J12914" s="443"/>
      <c r="K12914" s="443"/>
    </row>
    <row r="12915" spans="2:11" s="440" customFormat="1" x14ac:dyDescent="0.2">
      <c r="B12915" s="442"/>
      <c r="I12915" s="443"/>
      <c r="J12915" s="443"/>
      <c r="K12915" s="443"/>
    </row>
    <row r="12916" spans="2:11" s="440" customFormat="1" x14ac:dyDescent="0.2">
      <c r="B12916" s="442"/>
      <c r="I12916" s="443"/>
      <c r="J12916" s="443"/>
      <c r="K12916" s="443"/>
    </row>
    <row r="12917" spans="2:11" s="440" customFormat="1" x14ac:dyDescent="0.2">
      <c r="B12917" s="442"/>
      <c r="I12917" s="443"/>
      <c r="J12917" s="443"/>
      <c r="K12917" s="443"/>
    </row>
    <row r="12918" spans="2:11" s="440" customFormat="1" x14ac:dyDescent="0.2">
      <c r="B12918" s="442"/>
      <c r="I12918" s="443"/>
      <c r="J12918" s="443"/>
      <c r="K12918" s="443"/>
    </row>
    <row r="12919" spans="2:11" s="440" customFormat="1" x14ac:dyDescent="0.2">
      <c r="B12919" s="442"/>
      <c r="I12919" s="443"/>
      <c r="J12919" s="443"/>
      <c r="K12919" s="443"/>
    </row>
    <row r="12920" spans="2:11" s="440" customFormat="1" x14ac:dyDescent="0.2">
      <c r="B12920" s="442"/>
      <c r="I12920" s="443"/>
      <c r="J12920" s="443"/>
      <c r="K12920" s="443"/>
    </row>
    <row r="12921" spans="2:11" s="440" customFormat="1" x14ac:dyDescent="0.2">
      <c r="B12921" s="442"/>
      <c r="I12921" s="443"/>
      <c r="J12921" s="443"/>
      <c r="K12921" s="443"/>
    </row>
    <row r="12922" spans="2:11" s="440" customFormat="1" x14ac:dyDescent="0.2">
      <c r="B12922" s="442"/>
      <c r="I12922" s="443"/>
      <c r="J12922" s="443"/>
      <c r="K12922" s="443"/>
    </row>
    <row r="12923" spans="2:11" s="440" customFormat="1" x14ac:dyDescent="0.2">
      <c r="B12923" s="442"/>
      <c r="I12923" s="443"/>
      <c r="J12923" s="443"/>
      <c r="K12923" s="443"/>
    </row>
    <row r="12924" spans="2:11" s="440" customFormat="1" x14ac:dyDescent="0.2">
      <c r="B12924" s="442"/>
      <c r="I12924" s="443"/>
      <c r="J12924" s="443"/>
      <c r="K12924" s="443"/>
    </row>
    <row r="12925" spans="2:11" s="440" customFormat="1" x14ac:dyDescent="0.2">
      <c r="B12925" s="442"/>
      <c r="I12925" s="443"/>
      <c r="J12925" s="443"/>
      <c r="K12925" s="443"/>
    </row>
    <row r="12926" spans="2:11" s="440" customFormat="1" x14ac:dyDescent="0.2">
      <c r="B12926" s="442"/>
      <c r="I12926" s="443"/>
      <c r="J12926" s="443"/>
      <c r="K12926" s="443"/>
    </row>
    <row r="12927" spans="2:11" s="440" customFormat="1" x14ac:dyDescent="0.2">
      <c r="B12927" s="442"/>
      <c r="I12927" s="443"/>
      <c r="J12927" s="443"/>
      <c r="K12927" s="443"/>
    </row>
    <row r="12928" spans="2:11" s="440" customFormat="1" x14ac:dyDescent="0.2">
      <c r="B12928" s="442"/>
      <c r="I12928" s="443"/>
      <c r="J12928" s="443"/>
      <c r="K12928" s="443"/>
    </row>
    <row r="12929" spans="2:11" s="440" customFormat="1" x14ac:dyDescent="0.2">
      <c r="B12929" s="442"/>
      <c r="I12929" s="443"/>
      <c r="J12929" s="443"/>
      <c r="K12929" s="443"/>
    </row>
    <row r="12930" spans="2:11" s="440" customFormat="1" x14ac:dyDescent="0.2">
      <c r="B12930" s="442"/>
      <c r="I12930" s="443"/>
      <c r="J12930" s="443"/>
      <c r="K12930" s="443"/>
    </row>
    <row r="12931" spans="2:11" s="440" customFormat="1" x14ac:dyDescent="0.2">
      <c r="B12931" s="442"/>
      <c r="I12931" s="443"/>
      <c r="J12931" s="443"/>
      <c r="K12931" s="443"/>
    </row>
    <row r="12932" spans="2:11" s="440" customFormat="1" x14ac:dyDescent="0.2">
      <c r="B12932" s="442"/>
      <c r="I12932" s="443"/>
      <c r="J12932" s="443"/>
      <c r="K12932" s="443"/>
    </row>
    <row r="12933" spans="2:11" s="440" customFormat="1" x14ac:dyDescent="0.2">
      <c r="B12933" s="442"/>
      <c r="I12933" s="443"/>
      <c r="J12933" s="443"/>
      <c r="K12933" s="443"/>
    </row>
    <row r="12934" spans="2:11" s="440" customFormat="1" x14ac:dyDescent="0.2">
      <c r="B12934" s="442"/>
      <c r="I12934" s="443"/>
      <c r="J12934" s="443"/>
      <c r="K12934" s="443"/>
    </row>
    <row r="12935" spans="2:11" s="440" customFormat="1" x14ac:dyDescent="0.2">
      <c r="B12935" s="442"/>
      <c r="I12935" s="443"/>
      <c r="J12935" s="443"/>
      <c r="K12935" s="443"/>
    </row>
    <row r="12936" spans="2:11" s="440" customFormat="1" x14ac:dyDescent="0.2">
      <c r="B12936" s="442"/>
      <c r="I12936" s="443"/>
      <c r="J12936" s="443"/>
      <c r="K12936" s="443"/>
    </row>
    <row r="12937" spans="2:11" s="440" customFormat="1" x14ac:dyDescent="0.2">
      <c r="B12937" s="442"/>
      <c r="I12937" s="443"/>
      <c r="J12937" s="443"/>
      <c r="K12937" s="443"/>
    </row>
    <row r="12938" spans="2:11" s="440" customFormat="1" x14ac:dyDescent="0.2">
      <c r="B12938" s="442"/>
      <c r="I12938" s="443"/>
      <c r="J12938" s="443"/>
      <c r="K12938" s="443"/>
    </row>
    <row r="12939" spans="2:11" s="440" customFormat="1" x14ac:dyDescent="0.2">
      <c r="B12939" s="442"/>
      <c r="I12939" s="443"/>
      <c r="J12939" s="443"/>
      <c r="K12939" s="443"/>
    </row>
    <row r="12940" spans="2:11" s="440" customFormat="1" x14ac:dyDescent="0.2">
      <c r="B12940" s="442"/>
      <c r="I12940" s="443"/>
      <c r="J12940" s="443"/>
      <c r="K12940" s="443"/>
    </row>
    <row r="12941" spans="2:11" s="440" customFormat="1" x14ac:dyDescent="0.2">
      <c r="B12941" s="442"/>
      <c r="I12941" s="443"/>
      <c r="J12941" s="443"/>
      <c r="K12941" s="443"/>
    </row>
    <row r="12942" spans="2:11" s="440" customFormat="1" x14ac:dyDescent="0.2">
      <c r="B12942" s="442"/>
      <c r="I12942" s="443"/>
      <c r="J12942" s="443"/>
      <c r="K12942" s="443"/>
    </row>
    <row r="12943" spans="2:11" s="440" customFormat="1" x14ac:dyDescent="0.2">
      <c r="B12943" s="442"/>
      <c r="I12943" s="443"/>
      <c r="J12943" s="443"/>
      <c r="K12943" s="443"/>
    </row>
    <row r="12944" spans="2:11" s="440" customFormat="1" x14ac:dyDescent="0.2">
      <c r="B12944" s="442"/>
      <c r="I12944" s="443"/>
      <c r="J12944" s="443"/>
      <c r="K12944" s="443"/>
    </row>
    <row r="12945" spans="2:11" s="440" customFormat="1" x14ac:dyDescent="0.2">
      <c r="B12945" s="442"/>
      <c r="I12945" s="443"/>
      <c r="J12945" s="443"/>
      <c r="K12945" s="443"/>
    </row>
    <row r="12946" spans="2:11" s="440" customFormat="1" x14ac:dyDescent="0.2">
      <c r="B12946" s="442"/>
      <c r="I12946" s="443"/>
      <c r="J12946" s="443"/>
      <c r="K12946" s="443"/>
    </row>
    <row r="12947" spans="2:11" s="440" customFormat="1" x14ac:dyDescent="0.2">
      <c r="B12947" s="442"/>
      <c r="I12947" s="443"/>
      <c r="J12947" s="443"/>
      <c r="K12947" s="443"/>
    </row>
    <row r="12948" spans="2:11" s="440" customFormat="1" x14ac:dyDescent="0.2">
      <c r="B12948" s="442"/>
      <c r="I12948" s="443"/>
      <c r="J12948" s="443"/>
      <c r="K12948" s="443"/>
    </row>
    <row r="12949" spans="2:11" s="440" customFormat="1" x14ac:dyDescent="0.2">
      <c r="B12949" s="442"/>
      <c r="I12949" s="443"/>
      <c r="J12949" s="443"/>
      <c r="K12949" s="443"/>
    </row>
    <row r="12950" spans="2:11" s="440" customFormat="1" x14ac:dyDescent="0.2">
      <c r="B12950" s="442"/>
      <c r="I12950" s="443"/>
      <c r="J12950" s="443"/>
      <c r="K12950" s="443"/>
    </row>
    <row r="12951" spans="2:11" s="440" customFormat="1" x14ac:dyDescent="0.2">
      <c r="B12951" s="442"/>
      <c r="I12951" s="443"/>
      <c r="J12951" s="443"/>
      <c r="K12951" s="443"/>
    </row>
    <row r="12952" spans="2:11" s="440" customFormat="1" x14ac:dyDescent="0.2">
      <c r="B12952" s="442"/>
      <c r="I12952" s="443"/>
      <c r="J12952" s="443"/>
      <c r="K12952" s="443"/>
    </row>
    <row r="12953" spans="2:11" s="440" customFormat="1" x14ac:dyDescent="0.2">
      <c r="B12953" s="442"/>
      <c r="I12953" s="443"/>
      <c r="J12953" s="443"/>
      <c r="K12953" s="443"/>
    </row>
    <row r="12954" spans="2:11" s="440" customFormat="1" x14ac:dyDescent="0.2">
      <c r="B12954" s="442"/>
      <c r="I12954" s="443"/>
      <c r="J12954" s="443"/>
      <c r="K12954" s="443"/>
    </row>
    <row r="12955" spans="2:11" s="440" customFormat="1" x14ac:dyDescent="0.2">
      <c r="B12955" s="442"/>
      <c r="I12955" s="443"/>
      <c r="J12955" s="443"/>
      <c r="K12955" s="443"/>
    </row>
    <row r="12956" spans="2:11" s="440" customFormat="1" x14ac:dyDescent="0.2">
      <c r="B12956" s="442"/>
      <c r="I12956" s="443"/>
      <c r="J12956" s="443"/>
      <c r="K12956" s="443"/>
    </row>
    <row r="12957" spans="2:11" s="440" customFormat="1" x14ac:dyDescent="0.2">
      <c r="B12957" s="442"/>
      <c r="I12957" s="443"/>
      <c r="J12957" s="443"/>
      <c r="K12957" s="443"/>
    </row>
    <row r="12958" spans="2:11" s="440" customFormat="1" x14ac:dyDescent="0.2">
      <c r="B12958" s="442"/>
      <c r="I12958" s="443"/>
      <c r="J12958" s="443"/>
      <c r="K12958" s="443"/>
    </row>
    <row r="12959" spans="2:11" s="440" customFormat="1" x14ac:dyDescent="0.2">
      <c r="B12959" s="442"/>
      <c r="I12959" s="443"/>
      <c r="J12959" s="443"/>
      <c r="K12959" s="443"/>
    </row>
    <row r="12960" spans="2:11" s="440" customFormat="1" x14ac:dyDescent="0.2">
      <c r="B12960" s="442"/>
      <c r="I12960" s="443"/>
      <c r="J12960" s="443"/>
      <c r="K12960" s="443"/>
    </row>
    <row r="12961" spans="2:11" s="440" customFormat="1" x14ac:dyDescent="0.2">
      <c r="B12961" s="442"/>
      <c r="I12961" s="443"/>
      <c r="J12961" s="443"/>
      <c r="K12961" s="443"/>
    </row>
    <row r="12962" spans="2:11" s="440" customFormat="1" x14ac:dyDescent="0.2">
      <c r="B12962" s="442"/>
      <c r="I12962" s="443"/>
      <c r="J12962" s="443"/>
      <c r="K12962" s="443"/>
    </row>
    <row r="12963" spans="2:11" s="440" customFormat="1" x14ac:dyDescent="0.2">
      <c r="B12963" s="442"/>
      <c r="I12963" s="443"/>
      <c r="J12963" s="443"/>
      <c r="K12963" s="443"/>
    </row>
    <row r="12964" spans="2:11" s="440" customFormat="1" x14ac:dyDescent="0.2">
      <c r="B12964" s="442"/>
      <c r="I12964" s="443"/>
      <c r="J12964" s="443"/>
      <c r="K12964" s="443"/>
    </row>
    <row r="12965" spans="2:11" s="440" customFormat="1" x14ac:dyDescent="0.2">
      <c r="B12965" s="442"/>
      <c r="I12965" s="443"/>
      <c r="J12965" s="443"/>
      <c r="K12965" s="443"/>
    </row>
    <row r="12966" spans="2:11" s="440" customFormat="1" x14ac:dyDescent="0.2">
      <c r="B12966" s="442"/>
      <c r="I12966" s="443"/>
      <c r="J12966" s="443"/>
      <c r="K12966" s="443"/>
    </row>
    <row r="12967" spans="2:11" s="440" customFormat="1" x14ac:dyDescent="0.2">
      <c r="B12967" s="442"/>
      <c r="I12967" s="443"/>
      <c r="J12967" s="443"/>
      <c r="K12967" s="443"/>
    </row>
    <row r="12968" spans="2:11" s="440" customFormat="1" x14ac:dyDescent="0.2">
      <c r="B12968" s="442"/>
      <c r="I12968" s="443"/>
      <c r="J12968" s="443"/>
      <c r="K12968" s="443"/>
    </row>
    <row r="12969" spans="2:11" s="440" customFormat="1" x14ac:dyDescent="0.2">
      <c r="B12969" s="442"/>
      <c r="I12969" s="443"/>
      <c r="J12969" s="443"/>
      <c r="K12969" s="443"/>
    </row>
    <row r="12970" spans="2:11" s="440" customFormat="1" x14ac:dyDescent="0.2">
      <c r="B12970" s="442"/>
      <c r="I12970" s="443"/>
      <c r="J12970" s="443"/>
      <c r="K12970" s="443"/>
    </row>
    <row r="12971" spans="2:11" s="440" customFormat="1" x14ac:dyDescent="0.2">
      <c r="B12971" s="442"/>
      <c r="I12971" s="443"/>
      <c r="J12971" s="443"/>
      <c r="K12971" s="443"/>
    </row>
    <row r="12972" spans="2:11" s="440" customFormat="1" x14ac:dyDescent="0.2">
      <c r="B12972" s="442"/>
      <c r="I12972" s="443"/>
      <c r="J12972" s="443"/>
      <c r="K12972" s="443"/>
    </row>
    <row r="12973" spans="2:11" s="440" customFormat="1" x14ac:dyDescent="0.2">
      <c r="B12973" s="442"/>
      <c r="I12973" s="443"/>
      <c r="J12973" s="443"/>
      <c r="K12973" s="443"/>
    </row>
    <row r="12974" spans="2:11" s="440" customFormat="1" x14ac:dyDescent="0.2">
      <c r="B12974" s="442"/>
      <c r="I12974" s="443"/>
      <c r="J12974" s="443"/>
      <c r="K12974" s="443"/>
    </row>
    <row r="12975" spans="2:11" s="440" customFormat="1" x14ac:dyDescent="0.2">
      <c r="B12975" s="442"/>
      <c r="I12975" s="443"/>
      <c r="J12975" s="443"/>
      <c r="K12975" s="443"/>
    </row>
    <row r="12976" spans="2:11" s="440" customFormat="1" x14ac:dyDescent="0.2">
      <c r="B12976" s="442"/>
      <c r="I12976" s="443"/>
      <c r="J12976" s="443"/>
      <c r="K12976" s="443"/>
    </row>
    <row r="12977" spans="2:11" s="440" customFormat="1" x14ac:dyDescent="0.2">
      <c r="B12977" s="442"/>
      <c r="I12977" s="443"/>
      <c r="J12977" s="443"/>
      <c r="K12977" s="443"/>
    </row>
    <row r="12978" spans="2:11" s="440" customFormat="1" x14ac:dyDescent="0.2">
      <c r="B12978" s="442"/>
      <c r="I12978" s="443"/>
      <c r="J12978" s="443"/>
      <c r="K12978" s="443"/>
    </row>
    <row r="12979" spans="2:11" s="440" customFormat="1" x14ac:dyDescent="0.2">
      <c r="B12979" s="442"/>
      <c r="I12979" s="443"/>
      <c r="J12979" s="443"/>
      <c r="K12979" s="443"/>
    </row>
    <row r="12980" spans="2:11" s="440" customFormat="1" x14ac:dyDescent="0.2">
      <c r="B12980" s="442"/>
      <c r="I12980" s="443"/>
      <c r="J12980" s="443"/>
      <c r="K12980" s="443"/>
    </row>
    <row r="12981" spans="2:11" s="440" customFormat="1" x14ac:dyDescent="0.2">
      <c r="B12981" s="442"/>
      <c r="I12981" s="443"/>
      <c r="J12981" s="443"/>
      <c r="K12981" s="443"/>
    </row>
    <row r="12982" spans="2:11" s="440" customFormat="1" x14ac:dyDescent="0.2">
      <c r="B12982" s="442"/>
      <c r="I12982" s="443"/>
      <c r="J12982" s="443"/>
      <c r="K12982" s="443"/>
    </row>
    <row r="12983" spans="2:11" s="440" customFormat="1" x14ac:dyDescent="0.2">
      <c r="B12983" s="442"/>
      <c r="I12983" s="443"/>
      <c r="J12983" s="443"/>
      <c r="K12983" s="443"/>
    </row>
    <row r="12984" spans="2:11" s="440" customFormat="1" x14ac:dyDescent="0.2">
      <c r="B12984" s="442"/>
      <c r="I12984" s="443"/>
      <c r="J12984" s="443"/>
      <c r="K12984" s="443"/>
    </row>
    <row r="12985" spans="2:11" s="440" customFormat="1" x14ac:dyDescent="0.2">
      <c r="B12985" s="442"/>
      <c r="I12985" s="443"/>
      <c r="J12985" s="443"/>
      <c r="K12985" s="443"/>
    </row>
    <row r="12986" spans="2:11" s="440" customFormat="1" x14ac:dyDescent="0.2">
      <c r="B12986" s="442"/>
      <c r="I12986" s="443"/>
      <c r="J12986" s="443"/>
      <c r="K12986" s="443"/>
    </row>
    <row r="12987" spans="2:11" s="440" customFormat="1" x14ac:dyDescent="0.2">
      <c r="B12987" s="442"/>
      <c r="I12987" s="443"/>
      <c r="J12987" s="443"/>
      <c r="K12987" s="443"/>
    </row>
    <row r="12988" spans="2:11" s="440" customFormat="1" x14ac:dyDescent="0.2">
      <c r="B12988" s="442"/>
      <c r="I12988" s="443"/>
      <c r="J12988" s="443"/>
      <c r="K12988" s="443"/>
    </row>
    <row r="12989" spans="2:11" s="440" customFormat="1" x14ac:dyDescent="0.2">
      <c r="B12989" s="442"/>
      <c r="I12989" s="443"/>
      <c r="J12989" s="443"/>
      <c r="K12989" s="443"/>
    </row>
    <row r="12990" spans="2:11" s="440" customFormat="1" x14ac:dyDescent="0.2">
      <c r="B12990" s="442"/>
      <c r="I12990" s="443"/>
      <c r="J12990" s="443"/>
      <c r="K12990" s="443"/>
    </row>
    <row r="12991" spans="2:11" s="440" customFormat="1" x14ac:dyDescent="0.2">
      <c r="B12991" s="442"/>
      <c r="I12991" s="443"/>
      <c r="J12991" s="443"/>
      <c r="K12991" s="443"/>
    </row>
    <row r="12992" spans="2:11" s="440" customFormat="1" x14ac:dyDescent="0.2">
      <c r="B12992" s="442"/>
      <c r="I12992" s="443"/>
      <c r="J12992" s="443"/>
      <c r="K12992" s="443"/>
    </row>
    <row r="12993" spans="2:11" s="440" customFormat="1" x14ac:dyDescent="0.2">
      <c r="B12993" s="442"/>
      <c r="I12993" s="443"/>
      <c r="J12993" s="443"/>
      <c r="K12993" s="443"/>
    </row>
    <row r="12994" spans="2:11" s="440" customFormat="1" x14ac:dyDescent="0.2">
      <c r="B12994" s="442"/>
      <c r="I12994" s="443"/>
      <c r="J12994" s="443"/>
      <c r="K12994" s="443"/>
    </row>
    <row r="12995" spans="2:11" s="440" customFormat="1" x14ac:dyDescent="0.2">
      <c r="B12995" s="442"/>
      <c r="I12995" s="443"/>
      <c r="J12995" s="443"/>
      <c r="K12995" s="443"/>
    </row>
    <row r="12996" spans="2:11" s="440" customFormat="1" x14ac:dyDescent="0.2">
      <c r="B12996" s="442"/>
      <c r="I12996" s="443"/>
      <c r="J12996" s="443"/>
      <c r="K12996" s="443"/>
    </row>
    <row r="12997" spans="2:11" s="440" customFormat="1" x14ac:dyDescent="0.2">
      <c r="B12997" s="442"/>
      <c r="I12997" s="443"/>
      <c r="J12997" s="443"/>
      <c r="K12997" s="443"/>
    </row>
    <row r="12998" spans="2:11" s="440" customFormat="1" x14ac:dyDescent="0.2">
      <c r="B12998" s="442"/>
      <c r="I12998" s="443"/>
      <c r="J12998" s="443"/>
      <c r="K12998" s="443"/>
    </row>
    <row r="12999" spans="2:11" s="440" customFormat="1" x14ac:dyDescent="0.2">
      <c r="B12999" s="442"/>
      <c r="I12999" s="443"/>
      <c r="J12999" s="443"/>
      <c r="K12999" s="443"/>
    </row>
    <row r="13000" spans="2:11" s="440" customFormat="1" x14ac:dyDescent="0.2">
      <c r="B13000" s="442"/>
      <c r="I13000" s="443"/>
      <c r="J13000" s="443"/>
      <c r="K13000" s="443"/>
    </row>
    <row r="13001" spans="2:11" s="440" customFormat="1" x14ac:dyDescent="0.2">
      <c r="B13001" s="442"/>
      <c r="I13001" s="443"/>
      <c r="J13001" s="443"/>
      <c r="K13001" s="443"/>
    </row>
    <row r="13002" spans="2:11" s="440" customFormat="1" x14ac:dyDescent="0.2">
      <c r="B13002" s="442"/>
      <c r="I13002" s="443"/>
      <c r="J13002" s="443"/>
      <c r="K13002" s="443"/>
    </row>
    <row r="13003" spans="2:11" s="440" customFormat="1" x14ac:dyDescent="0.2">
      <c r="B13003" s="442"/>
      <c r="I13003" s="443"/>
      <c r="J13003" s="443"/>
      <c r="K13003" s="443"/>
    </row>
    <row r="13004" spans="2:11" s="440" customFormat="1" x14ac:dyDescent="0.2">
      <c r="B13004" s="442"/>
      <c r="I13004" s="443"/>
      <c r="J13004" s="443"/>
      <c r="K13004" s="443"/>
    </row>
    <row r="13005" spans="2:11" s="440" customFormat="1" x14ac:dyDescent="0.2">
      <c r="B13005" s="442"/>
      <c r="I13005" s="443"/>
      <c r="J13005" s="443"/>
      <c r="K13005" s="443"/>
    </row>
    <row r="13006" spans="2:11" s="440" customFormat="1" x14ac:dyDescent="0.2">
      <c r="B13006" s="442"/>
      <c r="I13006" s="443"/>
      <c r="J13006" s="443"/>
      <c r="K13006" s="443"/>
    </row>
    <row r="13007" spans="2:11" s="440" customFormat="1" x14ac:dyDescent="0.2">
      <c r="B13007" s="442"/>
      <c r="I13007" s="443"/>
      <c r="J13007" s="443"/>
      <c r="K13007" s="443"/>
    </row>
    <row r="13008" spans="2:11" s="440" customFormat="1" x14ac:dyDescent="0.2">
      <c r="B13008" s="442"/>
      <c r="I13008" s="443"/>
      <c r="J13008" s="443"/>
      <c r="K13008" s="443"/>
    </row>
    <row r="13009" spans="2:11" s="440" customFormat="1" x14ac:dyDescent="0.2">
      <c r="B13009" s="442"/>
      <c r="I13009" s="443"/>
      <c r="J13009" s="443"/>
      <c r="K13009" s="443"/>
    </row>
    <row r="13010" spans="2:11" s="440" customFormat="1" x14ac:dyDescent="0.2">
      <c r="B13010" s="442"/>
      <c r="I13010" s="443"/>
      <c r="J13010" s="443"/>
      <c r="K13010" s="443"/>
    </row>
    <row r="13011" spans="2:11" s="440" customFormat="1" x14ac:dyDescent="0.2">
      <c r="B13011" s="442"/>
      <c r="I13011" s="443"/>
      <c r="J13011" s="443"/>
      <c r="K13011" s="443"/>
    </row>
    <row r="13012" spans="2:11" s="440" customFormat="1" x14ac:dyDescent="0.2">
      <c r="B13012" s="442"/>
      <c r="I13012" s="443"/>
      <c r="J13012" s="443"/>
      <c r="K13012" s="443"/>
    </row>
    <row r="13013" spans="2:11" s="440" customFormat="1" x14ac:dyDescent="0.2">
      <c r="B13013" s="442"/>
      <c r="I13013" s="443"/>
      <c r="J13013" s="443"/>
      <c r="K13013" s="443"/>
    </row>
    <row r="13014" spans="2:11" s="440" customFormat="1" x14ac:dyDescent="0.2">
      <c r="B13014" s="442"/>
      <c r="I13014" s="443"/>
      <c r="J13014" s="443"/>
      <c r="K13014" s="443"/>
    </row>
    <row r="13015" spans="2:11" s="440" customFormat="1" x14ac:dyDescent="0.2">
      <c r="B13015" s="442"/>
      <c r="I13015" s="443"/>
      <c r="J13015" s="443"/>
      <c r="K13015" s="443"/>
    </row>
    <row r="13016" spans="2:11" s="440" customFormat="1" x14ac:dyDescent="0.2">
      <c r="B13016" s="442"/>
      <c r="I13016" s="443"/>
      <c r="J13016" s="443"/>
      <c r="K13016" s="443"/>
    </row>
    <row r="13017" spans="2:11" s="440" customFormat="1" x14ac:dyDescent="0.2">
      <c r="B13017" s="442"/>
      <c r="I13017" s="443"/>
      <c r="J13017" s="443"/>
      <c r="K13017" s="443"/>
    </row>
    <row r="13018" spans="2:11" s="440" customFormat="1" x14ac:dyDescent="0.2">
      <c r="B13018" s="442"/>
      <c r="I13018" s="443"/>
      <c r="J13018" s="443"/>
      <c r="K13018" s="443"/>
    </row>
    <row r="13019" spans="2:11" s="440" customFormat="1" x14ac:dyDescent="0.2">
      <c r="B13019" s="442"/>
      <c r="I13019" s="443"/>
      <c r="J13019" s="443"/>
      <c r="K13019" s="443"/>
    </row>
    <row r="13020" spans="2:11" s="440" customFormat="1" x14ac:dyDescent="0.2">
      <c r="B13020" s="442"/>
      <c r="I13020" s="443"/>
      <c r="J13020" s="443"/>
      <c r="K13020" s="443"/>
    </row>
    <row r="13021" spans="2:11" s="440" customFormat="1" x14ac:dyDescent="0.2">
      <c r="B13021" s="442"/>
      <c r="I13021" s="443"/>
      <c r="J13021" s="443"/>
      <c r="K13021" s="443"/>
    </row>
    <row r="13022" spans="2:11" s="440" customFormat="1" x14ac:dyDescent="0.2">
      <c r="B13022" s="442"/>
      <c r="I13022" s="443"/>
      <c r="J13022" s="443"/>
      <c r="K13022" s="443"/>
    </row>
    <row r="13023" spans="2:11" s="440" customFormat="1" x14ac:dyDescent="0.2">
      <c r="B13023" s="442"/>
      <c r="I13023" s="443"/>
      <c r="J13023" s="443"/>
      <c r="K13023" s="443"/>
    </row>
    <row r="13024" spans="2:11" s="440" customFormat="1" x14ac:dyDescent="0.2">
      <c r="B13024" s="442"/>
      <c r="I13024" s="443"/>
      <c r="J13024" s="443"/>
      <c r="K13024" s="443"/>
    </row>
    <row r="13025" spans="2:11" s="440" customFormat="1" x14ac:dyDescent="0.2">
      <c r="B13025" s="442"/>
      <c r="I13025" s="443"/>
      <c r="J13025" s="443"/>
      <c r="K13025" s="443"/>
    </row>
    <row r="13026" spans="2:11" s="440" customFormat="1" x14ac:dyDescent="0.2">
      <c r="B13026" s="442"/>
      <c r="I13026" s="443"/>
      <c r="J13026" s="443"/>
      <c r="K13026" s="443"/>
    </row>
    <row r="13027" spans="2:11" s="440" customFormat="1" x14ac:dyDescent="0.2">
      <c r="B13027" s="442"/>
      <c r="I13027" s="443"/>
      <c r="J13027" s="443"/>
      <c r="K13027" s="443"/>
    </row>
    <row r="13028" spans="2:11" s="440" customFormat="1" x14ac:dyDescent="0.2">
      <c r="B13028" s="442"/>
      <c r="I13028" s="443"/>
      <c r="J13028" s="443"/>
      <c r="K13028" s="443"/>
    </row>
    <row r="13029" spans="2:11" s="440" customFormat="1" x14ac:dyDescent="0.2">
      <c r="B13029" s="442"/>
      <c r="I13029" s="443"/>
      <c r="J13029" s="443"/>
      <c r="K13029" s="443"/>
    </row>
    <row r="13030" spans="2:11" s="440" customFormat="1" x14ac:dyDescent="0.2">
      <c r="B13030" s="442"/>
      <c r="I13030" s="443"/>
      <c r="J13030" s="443"/>
      <c r="K13030" s="443"/>
    </row>
    <row r="13031" spans="2:11" s="440" customFormat="1" x14ac:dyDescent="0.2">
      <c r="B13031" s="442"/>
      <c r="I13031" s="443"/>
      <c r="J13031" s="443"/>
      <c r="K13031" s="443"/>
    </row>
    <row r="13032" spans="2:11" s="440" customFormat="1" x14ac:dyDescent="0.2">
      <c r="B13032" s="442"/>
      <c r="I13032" s="443"/>
      <c r="J13032" s="443"/>
      <c r="K13032" s="443"/>
    </row>
    <row r="13033" spans="2:11" s="440" customFormat="1" x14ac:dyDescent="0.2">
      <c r="B13033" s="442"/>
      <c r="I13033" s="443"/>
      <c r="J13033" s="443"/>
      <c r="K13033" s="443"/>
    </row>
    <row r="13034" spans="2:11" s="440" customFormat="1" x14ac:dyDescent="0.2">
      <c r="B13034" s="442"/>
      <c r="I13034" s="443"/>
      <c r="J13034" s="443"/>
      <c r="K13034" s="443"/>
    </row>
    <row r="13035" spans="2:11" s="440" customFormat="1" x14ac:dyDescent="0.2">
      <c r="B13035" s="442"/>
      <c r="I13035" s="443"/>
      <c r="J13035" s="443"/>
      <c r="K13035" s="443"/>
    </row>
    <row r="13036" spans="2:11" s="440" customFormat="1" x14ac:dyDescent="0.2">
      <c r="B13036" s="442"/>
      <c r="I13036" s="443"/>
      <c r="J13036" s="443"/>
      <c r="K13036" s="443"/>
    </row>
    <row r="13037" spans="2:11" s="440" customFormat="1" x14ac:dyDescent="0.2">
      <c r="B13037" s="442"/>
      <c r="I13037" s="443"/>
      <c r="J13037" s="443"/>
      <c r="K13037" s="443"/>
    </row>
    <row r="13038" spans="2:11" s="440" customFormat="1" x14ac:dyDescent="0.2">
      <c r="B13038" s="442"/>
      <c r="I13038" s="443"/>
      <c r="J13038" s="443"/>
      <c r="K13038" s="443"/>
    </row>
    <row r="13039" spans="2:11" s="440" customFormat="1" x14ac:dyDescent="0.2">
      <c r="B13039" s="442"/>
      <c r="I13039" s="443"/>
      <c r="J13039" s="443"/>
      <c r="K13039" s="443"/>
    </row>
    <row r="13040" spans="2:11" s="440" customFormat="1" x14ac:dyDescent="0.2">
      <c r="B13040" s="442"/>
      <c r="I13040" s="443"/>
      <c r="J13040" s="443"/>
      <c r="K13040" s="443"/>
    </row>
    <row r="13041" spans="2:11" s="440" customFormat="1" x14ac:dyDescent="0.2">
      <c r="B13041" s="442"/>
      <c r="I13041" s="443"/>
      <c r="J13041" s="443"/>
      <c r="K13041" s="443"/>
    </row>
    <row r="13042" spans="2:11" s="440" customFormat="1" x14ac:dyDescent="0.2">
      <c r="B13042" s="442"/>
      <c r="I13042" s="443"/>
      <c r="J13042" s="443"/>
      <c r="K13042" s="443"/>
    </row>
    <row r="13043" spans="2:11" s="440" customFormat="1" x14ac:dyDescent="0.2">
      <c r="B13043" s="442"/>
      <c r="I13043" s="443"/>
      <c r="J13043" s="443"/>
      <c r="K13043" s="443"/>
    </row>
    <row r="13044" spans="2:11" s="440" customFormat="1" x14ac:dyDescent="0.2">
      <c r="B13044" s="442"/>
      <c r="I13044" s="443"/>
      <c r="J13044" s="443"/>
      <c r="K13044" s="443"/>
    </row>
    <row r="13045" spans="2:11" s="440" customFormat="1" x14ac:dyDescent="0.2">
      <c r="B13045" s="442"/>
      <c r="I13045" s="443"/>
      <c r="J13045" s="443"/>
      <c r="K13045" s="443"/>
    </row>
    <row r="13046" spans="2:11" s="440" customFormat="1" x14ac:dyDescent="0.2">
      <c r="B13046" s="442"/>
      <c r="I13046" s="443"/>
      <c r="J13046" s="443"/>
      <c r="K13046" s="443"/>
    </row>
    <row r="13047" spans="2:11" s="440" customFormat="1" x14ac:dyDescent="0.2">
      <c r="B13047" s="442"/>
      <c r="I13047" s="443"/>
      <c r="J13047" s="443"/>
      <c r="K13047" s="443"/>
    </row>
    <row r="13048" spans="2:11" s="440" customFormat="1" x14ac:dyDescent="0.2">
      <c r="B13048" s="442"/>
      <c r="I13048" s="443"/>
      <c r="J13048" s="443"/>
      <c r="K13048" s="443"/>
    </row>
    <row r="13049" spans="2:11" s="440" customFormat="1" x14ac:dyDescent="0.2">
      <c r="B13049" s="442"/>
      <c r="I13049" s="443"/>
      <c r="J13049" s="443"/>
      <c r="K13049" s="443"/>
    </row>
    <row r="13050" spans="2:11" s="440" customFormat="1" x14ac:dyDescent="0.2">
      <c r="B13050" s="442"/>
      <c r="I13050" s="443"/>
      <c r="J13050" s="443"/>
      <c r="K13050" s="443"/>
    </row>
    <row r="13051" spans="2:11" s="440" customFormat="1" x14ac:dyDescent="0.2">
      <c r="B13051" s="442"/>
      <c r="I13051" s="443"/>
      <c r="J13051" s="443"/>
      <c r="K13051" s="443"/>
    </row>
    <row r="13052" spans="2:11" s="440" customFormat="1" x14ac:dyDescent="0.2">
      <c r="B13052" s="442"/>
      <c r="I13052" s="443"/>
      <c r="J13052" s="443"/>
      <c r="K13052" s="443"/>
    </row>
    <row r="13053" spans="2:11" s="440" customFormat="1" x14ac:dyDescent="0.2">
      <c r="B13053" s="442"/>
      <c r="I13053" s="443"/>
      <c r="J13053" s="443"/>
      <c r="K13053" s="443"/>
    </row>
    <row r="13054" spans="2:11" s="440" customFormat="1" x14ac:dyDescent="0.2">
      <c r="B13054" s="442"/>
      <c r="I13054" s="443"/>
      <c r="J13054" s="443"/>
      <c r="K13054" s="443"/>
    </row>
    <row r="13055" spans="2:11" s="440" customFormat="1" x14ac:dyDescent="0.2">
      <c r="B13055" s="442"/>
      <c r="I13055" s="443"/>
      <c r="J13055" s="443"/>
      <c r="K13055" s="443"/>
    </row>
    <row r="13056" spans="2:11" s="440" customFormat="1" x14ac:dyDescent="0.2">
      <c r="B13056" s="442"/>
      <c r="I13056" s="443"/>
      <c r="J13056" s="443"/>
      <c r="K13056" s="443"/>
    </row>
    <row r="13057" spans="2:11" s="440" customFormat="1" x14ac:dyDescent="0.2">
      <c r="B13057" s="442"/>
      <c r="I13057" s="443"/>
      <c r="J13057" s="443"/>
      <c r="K13057" s="443"/>
    </row>
    <row r="13058" spans="2:11" s="440" customFormat="1" x14ac:dyDescent="0.2">
      <c r="B13058" s="442"/>
      <c r="I13058" s="443"/>
      <c r="J13058" s="443"/>
      <c r="K13058" s="443"/>
    </row>
    <row r="13059" spans="2:11" s="440" customFormat="1" x14ac:dyDescent="0.2">
      <c r="B13059" s="442"/>
      <c r="I13059" s="443"/>
      <c r="J13059" s="443"/>
      <c r="K13059" s="443"/>
    </row>
    <row r="13060" spans="2:11" s="440" customFormat="1" x14ac:dyDescent="0.2">
      <c r="B13060" s="442"/>
      <c r="I13060" s="443"/>
      <c r="J13060" s="443"/>
      <c r="K13060" s="443"/>
    </row>
    <row r="13061" spans="2:11" s="440" customFormat="1" x14ac:dyDescent="0.2">
      <c r="B13061" s="442"/>
      <c r="I13061" s="443"/>
      <c r="J13061" s="443"/>
      <c r="K13061" s="443"/>
    </row>
    <row r="13062" spans="2:11" s="440" customFormat="1" x14ac:dyDescent="0.2">
      <c r="B13062" s="442"/>
      <c r="I13062" s="443"/>
      <c r="J13062" s="443"/>
      <c r="K13062" s="443"/>
    </row>
    <row r="13063" spans="2:11" s="440" customFormat="1" x14ac:dyDescent="0.2">
      <c r="B13063" s="442"/>
      <c r="I13063" s="443"/>
      <c r="J13063" s="443"/>
      <c r="K13063" s="443"/>
    </row>
    <row r="13064" spans="2:11" s="440" customFormat="1" x14ac:dyDescent="0.2">
      <c r="B13064" s="442"/>
      <c r="I13064" s="443"/>
      <c r="J13064" s="443"/>
      <c r="K13064" s="443"/>
    </row>
    <row r="13065" spans="2:11" s="440" customFormat="1" x14ac:dyDescent="0.2">
      <c r="B13065" s="442"/>
      <c r="I13065" s="443"/>
      <c r="J13065" s="443"/>
      <c r="K13065" s="443"/>
    </row>
    <row r="13066" spans="2:11" s="440" customFormat="1" x14ac:dyDescent="0.2">
      <c r="B13066" s="442"/>
      <c r="I13066" s="443"/>
      <c r="J13066" s="443"/>
      <c r="K13066" s="443"/>
    </row>
    <row r="13067" spans="2:11" s="440" customFormat="1" x14ac:dyDescent="0.2">
      <c r="B13067" s="442"/>
      <c r="I13067" s="443"/>
      <c r="J13067" s="443"/>
      <c r="K13067" s="443"/>
    </row>
    <row r="13068" spans="2:11" s="440" customFormat="1" x14ac:dyDescent="0.2">
      <c r="B13068" s="442"/>
      <c r="I13068" s="443"/>
      <c r="J13068" s="443"/>
      <c r="K13068" s="443"/>
    </row>
    <row r="13069" spans="2:11" s="440" customFormat="1" x14ac:dyDescent="0.2">
      <c r="B13069" s="442"/>
      <c r="I13069" s="443"/>
      <c r="J13069" s="443"/>
      <c r="K13069" s="443"/>
    </row>
    <row r="13070" spans="2:11" s="440" customFormat="1" x14ac:dyDescent="0.2">
      <c r="B13070" s="442"/>
      <c r="I13070" s="443"/>
      <c r="J13070" s="443"/>
      <c r="K13070" s="443"/>
    </row>
    <row r="13071" spans="2:11" s="440" customFormat="1" x14ac:dyDescent="0.2">
      <c r="B13071" s="442"/>
      <c r="I13071" s="443"/>
      <c r="J13071" s="443"/>
      <c r="K13071" s="443"/>
    </row>
    <row r="13072" spans="2:11" s="440" customFormat="1" x14ac:dyDescent="0.2">
      <c r="B13072" s="442"/>
      <c r="I13072" s="443"/>
      <c r="J13072" s="443"/>
      <c r="K13072" s="443"/>
    </row>
    <row r="13073" spans="2:11" s="440" customFormat="1" x14ac:dyDescent="0.2">
      <c r="B13073" s="442"/>
      <c r="I13073" s="443"/>
      <c r="J13073" s="443"/>
      <c r="K13073" s="443"/>
    </row>
    <row r="13074" spans="2:11" s="440" customFormat="1" x14ac:dyDescent="0.2">
      <c r="B13074" s="442"/>
      <c r="I13074" s="443"/>
      <c r="J13074" s="443"/>
      <c r="K13074" s="443"/>
    </row>
    <row r="13075" spans="2:11" s="440" customFormat="1" x14ac:dyDescent="0.2">
      <c r="B13075" s="442"/>
      <c r="I13075" s="443"/>
      <c r="J13075" s="443"/>
      <c r="K13075" s="443"/>
    </row>
    <row r="13076" spans="2:11" s="440" customFormat="1" x14ac:dyDescent="0.2">
      <c r="B13076" s="442"/>
      <c r="I13076" s="443"/>
      <c r="J13076" s="443"/>
      <c r="K13076" s="443"/>
    </row>
    <row r="13077" spans="2:11" s="440" customFormat="1" x14ac:dyDescent="0.2">
      <c r="B13077" s="442"/>
      <c r="I13077" s="443"/>
      <c r="J13077" s="443"/>
      <c r="K13077" s="443"/>
    </row>
    <row r="13078" spans="2:11" s="440" customFormat="1" x14ac:dyDescent="0.2">
      <c r="B13078" s="442"/>
      <c r="I13078" s="443"/>
      <c r="J13078" s="443"/>
      <c r="K13078" s="443"/>
    </row>
    <row r="13079" spans="2:11" s="440" customFormat="1" x14ac:dyDescent="0.2">
      <c r="B13079" s="442"/>
      <c r="I13079" s="443"/>
      <c r="J13079" s="443"/>
      <c r="K13079" s="443"/>
    </row>
    <row r="13080" spans="2:11" s="440" customFormat="1" x14ac:dyDescent="0.2">
      <c r="B13080" s="442"/>
      <c r="I13080" s="443"/>
      <c r="J13080" s="443"/>
      <c r="K13080" s="443"/>
    </row>
    <row r="13081" spans="2:11" s="440" customFormat="1" x14ac:dyDescent="0.2">
      <c r="B13081" s="442"/>
      <c r="I13081" s="443"/>
      <c r="J13081" s="443"/>
      <c r="K13081" s="443"/>
    </row>
    <row r="13082" spans="2:11" s="440" customFormat="1" x14ac:dyDescent="0.2">
      <c r="B13082" s="442"/>
      <c r="I13082" s="443"/>
      <c r="J13082" s="443"/>
      <c r="K13082" s="443"/>
    </row>
    <row r="13083" spans="2:11" s="440" customFormat="1" x14ac:dyDescent="0.2">
      <c r="B13083" s="442"/>
      <c r="I13083" s="443"/>
      <c r="J13083" s="443"/>
      <c r="K13083" s="443"/>
    </row>
    <row r="13084" spans="2:11" s="440" customFormat="1" x14ac:dyDescent="0.2">
      <c r="B13084" s="442"/>
      <c r="I13084" s="443"/>
      <c r="J13084" s="443"/>
      <c r="K13084" s="443"/>
    </row>
    <row r="13085" spans="2:11" s="440" customFormat="1" x14ac:dyDescent="0.2">
      <c r="B13085" s="442"/>
      <c r="I13085" s="443"/>
      <c r="J13085" s="443"/>
      <c r="K13085" s="443"/>
    </row>
    <row r="13086" spans="2:11" s="440" customFormat="1" x14ac:dyDescent="0.2">
      <c r="B13086" s="442"/>
      <c r="I13086" s="443"/>
      <c r="J13086" s="443"/>
      <c r="K13086" s="443"/>
    </row>
    <row r="13087" spans="2:11" s="440" customFormat="1" x14ac:dyDescent="0.2">
      <c r="B13087" s="442"/>
      <c r="I13087" s="443"/>
      <c r="J13087" s="443"/>
      <c r="K13087" s="443"/>
    </row>
    <row r="13088" spans="2:11" s="440" customFormat="1" x14ac:dyDescent="0.2">
      <c r="B13088" s="442"/>
      <c r="I13088" s="443"/>
      <c r="J13088" s="443"/>
      <c r="K13088" s="443"/>
    </row>
    <row r="13089" spans="2:11" s="440" customFormat="1" x14ac:dyDescent="0.2">
      <c r="B13089" s="442"/>
      <c r="I13089" s="443"/>
      <c r="J13089" s="443"/>
      <c r="K13089" s="443"/>
    </row>
    <row r="13090" spans="2:11" s="440" customFormat="1" x14ac:dyDescent="0.2">
      <c r="B13090" s="442"/>
      <c r="I13090" s="443"/>
      <c r="J13090" s="443"/>
      <c r="K13090" s="443"/>
    </row>
    <row r="13091" spans="2:11" s="440" customFormat="1" x14ac:dyDescent="0.2">
      <c r="B13091" s="442"/>
      <c r="I13091" s="443"/>
      <c r="J13091" s="443"/>
      <c r="K13091" s="443"/>
    </row>
    <row r="13092" spans="2:11" s="440" customFormat="1" x14ac:dyDescent="0.2">
      <c r="B13092" s="442"/>
      <c r="I13092" s="443"/>
      <c r="J13092" s="443"/>
      <c r="K13092" s="443"/>
    </row>
    <row r="13093" spans="2:11" s="440" customFormat="1" x14ac:dyDescent="0.2">
      <c r="B13093" s="442"/>
      <c r="I13093" s="443"/>
      <c r="J13093" s="443"/>
      <c r="K13093" s="443"/>
    </row>
    <row r="13094" spans="2:11" s="440" customFormat="1" x14ac:dyDescent="0.2">
      <c r="B13094" s="442"/>
      <c r="I13094" s="443"/>
      <c r="J13094" s="443"/>
      <c r="K13094" s="443"/>
    </row>
    <row r="13095" spans="2:11" s="440" customFormat="1" x14ac:dyDescent="0.2">
      <c r="B13095" s="442"/>
      <c r="I13095" s="443"/>
      <c r="J13095" s="443"/>
      <c r="K13095" s="443"/>
    </row>
    <row r="13096" spans="2:11" s="440" customFormat="1" x14ac:dyDescent="0.2">
      <c r="B13096" s="442"/>
      <c r="I13096" s="443"/>
      <c r="J13096" s="443"/>
      <c r="K13096" s="443"/>
    </row>
    <row r="13097" spans="2:11" s="440" customFormat="1" x14ac:dyDescent="0.2">
      <c r="B13097" s="442"/>
      <c r="I13097" s="443"/>
      <c r="J13097" s="443"/>
      <c r="K13097" s="443"/>
    </row>
    <row r="13098" spans="2:11" s="440" customFormat="1" x14ac:dyDescent="0.2">
      <c r="B13098" s="442"/>
      <c r="I13098" s="443"/>
      <c r="J13098" s="443"/>
      <c r="K13098" s="443"/>
    </row>
    <row r="13099" spans="2:11" s="440" customFormat="1" x14ac:dyDescent="0.2">
      <c r="B13099" s="442"/>
      <c r="I13099" s="443"/>
      <c r="J13099" s="443"/>
      <c r="K13099" s="443"/>
    </row>
    <row r="13100" spans="2:11" s="440" customFormat="1" x14ac:dyDescent="0.2">
      <c r="B13100" s="442"/>
      <c r="I13100" s="443"/>
      <c r="J13100" s="443"/>
      <c r="K13100" s="443"/>
    </row>
    <row r="13101" spans="2:11" s="440" customFormat="1" x14ac:dyDescent="0.2">
      <c r="B13101" s="442"/>
      <c r="I13101" s="443"/>
      <c r="J13101" s="443"/>
      <c r="K13101" s="443"/>
    </row>
    <row r="13102" spans="2:11" s="440" customFormat="1" x14ac:dyDescent="0.2">
      <c r="B13102" s="442"/>
      <c r="I13102" s="443"/>
      <c r="J13102" s="443"/>
      <c r="K13102" s="443"/>
    </row>
    <row r="13103" spans="2:11" s="440" customFormat="1" x14ac:dyDescent="0.2">
      <c r="B13103" s="442"/>
      <c r="I13103" s="443"/>
      <c r="J13103" s="443"/>
      <c r="K13103" s="443"/>
    </row>
    <row r="13104" spans="2:11" s="440" customFormat="1" x14ac:dyDescent="0.2">
      <c r="B13104" s="442"/>
      <c r="I13104" s="443"/>
      <c r="J13104" s="443"/>
      <c r="K13104" s="443"/>
    </row>
    <row r="13105" spans="2:11" s="440" customFormat="1" x14ac:dyDescent="0.2">
      <c r="B13105" s="442"/>
      <c r="I13105" s="443"/>
      <c r="J13105" s="443"/>
      <c r="K13105" s="443"/>
    </row>
    <row r="13106" spans="2:11" s="440" customFormat="1" x14ac:dyDescent="0.2">
      <c r="B13106" s="442"/>
      <c r="I13106" s="443"/>
      <c r="J13106" s="443"/>
      <c r="K13106" s="443"/>
    </row>
    <row r="13107" spans="2:11" s="440" customFormat="1" x14ac:dyDescent="0.2">
      <c r="B13107" s="442"/>
      <c r="I13107" s="443"/>
      <c r="J13107" s="443"/>
      <c r="K13107" s="443"/>
    </row>
    <row r="13108" spans="2:11" s="440" customFormat="1" x14ac:dyDescent="0.2">
      <c r="B13108" s="442"/>
      <c r="I13108" s="443"/>
      <c r="J13108" s="443"/>
      <c r="K13108" s="443"/>
    </row>
    <row r="13109" spans="2:11" s="440" customFormat="1" x14ac:dyDescent="0.2">
      <c r="B13109" s="442"/>
      <c r="I13109" s="443"/>
      <c r="J13109" s="443"/>
      <c r="K13109" s="443"/>
    </row>
    <row r="13110" spans="2:11" s="440" customFormat="1" x14ac:dyDescent="0.2">
      <c r="B13110" s="442"/>
      <c r="I13110" s="443"/>
      <c r="J13110" s="443"/>
      <c r="K13110" s="443"/>
    </row>
    <row r="13111" spans="2:11" s="440" customFormat="1" x14ac:dyDescent="0.2">
      <c r="B13111" s="442"/>
      <c r="I13111" s="443"/>
      <c r="J13111" s="443"/>
      <c r="K13111" s="443"/>
    </row>
    <row r="13112" spans="2:11" s="440" customFormat="1" x14ac:dyDescent="0.2">
      <c r="B13112" s="442"/>
      <c r="I13112" s="443"/>
      <c r="J13112" s="443"/>
      <c r="K13112" s="443"/>
    </row>
    <row r="13113" spans="2:11" s="440" customFormat="1" x14ac:dyDescent="0.2">
      <c r="B13113" s="442"/>
      <c r="I13113" s="443"/>
      <c r="J13113" s="443"/>
      <c r="K13113" s="443"/>
    </row>
    <row r="13114" spans="2:11" s="440" customFormat="1" x14ac:dyDescent="0.2">
      <c r="B13114" s="442"/>
      <c r="I13114" s="443"/>
      <c r="J13114" s="443"/>
      <c r="K13114" s="443"/>
    </row>
    <row r="13115" spans="2:11" s="440" customFormat="1" x14ac:dyDescent="0.2">
      <c r="B13115" s="442"/>
      <c r="I13115" s="443"/>
      <c r="J13115" s="443"/>
      <c r="K13115" s="443"/>
    </row>
    <row r="13116" spans="2:11" s="440" customFormat="1" x14ac:dyDescent="0.2">
      <c r="B13116" s="442"/>
      <c r="I13116" s="443"/>
      <c r="J13116" s="443"/>
      <c r="K13116" s="443"/>
    </row>
    <row r="13117" spans="2:11" s="440" customFormat="1" x14ac:dyDescent="0.2">
      <c r="B13117" s="442"/>
      <c r="I13117" s="443"/>
      <c r="J13117" s="443"/>
      <c r="K13117" s="443"/>
    </row>
    <row r="13118" spans="2:11" s="440" customFormat="1" x14ac:dyDescent="0.2">
      <c r="B13118" s="442"/>
      <c r="I13118" s="443"/>
      <c r="J13118" s="443"/>
      <c r="K13118" s="443"/>
    </row>
    <row r="13119" spans="2:11" s="440" customFormat="1" x14ac:dyDescent="0.2">
      <c r="B13119" s="442"/>
      <c r="I13119" s="443"/>
      <c r="J13119" s="443"/>
      <c r="K13119" s="443"/>
    </row>
    <row r="13120" spans="2:11" s="440" customFormat="1" x14ac:dyDescent="0.2">
      <c r="B13120" s="442"/>
      <c r="I13120" s="443"/>
      <c r="J13120" s="443"/>
      <c r="K13120" s="443"/>
    </row>
    <row r="13121" spans="2:11" s="440" customFormat="1" x14ac:dyDescent="0.2">
      <c r="B13121" s="442"/>
      <c r="I13121" s="443"/>
      <c r="J13121" s="443"/>
      <c r="K13121" s="443"/>
    </row>
    <row r="13122" spans="2:11" s="440" customFormat="1" x14ac:dyDescent="0.2">
      <c r="B13122" s="442"/>
      <c r="I13122" s="443"/>
      <c r="J13122" s="443"/>
      <c r="K13122" s="443"/>
    </row>
    <row r="13123" spans="2:11" s="440" customFormat="1" x14ac:dyDescent="0.2">
      <c r="B13123" s="442"/>
      <c r="I13123" s="443"/>
      <c r="J13123" s="443"/>
      <c r="K13123" s="443"/>
    </row>
    <row r="13124" spans="2:11" s="440" customFormat="1" x14ac:dyDescent="0.2">
      <c r="B13124" s="442"/>
      <c r="I13124" s="443"/>
      <c r="J13124" s="443"/>
      <c r="K13124" s="443"/>
    </row>
    <row r="13125" spans="2:11" s="440" customFormat="1" x14ac:dyDescent="0.2">
      <c r="B13125" s="442"/>
      <c r="I13125" s="443"/>
      <c r="J13125" s="443"/>
      <c r="K13125" s="443"/>
    </row>
    <row r="13126" spans="2:11" s="440" customFormat="1" x14ac:dyDescent="0.2">
      <c r="B13126" s="442"/>
      <c r="I13126" s="443"/>
      <c r="J13126" s="443"/>
      <c r="K13126" s="443"/>
    </row>
    <row r="13127" spans="2:11" s="440" customFormat="1" x14ac:dyDescent="0.2">
      <c r="B13127" s="442"/>
      <c r="I13127" s="443"/>
      <c r="J13127" s="443"/>
      <c r="K13127" s="443"/>
    </row>
    <row r="13128" spans="2:11" s="440" customFormat="1" x14ac:dyDescent="0.2">
      <c r="B13128" s="442"/>
      <c r="I13128" s="443"/>
      <c r="J13128" s="443"/>
      <c r="K13128" s="443"/>
    </row>
    <row r="13129" spans="2:11" s="440" customFormat="1" x14ac:dyDescent="0.2">
      <c r="B13129" s="442"/>
      <c r="I13129" s="443"/>
      <c r="J13129" s="443"/>
      <c r="K13129" s="443"/>
    </row>
    <row r="13130" spans="2:11" s="440" customFormat="1" x14ac:dyDescent="0.2">
      <c r="B13130" s="442"/>
      <c r="I13130" s="443"/>
      <c r="J13130" s="443"/>
      <c r="K13130" s="443"/>
    </row>
    <row r="13131" spans="2:11" s="440" customFormat="1" x14ac:dyDescent="0.2">
      <c r="B13131" s="442"/>
      <c r="I13131" s="443"/>
      <c r="J13131" s="443"/>
      <c r="K13131" s="443"/>
    </row>
    <row r="13132" spans="2:11" s="440" customFormat="1" x14ac:dyDescent="0.2">
      <c r="B13132" s="442"/>
      <c r="I13132" s="443"/>
      <c r="J13132" s="443"/>
      <c r="K13132" s="443"/>
    </row>
    <row r="13133" spans="2:11" s="440" customFormat="1" x14ac:dyDescent="0.2">
      <c r="B13133" s="442"/>
      <c r="I13133" s="443"/>
      <c r="J13133" s="443"/>
      <c r="K13133" s="443"/>
    </row>
    <row r="13134" spans="2:11" s="440" customFormat="1" x14ac:dyDescent="0.2">
      <c r="B13134" s="442"/>
      <c r="I13134" s="443"/>
      <c r="J13134" s="443"/>
      <c r="K13134" s="443"/>
    </row>
    <row r="13135" spans="2:11" s="440" customFormat="1" x14ac:dyDescent="0.2">
      <c r="B13135" s="442"/>
      <c r="I13135" s="443"/>
      <c r="J13135" s="443"/>
      <c r="K13135" s="443"/>
    </row>
    <row r="13136" spans="2:11" s="440" customFormat="1" x14ac:dyDescent="0.2">
      <c r="B13136" s="442"/>
      <c r="I13136" s="443"/>
      <c r="J13136" s="443"/>
      <c r="K13136" s="443"/>
    </row>
    <row r="13137" spans="2:11" s="440" customFormat="1" x14ac:dyDescent="0.2">
      <c r="B13137" s="442"/>
      <c r="I13137" s="443"/>
      <c r="J13137" s="443"/>
      <c r="K13137" s="443"/>
    </row>
    <row r="13138" spans="2:11" s="440" customFormat="1" x14ac:dyDescent="0.2">
      <c r="B13138" s="442"/>
      <c r="I13138" s="443"/>
      <c r="J13138" s="443"/>
      <c r="K13138" s="443"/>
    </row>
    <row r="13139" spans="2:11" s="440" customFormat="1" x14ac:dyDescent="0.2">
      <c r="B13139" s="442"/>
      <c r="I13139" s="443"/>
      <c r="J13139" s="443"/>
      <c r="K13139" s="443"/>
    </row>
    <row r="13140" spans="2:11" s="440" customFormat="1" x14ac:dyDescent="0.2">
      <c r="B13140" s="442"/>
      <c r="I13140" s="443"/>
      <c r="J13140" s="443"/>
      <c r="K13140" s="443"/>
    </row>
    <row r="13141" spans="2:11" s="440" customFormat="1" x14ac:dyDescent="0.2">
      <c r="B13141" s="442"/>
      <c r="I13141" s="443"/>
      <c r="J13141" s="443"/>
      <c r="K13141" s="443"/>
    </row>
    <row r="13142" spans="2:11" s="440" customFormat="1" x14ac:dyDescent="0.2">
      <c r="B13142" s="442"/>
      <c r="I13142" s="443"/>
      <c r="J13142" s="443"/>
      <c r="K13142" s="443"/>
    </row>
    <row r="13143" spans="2:11" s="440" customFormat="1" x14ac:dyDescent="0.2">
      <c r="B13143" s="442"/>
      <c r="I13143" s="443"/>
      <c r="J13143" s="443"/>
      <c r="K13143" s="443"/>
    </row>
    <row r="13144" spans="2:11" s="440" customFormat="1" x14ac:dyDescent="0.2">
      <c r="B13144" s="442"/>
      <c r="I13144" s="443"/>
      <c r="J13144" s="443"/>
      <c r="K13144" s="443"/>
    </row>
    <row r="13145" spans="2:11" s="440" customFormat="1" x14ac:dyDescent="0.2">
      <c r="B13145" s="442"/>
      <c r="I13145" s="443"/>
      <c r="J13145" s="443"/>
      <c r="K13145" s="443"/>
    </row>
    <row r="13146" spans="2:11" s="440" customFormat="1" x14ac:dyDescent="0.2">
      <c r="B13146" s="442"/>
      <c r="I13146" s="443"/>
      <c r="J13146" s="443"/>
      <c r="K13146" s="443"/>
    </row>
    <row r="13147" spans="2:11" s="440" customFormat="1" x14ac:dyDescent="0.2">
      <c r="B13147" s="442"/>
      <c r="I13147" s="443"/>
      <c r="J13147" s="443"/>
      <c r="K13147" s="443"/>
    </row>
    <row r="13148" spans="2:11" s="440" customFormat="1" x14ac:dyDescent="0.2">
      <c r="B13148" s="442"/>
      <c r="I13148" s="443"/>
      <c r="J13148" s="443"/>
      <c r="K13148" s="443"/>
    </row>
    <row r="13149" spans="2:11" s="440" customFormat="1" x14ac:dyDescent="0.2">
      <c r="B13149" s="442"/>
      <c r="I13149" s="443"/>
      <c r="J13149" s="443"/>
      <c r="K13149" s="443"/>
    </row>
    <row r="13150" spans="2:11" s="440" customFormat="1" x14ac:dyDescent="0.2">
      <c r="B13150" s="442"/>
      <c r="I13150" s="443"/>
      <c r="J13150" s="443"/>
      <c r="K13150" s="443"/>
    </row>
    <row r="13151" spans="2:11" s="440" customFormat="1" x14ac:dyDescent="0.2">
      <c r="B13151" s="442"/>
      <c r="I13151" s="443"/>
      <c r="J13151" s="443"/>
      <c r="K13151" s="443"/>
    </row>
    <row r="13152" spans="2:11" s="440" customFormat="1" x14ac:dyDescent="0.2">
      <c r="B13152" s="442"/>
      <c r="I13152" s="443"/>
      <c r="J13152" s="443"/>
      <c r="K13152" s="443"/>
    </row>
    <row r="13153" spans="2:11" s="440" customFormat="1" x14ac:dyDescent="0.2">
      <c r="B13153" s="442"/>
      <c r="I13153" s="443"/>
      <c r="J13153" s="443"/>
      <c r="K13153" s="443"/>
    </row>
    <row r="13154" spans="2:11" s="440" customFormat="1" x14ac:dyDescent="0.2">
      <c r="B13154" s="442"/>
      <c r="I13154" s="443"/>
      <c r="J13154" s="443"/>
      <c r="K13154" s="443"/>
    </row>
    <row r="13155" spans="2:11" s="440" customFormat="1" x14ac:dyDescent="0.2">
      <c r="B13155" s="442"/>
      <c r="I13155" s="443"/>
      <c r="J13155" s="443"/>
      <c r="K13155" s="443"/>
    </row>
    <row r="13156" spans="2:11" s="440" customFormat="1" x14ac:dyDescent="0.2">
      <c r="B13156" s="442"/>
      <c r="I13156" s="443"/>
      <c r="J13156" s="443"/>
      <c r="K13156" s="443"/>
    </row>
    <row r="13157" spans="2:11" s="440" customFormat="1" x14ac:dyDescent="0.2">
      <c r="B13157" s="442"/>
      <c r="I13157" s="443"/>
      <c r="J13157" s="443"/>
      <c r="K13157" s="443"/>
    </row>
    <row r="13158" spans="2:11" s="440" customFormat="1" x14ac:dyDescent="0.2">
      <c r="B13158" s="442"/>
      <c r="I13158" s="443"/>
      <c r="J13158" s="443"/>
      <c r="K13158" s="443"/>
    </row>
    <row r="13159" spans="2:11" s="440" customFormat="1" x14ac:dyDescent="0.2">
      <c r="B13159" s="442"/>
      <c r="I13159" s="443"/>
      <c r="J13159" s="443"/>
      <c r="K13159" s="443"/>
    </row>
    <row r="13160" spans="2:11" s="440" customFormat="1" x14ac:dyDescent="0.2">
      <c r="B13160" s="442"/>
      <c r="I13160" s="443"/>
      <c r="J13160" s="443"/>
      <c r="K13160" s="443"/>
    </row>
    <row r="13161" spans="2:11" s="440" customFormat="1" x14ac:dyDescent="0.2">
      <c r="B13161" s="442"/>
      <c r="I13161" s="443"/>
      <c r="J13161" s="443"/>
      <c r="K13161" s="443"/>
    </row>
    <row r="13162" spans="2:11" s="440" customFormat="1" x14ac:dyDescent="0.2">
      <c r="B13162" s="442"/>
      <c r="I13162" s="443"/>
      <c r="J13162" s="443"/>
      <c r="K13162" s="443"/>
    </row>
    <row r="13163" spans="2:11" s="440" customFormat="1" x14ac:dyDescent="0.2">
      <c r="B13163" s="442"/>
      <c r="I13163" s="443"/>
      <c r="J13163" s="443"/>
      <c r="K13163" s="443"/>
    </row>
    <row r="13164" spans="2:11" s="440" customFormat="1" x14ac:dyDescent="0.2">
      <c r="B13164" s="442"/>
      <c r="I13164" s="443"/>
      <c r="J13164" s="443"/>
      <c r="K13164" s="443"/>
    </row>
    <row r="13165" spans="2:11" s="440" customFormat="1" x14ac:dyDescent="0.2">
      <c r="B13165" s="442"/>
      <c r="I13165" s="443"/>
      <c r="J13165" s="443"/>
      <c r="K13165" s="443"/>
    </row>
    <row r="13166" spans="2:11" s="440" customFormat="1" x14ac:dyDescent="0.2">
      <c r="B13166" s="442"/>
      <c r="I13166" s="443"/>
      <c r="J13166" s="443"/>
      <c r="K13166" s="443"/>
    </row>
    <row r="13167" spans="2:11" s="440" customFormat="1" x14ac:dyDescent="0.2">
      <c r="B13167" s="442"/>
      <c r="I13167" s="443"/>
      <c r="J13167" s="443"/>
      <c r="K13167" s="443"/>
    </row>
    <row r="13168" spans="2:11" s="440" customFormat="1" x14ac:dyDescent="0.2">
      <c r="B13168" s="442"/>
      <c r="I13168" s="443"/>
      <c r="J13168" s="443"/>
      <c r="K13168" s="443"/>
    </row>
    <row r="13169" spans="2:11" s="440" customFormat="1" x14ac:dyDescent="0.2">
      <c r="B13169" s="442"/>
      <c r="I13169" s="443"/>
      <c r="J13169" s="443"/>
      <c r="K13169" s="443"/>
    </row>
    <row r="13170" spans="2:11" s="440" customFormat="1" x14ac:dyDescent="0.2">
      <c r="B13170" s="442"/>
      <c r="I13170" s="443"/>
      <c r="J13170" s="443"/>
      <c r="K13170" s="443"/>
    </row>
    <row r="13171" spans="2:11" s="440" customFormat="1" x14ac:dyDescent="0.2">
      <c r="B13171" s="442"/>
      <c r="I13171" s="443"/>
      <c r="J13171" s="443"/>
      <c r="K13171" s="443"/>
    </row>
    <row r="13172" spans="2:11" s="440" customFormat="1" x14ac:dyDescent="0.2">
      <c r="B13172" s="442"/>
      <c r="I13172" s="443"/>
      <c r="J13172" s="443"/>
      <c r="K13172" s="443"/>
    </row>
    <row r="13173" spans="2:11" s="440" customFormat="1" x14ac:dyDescent="0.2">
      <c r="B13173" s="442"/>
      <c r="I13173" s="443"/>
      <c r="J13173" s="443"/>
      <c r="K13173" s="443"/>
    </row>
    <row r="13174" spans="2:11" s="440" customFormat="1" x14ac:dyDescent="0.2">
      <c r="B13174" s="442"/>
      <c r="I13174" s="443"/>
      <c r="J13174" s="443"/>
      <c r="K13174" s="443"/>
    </row>
    <row r="13175" spans="2:11" s="440" customFormat="1" x14ac:dyDescent="0.2">
      <c r="B13175" s="442"/>
      <c r="I13175" s="443"/>
      <c r="J13175" s="443"/>
      <c r="K13175" s="443"/>
    </row>
    <row r="13176" spans="2:11" s="440" customFormat="1" x14ac:dyDescent="0.2">
      <c r="B13176" s="442"/>
      <c r="I13176" s="443"/>
      <c r="J13176" s="443"/>
      <c r="K13176" s="443"/>
    </row>
    <row r="13177" spans="2:11" s="440" customFormat="1" x14ac:dyDescent="0.2">
      <c r="B13177" s="442"/>
      <c r="I13177" s="443"/>
      <c r="J13177" s="443"/>
      <c r="K13177" s="443"/>
    </row>
    <row r="13178" spans="2:11" s="440" customFormat="1" x14ac:dyDescent="0.2">
      <c r="B13178" s="442"/>
      <c r="I13178" s="443"/>
      <c r="J13178" s="443"/>
      <c r="K13178" s="443"/>
    </row>
    <row r="13179" spans="2:11" s="440" customFormat="1" x14ac:dyDescent="0.2">
      <c r="B13179" s="442"/>
      <c r="I13179" s="443"/>
      <c r="J13179" s="443"/>
      <c r="K13179" s="443"/>
    </row>
    <row r="13180" spans="2:11" s="440" customFormat="1" x14ac:dyDescent="0.2">
      <c r="B13180" s="442"/>
      <c r="I13180" s="443"/>
      <c r="J13180" s="443"/>
      <c r="K13180" s="443"/>
    </row>
    <row r="13181" spans="2:11" s="440" customFormat="1" x14ac:dyDescent="0.2">
      <c r="B13181" s="442"/>
      <c r="I13181" s="443"/>
      <c r="J13181" s="443"/>
      <c r="K13181" s="443"/>
    </row>
    <row r="13182" spans="2:11" s="440" customFormat="1" x14ac:dyDescent="0.2">
      <c r="B13182" s="442"/>
      <c r="I13182" s="443"/>
      <c r="J13182" s="443"/>
      <c r="K13182" s="443"/>
    </row>
    <row r="13183" spans="2:11" s="440" customFormat="1" x14ac:dyDescent="0.2">
      <c r="B13183" s="442"/>
      <c r="I13183" s="443"/>
      <c r="J13183" s="443"/>
      <c r="K13183" s="443"/>
    </row>
    <row r="13184" spans="2:11" s="440" customFormat="1" x14ac:dyDescent="0.2">
      <c r="B13184" s="442"/>
      <c r="I13184" s="443"/>
      <c r="J13184" s="443"/>
      <c r="K13184" s="443"/>
    </row>
    <row r="13185" spans="2:11" s="440" customFormat="1" x14ac:dyDescent="0.2">
      <c r="B13185" s="442"/>
      <c r="I13185" s="443"/>
      <c r="J13185" s="443"/>
      <c r="K13185" s="443"/>
    </row>
    <row r="13186" spans="2:11" s="440" customFormat="1" x14ac:dyDescent="0.2">
      <c r="B13186" s="442"/>
      <c r="I13186" s="443"/>
      <c r="J13186" s="443"/>
      <c r="K13186" s="443"/>
    </row>
    <row r="13187" spans="2:11" s="440" customFormat="1" x14ac:dyDescent="0.2">
      <c r="B13187" s="442"/>
      <c r="I13187" s="443"/>
      <c r="J13187" s="443"/>
      <c r="K13187" s="443"/>
    </row>
    <row r="13188" spans="2:11" s="440" customFormat="1" x14ac:dyDescent="0.2">
      <c r="B13188" s="442"/>
      <c r="I13188" s="443"/>
      <c r="J13188" s="443"/>
      <c r="K13188" s="443"/>
    </row>
    <row r="13189" spans="2:11" s="440" customFormat="1" x14ac:dyDescent="0.2">
      <c r="B13189" s="442"/>
      <c r="I13189" s="443"/>
      <c r="J13189" s="443"/>
      <c r="K13189" s="443"/>
    </row>
    <row r="13190" spans="2:11" s="440" customFormat="1" x14ac:dyDescent="0.2">
      <c r="B13190" s="442"/>
      <c r="I13190" s="443"/>
      <c r="J13190" s="443"/>
      <c r="K13190" s="443"/>
    </row>
    <row r="13191" spans="2:11" s="440" customFormat="1" x14ac:dyDescent="0.2">
      <c r="B13191" s="442"/>
      <c r="I13191" s="443"/>
      <c r="J13191" s="443"/>
      <c r="K13191" s="443"/>
    </row>
    <row r="13192" spans="2:11" s="440" customFormat="1" x14ac:dyDescent="0.2">
      <c r="B13192" s="442"/>
      <c r="I13192" s="443"/>
      <c r="J13192" s="443"/>
      <c r="K13192" s="443"/>
    </row>
    <row r="13193" spans="2:11" s="440" customFormat="1" x14ac:dyDescent="0.2">
      <c r="B13193" s="442"/>
      <c r="I13193" s="443"/>
      <c r="J13193" s="443"/>
      <c r="K13193" s="443"/>
    </row>
    <row r="13194" spans="2:11" s="440" customFormat="1" x14ac:dyDescent="0.2">
      <c r="B13194" s="442"/>
      <c r="I13194" s="443"/>
      <c r="J13194" s="443"/>
      <c r="K13194" s="443"/>
    </row>
    <row r="13195" spans="2:11" s="440" customFormat="1" x14ac:dyDescent="0.2">
      <c r="B13195" s="442"/>
      <c r="I13195" s="443"/>
      <c r="J13195" s="443"/>
      <c r="K13195" s="443"/>
    </row>
    <row r="13196" spans="2:11" s="440" customFormat="1" x14ac:dyDescent="0.2">
      <c r="B13196" s="442"/>
      <c r="I13196" s="443"/>
      <c r="J13196" s="443"/>
      <c r="K13196" s="443"/>
    </row>
    <row r="13197" spans="2:11" s="440" customFormat="1" x14ac:dyDescent="0.2">
      <c r="B13197" s="442"/>
      <c r="I13197" s="443"/>
      <c r="J13197" s="443"/>
      <c r="K13197" s="443"/>
    </row>
    <row r="13198" spans="2:11" s="440" customFormat="1" x14ac:dyDescent="0.2">
      <c r="B13198" s="442"/>
      <c r="I13198" s="443"/>
      <c r="J13198" s="443"/>
      <c r="K13198" s="443"/>
    </row>
    <row r="13199" spans="2:11" s="440" customFormat="1" x14ac:dyDescent="0.2">
      <c r="B13199" s="442"/>
      <c r="I13199" s="443"/>
      <c r="J13199" s="443"/>
      <c r="K13199" s="443"/>
    </row>
    <row r="13200" spans="2:11" s="440" customFormat="1" x14ac:dyDescent="0.2">
      <c r="B13200" s="442"/>
      <c r="I13200" s="443"/>
      <c r="J13200" s="443"/>
      <c r="K13200" s="443"/>
    </row>
    <row r="13201" spans="2:11" s="440" customFormat="1" x14ac:dyDescent="0.2">
      <c r="B13201" s="442"/>
      <c r="I13201" s="443"/>
      <c r="J13201" s="443"/>
      <c r="K13201" s="443"/>
    </row>
    <row r="13202" spans="2:11" s="440" customFormat="1" x14ac:dyDescent="0.2">
      <c r="B13202" s="442"/>
      <c r="I13202" s="443"/>
      <c r="J13202" s="443"/>
      <c r="K13202" s="443"/>
    </row>
    <row r="13203" spans="2:11" s="440" customFormat="1" x14ac:dyDescent="0.2">
      <c r="B13203" s="442"/>
      <c r="I13203" s="443"/>
      <c r="J13203" s="443"/>
      <c r="K13203" s="443"/>
    </row>
    <row r="13204" spans="2:11" s="440" customFormat="1" x14ac:dyDescent="0.2">
      <c r="B13204" s="442"/>
      <c r="I13204" s="443"/>
      <c r="J13204" s="443"/>
      <c r="K13204" s="443"/>
    </row>
    <row r="13205" spans="2:11" s="440" customFormat="1" x14ac:dyDescent="0.2">
      <c r="B13205" s="442"/>
      <c r="I13205" s="443"/>
      <c r="J13205" s="443"/>
      <c r="K13205" s="443"/>
    </row>
    <row r="13206" spans="2:11" s="440" customFormat="1" x14ac:dyDescent="0.2">
      <c r="B13206" s="442"/>
      <c r="I13206" s="443"/>
      <c r="J13206" s="443"/>
      <c r="K13206" s="443"/>
    </row>
    <row r="13207" spans="2:11" s="440" customFormat="1" x14ac:dyDescent="0.2">
      <c r="B13207" s="442"/>
      <c r="I13207" s="443"/>
      <c r="J13207" s="443"/>
      <c r="K13207" s="443"/>
    </row>
    <row r="13208" spans="2:11" s="440" customFormat="1" x14ac:dyDescent="0.2">
      <c r="B13208" s="442"/>
      <c r="I13208" s="443"/>
      <c r="J13208" s="443"/>
      <c r="K13208" s="443"/>
    </row>
    <row r="13209" spans="2:11" s="440" customFormat="1" x14ac:dyDescent="0.2">
      <c r="B13209" s="442"/>
      <c r="I13209" s="443"/>
      <c r="J13209" s="443"/>
      <c r="K13209" s="443"/>
    </row>
    <row r="13210" spans="2:11" s="440" customFormat="1" x14ac:dyDescent="0.2">
      <c r="B13210" s="442"/>
      <c r="I13210" s="443"/>
      <c r="J13210" s="443"/>
      <c r="K13210" s="443"/>
    </row>
    <row r="13211" spans="2:11" s="440" customFormat="1" x14ac:dyDescent="0.2">
      <c r="B13211" s="442"/>
      <c r="I13211" s="443"/>
      <c r="J13211" s="443"/>
      <c r="K13211" s="443"/>
    </row>
    <row r="13212" spans="2:11" s="440" customFormat="1" x14ac:dyDescent="0.2">
      <c r="B13212" s="442"/>
      <c r="I13212" s="443"/>
      <c r="J13212" s="443"/>
      <c r="K13212" s="443"/>
    </row>
    <row r="13213" spans="2:11" s="440" customFormat="1" x14ac:dyDescent="0.2">
      <c r="B13213" s="442"/>
      <c r="I13213" s="443"/>
      <c r="J13213" s="443"/>
      <c r="K13213" s="443"/>
    </row>
    <row r="13214" spans="2:11" s="440" customFormat="1" x14ac:dyDescent="0.2">
      <c r="B13214" s="442"/>
      <c r="I13214" s="443"/>
      <c r="J13214" s="443"/>
      <c r="K13214" s="443"/>
    </row>
    <row r="13215" spans="2:11" s="440" customFormat="1" x14ac:dyDescent="0.2">
      <c r="B13215" s="442"/>
      <c r="I13215" s="443"/>
      <c r="J13215" s="443"/>
      <c r="K13215" s="443"/>
    </row>
    <row r="13216" spans="2:11" s="440" customFormat="1" x14ac:dyDescent="0.2">
      <c r="B13216" s="442"/>
      <c r="I13216" s="443"/>
      <c r="J13216" s="443"/>
      <c r="K13216" s="443"/>
    </row>
    <row r="13217" spans="2:11" s="440" customFormat="1" x14ac:dyDescent="0.2">
      <c r="B13217" s="442"/>
      <c r="I13217" s="443"/>
      <c r="J13217" s="443"/>
      <c r="K13217" s="443"/>
    </row>
    <row r="13218" spans="2:11" s="440" customFormat="1" x14ac:dyDescent="0.2">
      <c r="B13218" s="442"/>
      <c r="I13218" s="443"/>
      <c r="J13218" s="443"/>
      <c r="K13218" s="443"/>
    </row>
    <row r="13219" spans="2:11" s="440" customFormat="1" x14ac:dyDescent="0.2">
      <c r="B13219" s="442"/>
      <c r="I13219" s="443"/>
      <c r="J13219" s="443"/>
      <c r="K13219" s="443"/>
    </row>
    <row r="13220" spans="2:11" s="440" customFormat="1" x14ac:dyDescent="0.2">
      <c r="B13220" s="442"/>
      <c r="I13220" s="443"/>
      <c r="J13220" s="443"/>
      <c r="K13220" s="443"/>
    </row>
    <row r="13221" spans="2:11" s="440" customFormat="1" x14ac:dyDescent="0.2">
      <c r="B13221" s="442"/>
      <c r="I13221" s="443"/>
      <c r="J13221" s="443"/>
      <c r="K13221" s="443"/>
    </row>
    <row r="13222" spans="2:11" s="440" customFormat="1" x14ac:dyDescent="0.2">
      <c r="B13222" s="442"/>
      <c r="I13222" s="443"/>
      <c r="J13222" s="443"/>
      <c r="K13222" s="443"/>
    </row>
    <row r="13223" spans="2:11" s="440" customFormat="1" x14ac:dyDescent="0.2">
      <c r="B13223" s="442"/>
      <c r="I13223" s="443"/>
      <c r="J13223" s="443"/>
      <c r="K13223" s="443"/>
    </row>
    <row r="13224" spans="2:11" s="440" customFormat="1" x14ac:dyDescent="0.2">
      <c r="B13224" s="442"/>
      <c r="I13224" s="443"/>
      <c r="J13224" s="443"/>
      <c r="K13224" s="443"/>
    </row>
    <row r="13225" spans="2:11" s="440" customFormat="1" x14ac:dyDescent="0.2">
      <c r="B13225" s="442"/>
      <c r="I13225" s="443"/>
      <c r="J13225" s="443"/>
      <c r="K13225" s="443"/>
    </row>
    <row r="13226" spans="2:11" s="440" customFormat="1" x14ac:dyDescent="0.2">
      <c r="B13226" s="442"/>
      <c r="I13226" s="443"/>
      <c r="J13226" s="443"/>
      <c r="K13226" s="443"/>
    </row>
    <row r="13227" spans="2:11" s="440" customFormat="1" x14ac:dyDescent="0.2">
      <c r="B13227" s="442"/>
      <c r="I13227" s="443"/>
      <c r="J13227" s="443"/>
      <c r="K13227" s="443"/>
    </row>
    <row r="13228" spans="2:11" s="440" customFormat="1" x14ac:dyDescent="0.2">
      <c r="B13228" s="442"/>
      <c r="I13228" s="443"/>
      <c r="J13228" s="443"/>
      <c r="K13228" s="443"/>
    </row>
    <row r="13229" spans="2:11" s="440" customFormat="1" x14ac:dyDescent="0.2">
      <c r="B13229" s="442"/>
      <c r="I13229" s="443"/>
      <c r="J13229" s="443"/>
      <c r="K13229" s="443"/>
    </row>
    <row r="13230" spans="2:11" s="440" customFormat="1" x14ac:dyDescent="0.2">
      <c r="B13230" s="442"/>
      <c r="I13230" s="443"/>
      <c r="J13230" s="443"/>
      <c r="K13230" s="443"/>
    </row>
    <row r="13231" spans="2:11" s="440" customFormat="1" x14ac:dyDescent="0.2">
      <c r="B13231" s="442"/>
      <c r="I13231" s="443"/>
      <c r="J13231" s="443"/>
      <c r="K13231" s="443"/>
    </row>
    <row r="13232" spans="2:11" s="440" customFormat="1" x14ac:dyDescent="0.2">
      <c r="B13232" s="442"/>
      <c r="I13232" s="443"/>
      <c r="J13232" s="443"/>
      <c r="K13232" s="443"/>
    </row>
    <row r="13233" spans="2:11" s="440" customFormat="1" x14ac:dyDescent="0.2">
      <c r="B13233" s="442"/>
      <c r="I13233" s="443"/>
      <c r="J13233" s="443"/>
      <c r="K13233" s="443"/>
    </row>
    <row r="13234" spans="2:11" s="440" customFormat="1" x14ac:dyDescent="0.2">
      <c r="B13234" s="442"/>
      <c r="I13234" s="443"/>
      <c r="J13234" s="443"/>
      <c r="K13234" s="443"/>
    </row>
    <row r="13235" spans="2:11" s="440" customFormat="1" x14ac:dyDescent="0.2">
      <c r="B13235" s="442"/>
      <c r="I13235" s="443"/>
      <c r="J13235" s="443"/>
      <c r="K13235" s="443"/>
    </row>
    <row r="13236" spans="2:11" s="440" customFormat="1" x14ac:dyDescent="0.2">
      <c r="B13236" s="442"/>
      <c r="I13236" s="443"/>
      <c r="J13236" s="443"/>
      <c r="K13236" s="443"/>
    </row>
    <row r="13237" spans="2:11" s="440" customFormat="1" x14ac:dyDescent="0.2">
      <c r="B13237" s="442"/>
      <c r="I13237" s="443"/>
      <c r="J13237" s="443"/>
      <c r="K13237" s="443"/>
    </row>
    <row r="13238" spans="2:11" s="440" customFormat="1" x14ac:dyDescent="0.2">
      <c r="B13238" s="442"/>
      <c r="I13238" s="443"/>
      <c r="J13238" s="443"/>
      <c r="K13238" s="443"/>
    </row>
    <row r="13239" spans="2:11" s="440" customFormat="1" x14ac:dyDescent="0.2">
      <c r="B13239" s="442"/>
      <c r="I13239" s="443"/>
      <c r="J13239" s="443"/>
      <c r="K13239" s="443"/>
    </row>
    <row r="13240" spans="2:11" s="440" customFormat="1" x14ac:dyDescent="0.2">
      <c r="B13240" s="442"/>
      <c r="I13240" s="443"/>
      <c r="J13240" s="443"/>
      <c r="K13240" s="443"/>
    </row>
    <row r="13241" spans="2:11" s="440" customFormat="1" x14ac:dyDescent="0.2">
      <c r="B13241" s="442"/>
      <c r="I13241" s="443"/>
      <c r="J13241" s="443"/>
      <c r="K13241" s="443"/>
    </row>
    <row r="13242" spans="2:11" s="440" customFormat="1" x14ac:dyDescent="0.2">
      <c r="B13242" s="442"/>
      <c r="I13242" s="443"/>
      <c r="J13242" s="443"/>
      <c r="K13242" s="443"/>
    </row>
    <row r="13243" spans="2:11" s="440" customFormat="1" x14ac:dyDescent="0.2">
      <c r="B13243" s="442"/>
      <c r="I13243" s="443"/>
      <c r="J13243" s="443"/>
      <c r="K13243" s="443"/>
    </row>
    <row r="13244" spans="2:11" s="440" customFormat="1" x14ac:dyDescent="0.2">
      <c r="B13244" s="442"/>
      <c r="I13244" s="443"/>
      <c r="J13244" s="443"/>
      <c r="K13244" s="443"/>
    </row>
    <row r="13245" spans="2:11" s="440" customFormat="1" x14ac:dyDescent="0.2">
      <c r="B13245" s="442"/>
      <c r="I13245" s="443"/>
      <c r="J13245" s="443"/>
      <c r="K13245" s="443"/>
    </row>
    <row r="13246" spans="2:11" s="440" customFormat="1" x14ac:dyDescent="0.2">
      <c r="B13246" s="442"/>
      <c r="I13246" s="443"/>
      <c r="J13246" s="443"/>
      <c r="K13246" s="443"/>
    </row>
    <row r="13247" spans="2:11" s="440" customFormat="1" x14ac:dyDescent="0.2">
      <c r="B13247" s="442"/>
      <c r="I13247" s="443"/>
      <c r="J13247" s="443"/>
      <c r="K13247" s="443"/>
    </row>
    <row r="13248" spans="2:11" s="440" customFormat="1" x14ac:dyDescent="0.2">
      <c r="B13248" s="442"/>
      <c r="I13248" s="443"/>
      <c r="J13248" s="443"/>
      <c r="K13248" s="443"/>
    </row>
    <row r="13249" spans="2:11" s="440" customFormat="1" x14ac:dyDescent="0.2">
      <c r="B13249" s="442"/>
      <c r="I13249" s="443"/>
      <c r="J13249" s="443"/>
      <c r="K13249" s="443"/>
    </row>
    <row r="13250" spans="2:11" s="440" customFormat="1" x14ac:dyDescent="0.2">
      <c r="B13250" s="442"/>
      <c r="I13250" s="443"/>
      <c r="J13250" s="443"/>
      <c r="K13250" s="443"/>
    </row>
    <row r="13251" spans="2:11" s="440" customFormat="1" x14ac:dyDescent="0.2">
      <c r="B13251" s="442"/>
      <c r="I13251" s="443"/>
      <c r="J13251" s="443"/>
      <c r="K13251" s="443"/>
    </row>
    <row r="13252" spans="2:11" s="440" customFormat="1" x14ac:dyDescent="0.2">
      <c r="B13252" s="442"/>
      <c r="I13252" s="443"/>
      <c r="J13252" s="443"/>
      <c r="K13252" s="443"/>
    </row>
    <row r="13253" spans="2:11" s="440" customFormat="1" x14ac:dyDescent="0.2">
      <c r="B13253" s="442"/>
      <c r="I13253" s="443"/>
      <c r="J13253" s="443"/>
      <c r="K13253" s="443"/>
    </row>
    <row r="13254" spans="2:11" s="440" customFormat="1" x14ac:dyDescent="0.2">
      <c r="B13254" s="442"/>
      <c r="I13254" s="443"/>
      <c r="J13254" s="443"/>
      <c r="K13254" s="443"/>
    </row>
    <row r="13255" spans="2:11" s="440" customFormat="1" x14ac:dyDescent="0.2">
      <c r="B13255" s="442"/>
      <c r="I13255" s="443"/>
      <c r="J13255" s="443"/>
      <c r="K13255" s="443"/>
    </row>
    <row r="13256" spans="2:11" s="440" customFormat="1" x14ac:dyDescent="0.2">
      <c r="B13256" s="442"/>
      <c r="I13256" s="443"/>
      <c r="J13256" s="443"/>
      <c r="K13256" s="443"/>
    </row>
    <row r="13257" spans="2:11" s="440" customFormat="1" x14ac:dyDescent="0.2">
      <c r="B13257" s="442"/>
      <c r="I13257" s="443"/>
      <c r="J13257" s="443"/>
      <c r="K13257" s="443"/>
    </row>
    <row r="13258" spans="2:11" s="440" customFormat="1" x14ac:dyDescent="0.2">
      <c r="B13258" s="442"/>
      <c r="I13258" s="443"/>
      <c r="J13258" s="443"/>
      <c r="K13258" s="443"/>
    </row>
    <row r="13259" spans="2:11" s="440" customFormat="1" x14ac:dyDescent="0.2">
      <c r="B13259" s="442"/>
      <c r="I13259" s="443"/>
      <c r="J13259" s="443"/>
      <c r="K13259" s="443"/>
    </row>
    <row r="13260" spans="2:11" s="440" customFormat="1" x14ac:dyDescent="0.2">
      <c r="B13260" s="442"/>
      <c r="I13260" s="443"/>
      <c r="J13260" s="443"/>
      <c r="K13260" s="443"/>
    </row>
    <row r="13261" spans="2:11" s="440" customFormat="1" x14ac:dyDescent="0.2">
      <c r="B13261" s="442"/>
      <c r="I13261" s="443"/>
      <c r="J13261" s="443"/>
      <c r="K13261" s="443"/>
    </row>
    <row r="13262" spans="2:11" s="440" customFormat="1" x14ac:dyDescent="0.2">
      <c r="B13262" s="442"/>
      <c r="I13262" s="443"/>
      <c r="J13262" s="443"/>
      <c r="K13262" s="443"/>
    </row>
    <row r="13263" spans="2:11" s="440" customFormat="1" x14ac:dyDescent="0.2">
      <c r="B13263" s="442"/>
      <c r="I13263" s="443"/>
      <c r="J13263" s="443"/>
      <c r="K13263" s="443"/>
    </row>
    <row r="13264" spans="2:11" s="440" customFormat="1" x14ac:dyDescent="0.2">
      <c r="B13264" s="442"/>
      <c r="I13264" s="443"/>
      <c r="J13264" s="443"/>
      <c r="K13264" s="443"/>
    </row>
    <row r="13265" spans="2:11" s="440" customFormat="1" x14ac:dyDescent="0.2">
      <c r="B13265" s="442"/>
      <c r="I13265" s="443"/>
      <c r="J13265" s="443"/>
      <c r="K13265" s="443"/>
    </row>
    <row r="13266" spans="2:11" s="440" customFormat="1" x14ac:dyDescent="0.2">
      <c r="B13266" s="442"/>
      <c r="I13266" s="443"/>
      <c r="J13266" s="443"/>
      <c r="K13266" s="443"/>
    </row>
    <row r="13267" spans="2:11" s="440" customFormat="1" x14ac:dyDescent="0.2">
      <c r="B13267" s="442"/>
      <c r="I13267" s="443"/>
      <c r="J13267" s="443"/>
      <c r="K13267" s="443"/>
    </row>
    <row r="13268" spans="2:11" s="440" customFormat="1" x14ac:dyDescent="0.2">
      <c r="B13268" s="442"/>
      <c r="I13268" s="443"/>
      <c r="J13268" s="443"/>
      <c r="K13268" s="443"/>
    </row>
    <row r="13269" spans="2:11" s="440" customFormat="1" x14ac:dyDescent="0.2">
      <c r="B13269" s="442"/>
      <c r="I13269" s="443"/>
      <c r="J13269" s="443"/>
      <c r="K13269" s="443"/>
    </row>
    <row r="13270" spans="2:11" s="440" customFormat="1" x14ac:dyDescent="0.2">
      <c r="B13270" s="442"/>
      <c r="I13270" s="443"/>
      <c r="J13270" s="443"/>
      <c r="K13270" s="443"/>
    </row>
    <row r="13271" spans="2:11" s="440" customFormat="1" x14ac:dyDescent="0.2">
      <c r="B13271" s="442"/>
      <c r="I13271" s="443"/>
      <c r="J13271" s="443"/>
      <c r="K13271" s="443"/>
    </row>
    <row r="13272" spans="2:11" s="440" customFormat="1" x14ac:dyDescent="0.2">
      <c r="B13272" s="442"/>
      <c r="I13272" s="443"/>
      <c r="J13272" s="443"/>
      <c r="K13272" s="443"/>
    </row>
    <row r="13273" spans="2:11" s="440" customFormat="1" x14ac:dyDescent="0.2">
      <c r="B13273" s="442"/>
      <c r="I13273" s="443"/>
      <c r="J13273" s="443"/>
      <c r="K13273" s="443"/>
    </row>
    <row r="13274" spans="2:11" s="440" customFormat="1" x14ac:dyDescent="0.2">
      <c r="B13274" s="442"/>
      <c r="I13274" s="443"/>
      <c r="J13274" s="443"/>
      <c r="K13274" s="443"/>
    </row>
    <row r="13275" spans="2:11" s="440" customFormat="1" x14ac:dyDescent="0.2">
      <c r="B13275" s="442"/>
      <c r="I13275" s="443"/>
      <c r="J13275" s="443"/>
      <c r="K13275" s="443"/>
    </row>
    <row r="13276" spans="2:11" s="440" customFormat="1" x14ac:dyDescent="0.2">
      <c r="B13276" s="442"/>
      <c r="I13276" s="443"/>
      <c r="J13276" s="443"/>
      <c r="K13276" s="443"/>
    </row>
    <row r="13277" spans="2:11" s="440" customFormat="1" x14ac:dyDescent="0.2">
      <c r="B13277" s="442"/>
      <c r="I13277" s="443"/>
      <c r="J13277" s="443"/>
      <c r="K13277" s="443"/>
    </row>
    <row r="13278" spans="2:11" s="440" customFormat="1" x14ac:dyDescent="0.2">
      <c r="B13278" s="442"/>
      <c r="I13278" s="443"/>
      <c r="J13278" s="443"/>
      <c r="K13278" s="443"/>
    </row>
    <row r="13279" spans="2:11" s="440" customFormat="1" x14ac:dyDescent="0.2">
      <c r="B13279" s="442"/>
      <c r="I13279" s="443"/>
      <c r="J13279" s="443"/>
      <c r="K13279" s="443"/>
    </row>
    <row r="13280" spans="2:11" s="440" customFormat="1" x14ac:dyDescent="0.2">
      <c r="B13280" s="442"/>
      <c r="I13280" s="443"/>
      <c r="J13280" s="443"/>
      <c r="K13280" s="443"/>
    </row>
    <row r="13281" spans="2:11" s="440" customFormat="1" x14ac:dyDescent="0.2">
      <c r="B13281" s="442"/>
      <c r="I13281" s="443"/>
      <c r="J13281" s="443"/>
      <c r="K13281" s="443"/>
    </row>
    <row r="13282" spans="2:11" s="440" customFormat="1" x14ac:dyDescent="0.2">
      <c r="B13282" s="442"/>
      <c r="I13282" s="443"/>
      <c r="J13282" s="443"/>
      <c r="K13282" s="443"/>
    </row>
    <row r="13283" spans="2:11" s="440" customFormat="1" x14ac:dyDescent="0.2">
      <c r="B13283" s="442"/>
      <c r="I13283" s="443"/>
      <c r="J13283" s="443"/>
      <c r="K13283" s="443"/>
    </row>
    <row r="13284" spans="2:11" s="440" customFormat="1" x14ac:dyDescent="0.2">
      <c r="B13284" s="442"/>
      <c r="I13284" s="443"/>
      <c r="J13284" s="443"/>
      <c r="K13284" s="443"/>
    </row>
    <row r="13285" spans="2:11" s="440" customFormat="1" x14ac:dyDescent="0.2">
      <c r="B13285" s="442"/>
      <c r="I13285" s="443"/>
      <c r="J13285" s="443"/>
      <c r="K13285" s="443"/>
    </row>
    <row r="13286" spans="2:11" s="440" customFormat="1" x14ac:dyDescent="0.2">
      <c r="B13286" s="442"/>
      <c r="I13286" s="443"/>
      <c r="J13286" s="443"/>
      <c r="K13286" s="443"/>
    </row>
    <row r="13287" spans="2:11" s="440" customFormat="1" x14ac:dyDescent="0.2">
      <c r="B13287" s="442"/>
      <c r="I13287" s="443"/>
      <c r="J13287" s="443"/>
      <c r="K13287" s="443"/>
    </row>
    <row r="13288" spans="2:11" s="440" customFormat="1" x14ac:dyDescent="0.2">
      <c r="B13288" s="442"/>
      <c r="I13288" s="443"/>
      <c r="J13288" s="443"/>
      <c r="K13288" s="443"/>
    </row>
    <row r="13289" spans="2:11" s="440" customFormat="1" x14ac:dyDescent="0.2">
      <c r="B13289" s="442"/>
      <c r="I13289" s="443"/>
      <c r="J13289" s="443"/>
      <c r="K13289" s="443"/>
    </row>
    <row r="13290" spans="2:11" s="440" customFormat="1" x14ac:dyDescent="0.2">
      <c r="B13290" s="442"/>
      <c r="I13290" s="443"/>
      <c r="J13290" s="443"/>
      <c r="K13290" s="443"/>
    </row>
    <row r="13291" spans="2:11" s="440" customFormat="1" x14ac:dyDescent="0.2">
      <c r="B13291" s="442"/>
      <c r="I13291" s="443"/>
      <c r="J13291" s="443"/>
      <c r="K13291" s="443"/>
    </row>
    <row r="13292" spans="2:11" s="440" customFormat="1" x14ac:dyDescent="0.2">
      <c r="B13292" s="442"/>
      <c r="I13292" s="443"/>
      <c r="J13292" s="443"/>
      <c r="K13292" s="443"/>
    </row>
    <row r="13293" spans="2:11" s="440" customFormat="1" x14ac:dyDescent="0.2">
      <c r="B13293" s="442"/>
      <c r="I13293" s="443"/>
      <c r="J13293" s="443"/>
      <c r="K13293" s="443"/>
    </row>
    <row r="13294" spans="2:11" s="440" customFormat="1" x14ac:dyDescent="0.2">
      <c r="B13294" s="442"/>
      <c r="I13294" s="443"/>
      <c r="J13294" s="443"/>
      <c r="K13294" s="443"/>
    </row>
    <row r="13295" spans="2:11" s="440" customFormat="1" x14ac:dyDescent="0.2">
      <c r="B13295" s="442"/>
      <c r="I13295" s="443"/>
      <c r="J13295" s="443"/>
      <c r="K13295" s="443"/>
    </row>
    <row r="13296" spans="2:11" s="440" customFormat="1" x14ac:dyDescent="0.2">
      <c r="B13296" s="442"/>
      <c r="I13296" s="443"/>
      <c r="J13296" s="443"/>
      <c r="K13296" s="443"/>
    </row>
    <row r="13297" spans="2:11" s="440" customFormat="1" x14ac:dyDescent="0.2">
      <c r="B13297" s="442"/>
      <c r="I13297" s="443"/>
      <c r="J13297" s="443"/>
      <c r="K13297" s="443"/>
    </row>
    <row r="13298" spans="2:11" s="440" customFormat="1" x14ac:dyDescent="0.2">
      <c r="B13298" s="442"/>
      <c r="I13298" s="443"/>
      <c r="J13298" s="443"/>
      <c r="K13298" s="443"/>
    </row>
    <row r="13299" spans="2:11" s="440" customFormat="1" x14ac:dyDescent="0.2">
      <c r="B13299" s="442"/>
      <c r="I13299" s="443"/>
      <c r="J13299" s="443"/>
      <c r="K13299" s="443"/>
    </row>
    <row r="13300" spans="2:11" s="440" customFormat="1" x14ac:dyDescent="0.2">
      <c r="B13300" s="442"/>
      <c r="I13300" s="443"/>
      <c r="J13300" s="443"/>
      <c r="K13300" s="443"/>
    </row>
    <row r="13301" spans="2:11" s="440" customFormat="1" x14ac:dyDescent="0.2">
      <c r="B13301" s="442"/>
      <c r="I13301" s="443"/>
      <c r="J13301" s="443"/>
      <c r="K13301" s="443"/>
    </row>
    <row r="13302" spans="2:11" s="440" customFormat="1" x14ac:dyDescent="0.2">
      <c r="B13302" s="442"/>
      <c r="I13302" s="443"/>
      <c r="J13302" s="443"/>
      <c r="K13302" s="443"/>
    </row>
    <row r="13303" spans="2:11" s="440" customFormat="1" x14ac:dyDescent="0.2">
      <c r="B13303" s="442"/>
      <c r="I13303" s="443"/>
      <c r="J13303" s="443"/>
      <c r="K13303" s="443"/>
    </row>
    <row r="13304" spans="2:11" s="440" customFormat="1" x14ac:dyDescent="0.2">
      <c r="B13304" s="442"/>
      <c r="I13304" s="443"/>
      <c r="J13304" s="443"/>
      <c r="K13304" s="443"/>
    </row>
    <row r="13305" spans="2:11" s="440" customFormat="1" x14ac:dyDescent="0.2">
      <c r="B13305" s="442"/>
      <c r="I13305" s="443"/>
      <c r="J13305" s="443"/>
      <c r="K13305" s="443"/>
    </row>
    <row r="13306" spans="2:11" s="440" customFormat="1" x14ac:dyDescent="0.2">
      <c r="B13306" s="442"/>
      <c r="I13306" s="443"/>
      <c r="J13306" s="443"/>
      <c r="K13306" s="443"/>
    </row>
    <row r="13307" spans="2:11" s="440" customFormat="1" x14ac:dyDescent="0.2">
      <c r="B13307" s="442"/>
      <c r="I13307" s="443"/>
      <c r="J13307" s="443"/>
      <c r="K13307" s="443"/>
    </row>
    <row r="13308" spans="2:11" s="440" customFormat="1" x14ac:dyDescent="0.2">
      <c r="B13308" s="442"/>
      <c r="I13308" s="443"/>
      <c r="J13308" s="443"/>
      <c r="K13308" s="443"/>
    </row>
    <row r="13309" spans="2:11" s="440" customFormat="1" x14ac:dyDescent="0.2">
      <c r="B13309" s="442"/>
      <c r="I13309" s="443"/>
      <c r="J13309" s="443"/>
      <c r="K13309" s="443"/>
    </row>
    <row r="13310" spans="2:11" s="440" customFormat="1" x14ac:dyDescent="0.2">
      <c r="B13310" s="442"/>
      <c r="I13310" s="443"/>
      <c r="J13310" s="443"/>
      <c r="K13310" s="443"/>
    </row>
    <row r="13311" spans="2:11" s="440" customFormat="1" x14ac:dyDescent="0.2">
      <c r="B13311" s="442"/>
      <c r="I13311" s="443"/>
      <c r="J13311" s="443"/>
      <c r="K13311" s="443"/>
    </row>
    <row r="13312" spans="2:11" s="440" customFormat="1" x14ac:dyDescent="0.2">
      <c r="B13312" s="442"/>
      <c r="I13312" s="443"/>
      <c r="J13312" s="443"/>
      <c r="K13312" s="443"/>
    </row>
    <row r="13313" spans="2:11" s="440" customFormat="1" x14ac:dyDescent="0.2">
      <c r="B13313" s="442"/>
      <c r="I13313" s="443"/>
      <c r="J13313" s="443"/>
      <c r="K13313" s="443"/>
    </row>
    <row r="13314" spans="2:11" s="440" customFormat="1" x14ac:dyDescent="0.2">
      <c r="B13314" s="442"/>
      <c r="I13314" s="443"/>
      <c r="J13314" s="443"/>
      <c r="K13314" s="443"/>
    </row>
    <row r="13315" spans="2:11" s="440" customFormat="1" x14ac:dyDescent="0.2">
      <c r="B13315" s="442"/>
      <c r="I13315" s="443"/>
      <c r="J13315" s="443"/>
      <c r="K13315" s="443"/>
    </row>
    <row r="13316" spans="2:11" s="440" customFormat="1" x14ac:dyDescent="0.2">
      <c r="B13316" s="442"/>
      <c r="I13316" s="443"/>
      <c r="J13316" s="443"/>
      <c r="K13316" s="443"/>
    </row>
    <row r="13317" spans="2:11" s="440" customFormat="1" x14ac:dyDescent="0.2">
      <c r="B13317" s="442"/>
      <c r="I13317" s="443"/>
      <c r="J13317" s="443"/>
      <c r="K13317" s="443"/>
    </row>
    <row r="13318" spans="2:11" s="440" customFormat="1" x14ac:dyDescent="0.2">
      <c r="B13318" s="442"/>
      <c r="I13318" s="443"/>
      <c r="J13318" s="443"/>
      <c r="K13318" s="443"/>
    </row>
    <row r="13319" spans="2:11" s="440" customFormat="1" x14ac:dyDescent="0.2">
      <c r="B13319" s="442"/>
      <c r="I13319" s="443"/>
      <c r="J13319" s="443"/>
      <c r="K13319" s="443"/>
    </row>
    <row r="13320" spans="2:11" s="440" customFormat="1" x14ac:dyDescent="0.2">
      <c r="B13320" s="442"/>
      <c r="I13320" s="443"/>
      <c r="J13320" s="443"/>
      <c r="K13320" s="443"/>
    </row>
    <row r="13321" spans="2:11" s="440" customFormat="1" x14ac:dyDescent="0.2">
      <c r="B13321" s="442"/>
      <c r="I13321" s="443"/>
      <c r="J13321" s="443"/>
      <c r="K13321" s="443"/>
    </row>
    <row r="13322" spans="2:11" s="440" customFormat="1" x14ac:dyDescent="0.2">
      <c r="B13322" s="442"/>
      <c r="I13322" s="443"/>
      <c r="J13322" s="443"/>
      <c r="K13322" s="443"/>
    </row>
    <row r="13323" spans="2:11" s="440" customFormat="1" x14ac:dyDescent="0.2">
      <c r="B13323" s="442"/>
      <c r="I13323" s="443"/>
      <c r="J13323" s="443"/>
      <c r="K13323" s="443"/>
    </row>
    <row r="13324" spans="2:11" s="440" customFormat="1" x14ac:dyDescent="0.2">
      <c r="B13324" s="442"/>
      <c r="I13324" s="443"/>
      <c r="J13324" s="443"/>
      <c r="K13324" s="443"/>
    </row>
    <row r="13325" spans="2:11" s="440" customFormat="1" x14ac:dyDescent="0.2">
      <c r="B13325" s="442"/>
      <c r="I13325" s="443"/>
      <c r="J13325" s="443"/>
      <c r="K13325" s="443"/>
    </row>
    <row r="13326" spans="2:11" s="440" customFormat="1" x14ac:dyDescent="0.2">
      <c r="B13326" s="442"/>
      <c r="I13326" s="443"/>
      <c r="J13326" s="443"/>
      <c r="K13326" s="443"/>
    </row>
    <row r="13327" spans="2:11" s="440" customFormat="1" x14ac:dyDescent="0.2">
      <c r="B13327" s="442"/>
      <c r="I13327" s="443"/>
      <c r="J13327" s="443"/>
      <c r="K13327" s="443"/>
    </row>
    <row r="13328" spans="2:11" s="440" customFormat="1" x14ac:dyDescent="0.2">
      <c r="B13328" s="442"/>
      <c r="I13328" s="443"/>
      <c r="J13328" s="443"/>
      <c r="K13328" s="443"/>
    </row>
    <row r="13329" spans="2:11" s="440" customFormat="1" x14ac:dyDescent="0.2">
      <c r="B13329" s="442"/>
      <c r="I13329" s="443"/>
      <c r="J13329" s="443"/>
      <c r="K13329" s="443"/>
    </row>
    <row r="13330" spans="2:11" s="440" customFormat="1" x14ac:dyDescent="0.2">
      <c r="B13330" s="442"/>
      <c r="I13330" s="443"/>
      <c r="J13330" s="443"/>
      <c r="K13330" s="443"/>
    </row>
    <row r="13331" spans="2:11" s="440" customFormat="1" x14ac:dyDescent="0.2">
      <c r="B13331" s="442"/>
      <c r="I13331" s="443"/>
      <c r="J13331" s="443"/>
      <c r="K13331" s="443"/>
    </row>
    <row r="13332" spans="2:11" s="440" customFormat="1" x14ac:dyDescent="0.2">
      <c r="B13332" s="442"/>
      <c r="I13332" s="443"/>
      <c r="J13332" s="443"/>
      <c r="K13332" s="443"/>
    </row>
    <row r="13333" spans="2:11" s="440" customFormat="1" x14ac:dyDescent="0.2">
      <c r="B13333" s="442"/>
      <c r="I13333" s="443"/>
      <c r="J13333" s="443"/>
      <c r="K13333" s="443"/>
    </row>
    <row r="13334" spans="2:11" s="440" customFormat="1" x14ac:dyDescent="0.2">
      <c r="B13334" s="442"/>
      <c r="I13334" s="443"/>
      <c r="J13334" s="443"/>
      <c r="K13334" s="443"/>
    </row>
    <row r="13335" spans="2:11" s="440" customFormat="1" x14ac:dyDescent="0.2">
      <c r="B13335" s="442"/>
      <c r="I13335" s="443"/>
      <c r="J13335" s="443"/>
      <c r="K13335" s="443"/>
    </row>
    <row r="13336" spans="2:11" s="440" customFormat="1" x14ac:dyDescent="0.2">
      <c r="B13336" s="442"/>
      <c r="I13336" s="443"/>
      <c r="J13336" s="443"/>
      <c r="K13336" s="443"/>
    </row>
    <row r="13337" spans="2:11" s="440" customFormat="1" x14ac:dyDescent="0.2">
      <c r="B13337" s="442"/>
      <c r="I13337" s="443"/>
      <c r="J13337" s="443"/>
      <c r="K13337" s="443"/>
    </row>
    <row r="13338" spans="2:11" s="440" customFormat="1" x14ac:dyDescent="0.2">
      <c r="B13338" s="442"/>
      <c r="I13338" s="443"/>
      <c r="J13338" s="443"/>
      <c r="K13338" s="443"/>
    </row>
    <row r="13339" spans="2:11" s="440" customFormat="1" x14ac:dyDescent="0.2">
      <c r="B13339" s="442"/>
      <c r="I13339" s="443"/>
      <c r="J13339" s="443"/>
      <c r="K13339" s="443"/>
    </row>
    <row r="13340" spans="2:11" s="440" customFormat="1" x14ac:dyDescent="0.2">
      <c r="B13340" s="442"/>
      <c r="I13340" s="443"/>
      <c r="J13340" s="443"/>
      <c r="K13340" s="443"/>
    </row>
    <row r="13341" spans="2:11" s="440" customFormat="1" x14ac:dyDescent="0.2">
      <c r="B13341" s="442"/>
      <c r="I13341" s="443"/>
      <c r="J13341" s="443"/>
      <c r="K13341" s="443"/>
    </row>
    <row r="13342" spans="2:11" s="440" customFormat="1" x14ac:dyDescent="0.2">
      <c r="B13342" s="442"/>
      <c r="I13342" s="443"/>
      <c r="J13342" s="443"/>
      <c r="K13342" s="443"/>
    </row>
    <row r="13343" spans="2:11" s="440" customFormat="1" x14ac:dyDescent="0.2">
      <c r="B13343" s="442"/>
      <c r="I13343" s="443"/>
      <c r="J13343" s="443"/>
      <c r="K13343" s="443"/>
    </row>
    <row r="13344" spans="2:11" s="440" customFormat="1" x14ac:dyDescent="0.2">
      <c r="B13344" s="442"/>
      <c r="I13344" s="443"/>
      <c r="J13344" s="443"/>
      <c r="K13344" s="443"/>
    </row>
    <row r="13345" spans="2:11" s="440" customFormat="1" x14ac:dyDescent="0.2">
      <c r="B13345" s="442"/>
      <c r="I13345" s="443"/>
      <c r="J13345" s="443"/>
      <c r="K13345" s="443"/>
    </row>
    <row r="13346" spans="2:11" s="440" customFormat="1" x14ac:dyDescent="0.2">
      <c r="B13346" s="442"/>
      <c r="I13346" s="443"/>
      <c r="J13346" s="443"/>
      <c r="K13346" s="443"/>
    </row>
    <row r="13347" spans="2:11" s="440" customFormat="1" x14ac:dyDescent="0.2">
      <c r="B13347" s="442"/>
      <c r="I13347" s="443"/>
      <c r="J13347" s="443"/>
      <c r="K13347" s="443"/>
    </row>
    <row r="13348" spans="2:11" s="440" customFormat="1" x14ac:dyDescent="0.2">
      <c r="B13348" s="442"/>
      <c r="I13348" s="443"/>
      <c r="J13348" s="443"/>
      <c r="K13348" s="443"/>
    </row>
    <row r="13349" spans="2:11" s="440" customFormat="1" x14ac:dyDescent="0.2">
      <c r="B13349" s="442"/>
      <c r="I13349" s="443"/>
      <c r="J13349" s="443"/>
      <c r="K13349" s="443"/>
    </row>
    <row r="13350" spans="2:11" s="440" customFormat="1" x14ac:dyDescent="0.2">
      <c r="B13350" s="442"/>
      <c r="I13350" s="443"/>
      <c r="J13350" s="443"/>
      <c r="K13350" s="443"/>
    </row>
    <row r="13351" spans="2:11" s="440" customFormat="1" x14ac:dyDescent="0.2">
      <c r="B13351" s="442"/>
      <c r="I13351" s="443"/>
      <c r="J13351" s="443"/>
      <c r="K13351" s="443"/>
    </row>
    <row r="13352" spans="2:11" s="440" customFormat="1" x14ac:dyDescent="0.2">
      <c r="B13352" s="442"/>
      <c r="I13352" s="443"/>
      <c r="J13352" s="443"/>
      <c r="K13352" s="443"/>
    </row>
    <row r="13353" spans="2:11" s="440" customFormat="1" x14ac:dyDescent="0.2">
      <c r="B13353" s="442"/>
      <c r="I13353" s="443"/>
      <c r="J13353" s="443"/>
      <c r="K13353" s="443"/>
    </row>
    <row r="13354" spans="2:11" s="440" customFormat="1" x14ac:dyDescent="0.2">
      <c r="B13354" s="442"/>
      <c r="I13354" s="443"/>
      <c r="J13354" s="443"/>
      <c r="K13354" s="443"/>
    </row>
    <row r="13355" spans="2:11" s="440" customFormat="1" x14ac:dyDescent="0.2">
      <c r="B13355" s="442"/>
      <c r="I13355" s="443"/>
      <c r="J13355" s="443"/>
      <c r="K13355" s="443"/>
    </row>
    <row r="13356" spans="2:11" s="440" customFormat="1" x14ac:dyDescent="0.2">
      <c r="B13356" s="442"/>
      <c r="I13356" s="443"/>
      <c r="J13356" s="443"/>
      <c r="K13356" s="443"/>
    </row>
    <row r="13357" spans="2:11" s="440" customFormat="1" x14ac:dyDescent="0.2">
      <c r="B13357" s="442"/>
      <c r="I13357" s="443"/>
      <c r="J13357" s="443"/>
      <c r="K13357" s="443"/>
    </row>
    <row r="13358" spans="2:11" s="440" customFormat="1" x14ac:dyDescent="0.2">
      <c r="B13358" s="442"/>
      <c r="I13358" s="443"/>
      <c r="J13358" s="443"/>
      <c r="K13358" s="443"/>
    </row>
    <row r="13359" spans="2:11" s="440" customFormat="1" x14ac:dyDescent="0.2">
      <c r="B13359" s="442"/>
      <c r="I13359" s="443"/>
      <c r="J13359" s="443"/>
      <c r="K13359" s="443"/>
    </row>
    <row r="13360" spans="2:11" s="440" customFormat="1" x14ac:dyDescent="0.2">
      <c r="B13360" s="442"/>
      <c r="I13360" s="443"/>
      <c r="J13360" s="443"/>
      <c r="K13360" s="443"/>
    </row>
    <row r="13361" spans="2:11" s="440" customFormat="1" x14ac:dyDescent="0.2">
      <c r="B13361" s="442"/>
      <c r="I13361" s="443"/>
      <c r="J13361" s="443"/>
      <c r="K13361" s="443"/>
    </row>
    <row r="13362" spans="2:11" s="440" customFormat="1" x14ac:dyDescent="0.2">
      <c r="B13362" s="442"/>
      <c r="I13362" s="443"/>
      <c r="J13362" s="443"/>
      <c r="K13362" s="443"/>
    </row>
    <row r="13363" spans="2:11" s="440" customFormat="1" x14ac:dyDescent="0.2">
      <c r="B13363" s="442"/>
      <c r="I13363" s="443"/>
      <c r="J13363" s="443"/>
      <c r="K13363" s="443"/>
    </row>
    <row r="13364" spans="2:11" s="440" customFormat="1" x14ac:dyDescent="0.2">
      <c r="B13364" s="442"/>
      <c r="I13364" s="443"/>
      <c r="J13364" s="443"/>
      <c r="K13364" s="443"/>
    </row>
    <row r="13365" spans="2:11" s="440" customFormat="1" x14ac:dyDescent="0.2">
      <c r="B13365" s="442"/>
      <c r="I13365" s="443"/>
      <c r="J13365" s="443"/>
      <c r="K13365" s="443"/>
    </row>
    <row r="13366" spans="2:11" s="440" customFormat="1" x14ac:dyDescent="0.2">
      <c r="B13366" s="442"/>
      <c r="I13366" s="443"/>
      <c r="J13366" s="443"/>
      <c r="K13366" s="443"/>
    </row>
    <row r="13367" spans="2:11" s="440" customFormat="1" x14ac:dyDescent="0.2">
      <c r="B13367" s="442"/>
      <c r="I13367" s="443"/>
      <c r="J13367" s="443"/>
      <c r="K13367" s="443"/>
    </row>
    <row r="13368" spans="2:11" s="440" customFormat="1" x14ac:dyDescent="0.2">
      <c r="B13368" s="442"/>
      <c r="I13368" s="443"/>
      <c r="J13368" s="443"/>
      <c r="K13368" s="443"/>
    </row>
    <row r="13369" spans="2:11" s="440" customFormat="1" x14ac:dyDescent="0.2">
      <c r="B13369" s="442"/>
      <c r="I13369" s="443"/>
      <c r="J13369" s="443"/>
      <c r="K13369" s="443"/>
    </row>
    <row r="13370" spans="2:11" s="440" customFormat="1" x14ac:dyDescent="0.2">
      <c r="B13370" s="442"/>
      <c r="I13370" s="443"/>
      <c r="J13370" s="443"/>
      <c r="K13370" s="443"/>
    </row>
    <row r="13371" spans="2:11" s="440" customFormat="1" x14ac:dyDescent="0.2">
      <c r="B13371" s="442"/>
      <c r="I13371" s="443"/>
      <c r="J13371" s="443"/>
      <c r="K13371" s="443"/>
    </row>
    <row r="13372" spans="2:11" s="440" customFormat="1" x14ac:dyDescent="0.2">
      <c r="B13372" s="442"/>
      <c r="I13372" s="443"/>
      <c r="J13372" s="443"/>
      <c r="K13372" s="443"/>
    </row>
    <row r="13373" spans="2:11" s="440" customFormat="1" x14ac:dyDescent="0.2">
      <c r="B13373" s="442"/>
      <c r="I13373" s="443"/>
      <c r="J13373" s="443"/>
      <c r="K13373" s="443"/>
    </row>
    <row r="13374" spans="2:11" s="440" customFormat="1" x14ac:dyDescent="0.2">
      <c r="B13374" s="442"/>
      <c r="I13374" s="443"/>
      <c r="J13374" s="443"/>
      <c r="K13374" s="443"/>
    </row>
    <row r="13375" spans="2:11" s="440" customFormat="1" x14ac:dyDescent="0.2">
      <c r="B13375" s="442"/>
      <c r="I13375" s="443"/>
      <c r="J13375" s="443"/>
      <c r="K13375" s="443"/>
    </row>
    <row r="13376" spans="2:11" s="440" customFormat="1" x14ac:dyDescent="0.2">
      <c r="B13376" s="442"/>
      <c r="I13376" s="443"/>
      <c r="J13376" s="443"/>
      <c r="K13376" s="443"/>
    </row>
    <row r="13377" spans="2:11" s="440" customFormat="1" x14ac:dyDescent="0.2">
      <c r="B13377" s="442"/>
      <c r="I13377" s="443"/>
      <c r="J13377" s="443"/>
      <c r="K13377" s="443"/>
    </row>
    <row r="13378" spans="2:11" s="440" customFormat="1" x14ac:dyDescent="0.2">
      <c r="B13378" s="442"/>
      <c r="I13378" s="443"/>
      <c r="J13378" s="443"/>
      <c r="K13378" s="443"/>
    </row>
    <row r="13379" spans="2:11" s="440" customFormat="1" x14ac:dyDescent="0.2">
      <c r="B13379" s="442"/>
      <c r="I13379" s="443"/>
      <c r="J13379" s="443"/>
      <c r="K13379" s="443"/>
    </row>
    <row r="13380" spans="2:11" s="440" customFormat="1" x14ac:dyDescent="0.2">
      <c r="B13380" s="442"/>
      <c r="I13380" s="443"/>
      <c r="J13380" s="443"/>
      <c r="K13380" s="443"/>
    </row>
    <row r="13381" spans="2:11" s="440" customFormat="1" x14ac:dyDescent="0.2">
      <c r="B13381" s="442"/>
      <c r="I13381" s="443"/>
      <c r="J13381" s="443"/>
      <c r="K13381" s="443"/>
    </row>
    <row r="13382" spans="2:11" s="440" customFormat="1" x14ac:dyDescent="0.2">
      <c r="B13382" s="442"/>
      <c r="I13382" s="443"/>
      <c r="J13382" s="443"/>
      <c r="K13382" s="443"/>
    </row>
    <row r="13383" spans="2:11" s="440" customFormat="1" x14ac:dyDescent="0.2">
      <c r="B13383" s="442"/>
      <c r="I13383" s="443"/>
      <c r="J13383" s="443"/>
      <c r="K13383" s="443"/>
    </row>
    <row r="13384" spans="2:11" s="440" customFormat="1" x14ac:dyDescent="0.2">
      <c r="B13384" s="442"/>
      <c r="I13384" s="443"/>
      <c r="J13384" s="443"/>
      <c r="K13384" s="443"/>
    </row>
    <row r="13385" spans="2:11" s="440" customFormat="1" x14ac:dyDescent="0.2">
      <c r="B13385" s="442"/>
      <c r="I13385" s="443"/>
      <c r="J13385" s="443"/>
      <c r="K13385" s="443"/>
    </row>
    <row r="13386" spans="2:11" s="440" customFormat="1" x14ac:dyDescent="0.2">
      <c r="B13386" s="442"/>
      <c r="I13386" s="443"/>
      <c r="J13386" s="443"/>
      <c r="K13386" s="443"/>
    </row>
    <row r="13387" spans="2:11" s="440" customFormat="1" x14ac:dyDescent="0.2">
      <c r="B13387" s="442"/>
      <c r="I13387" s="443"/>
      <c r="J13387" s="443"/>
      <c r="K13387" s="443"/>
    </row>
    <row r="13388" spans="2:11" s="440" customFormat="1" x14ac:dyDescent="0.2">
      <c r="B13388" s="442"/>
      <c r="I13388" s="443"/>
      <c r="J13388" s="443"/>
      <c r="K13388" s="443"/>
    </row>
    <row r="13389" spans="2:11" s="440" customFormat="1" x14ac:dyDescent="0.2">
      <c r="B13389" s="442"/>
      <c r="I13389" s="443"/>
      <c r="J13389" s="443"/>
      <c r="K13389" s="443"/>
    </row>
    <row r="13390" spans="2:11" s="440" customFormat="1" x14ac:dyDescent="0.2">
      <c r="B13390" s="442"/>
      <c r="I13390" s="443"/>
      <c r="J13390" s="443"/>
      <c r="K13390" s="443"/>
    </row>
    <row r="13391" spans="2:11" s="440" customFormat="1" x14ac:dyDescent="0.2">
      <c r="B13391" s="442"/>
      <c r="I13391" s="443"/>
      <c r="J13391" s="443"/>
      <c r="K13391" s="443"/>
    </row>
    <row r="13392" spans="2:11" s="440" customFormat="1" x14ac:dyDescent="0.2">
      <c r="B13392" s="442"/>
      <c r="I13392" s="443"/>
      <c r="J13392" s="443"/>
      <c r="K13392" s="443"/>
    </row>
    <row r="13393" spans="2:11" s="440" customFormat="1" x14ac:dyDescent="0.2">
      <c r="B13393" s="442"/>
      <c r="I13393" s="443"/>
      <c r="J13393" s="443"/>
      <c r="K13393" s="443"/>
    </row>
    <row r="13394" spans="2:11" s="440" customFormat="1" x14ac:dyDescent="0.2">
      <c r="B13394" s="442"/>
      <c r="I13394" s="443"/>
      <c r="J13394" s="443"/>
      <c r="K13394" s="443"/>
    </row>
    <row r="13395" spans="2:11" s="440" customFormat="1" x14ac:dyDescent="0.2">
      <c r="B13395" s="442"/>
      <c r="I13395" s="443"/>
      <c r="J13395" s="443"/>
      <c r="K13395" s="443"/>
    </row>
    <row r="13396" spans="2:11" s="440" customFormat="1" x14ac:dyDescent="0.2">
      <c r="B13396" s="442"/>
      <c r="I13396" s="443"/>
      <c r="J13396" s="443"/>
      <c r="K13396" s="443"/>
    </row>
    <row r="13397" spans="2:11" s="440" customFormat="1" x14ac:dyDescent="0.2">
      <c r="B13397" s="442"/>
      <c r="I13397" s="443"/>
      <c r="J13397" s="443"/>
      <c r="K13397" s="443"/>
    </row>
    <row r="13398" spans="2:11" s="440" customFormat="1" x14ac:dyDescent="0.2">
      <c r="B13398" s="442"/>
      <c r="I13398" s="443"/>
      <c r="J13398" s="443"/>
      <c r="K13398" s="443"/>
    </row>
    <row r="13399" spans="2:11" s="440" customFormat="1" x14ac:dyDescent="0.2">
      <c r="B13399" s="442"/>
      <c r="I13399" s="443"/>
      <c r="J13399" s="443"/>
      <c r="K13399" s="443"/>
    </row>
    <row r="13400" spans="2:11" s="440" customFormat="1" x14ac:dyDescent="0.2">
      <c r="B13400" s="442"/>
      <c r="I13400" s="443"/>
      <c r="J13400" s="443"/>
      <c r="K13400" s="443"/>
    </row>
    <row r="13401" spans="2:11" s="440" customFormat="1" x14ac:dyDescent="0.2">
      <c r="B13401" s="442"/>
      <c r="I13401" s="443"/>
      <c r="J13401" s="443"/>
      <c r="K13401" s="443"/>
    </row>
    <row r="13402" spans="2:11" s="440" customFormat="1" x14ac:dyDescent="0.2">
      <c r="B13402" s="442"/>
      <c r="I13402" s="443"/>
      <c r="J13402" s="443"/>
      <c r="K13402" s="443"/>
    </row>
    <row r="13403" spans="2:11" s="440" customFormat="1" x14ac:dyDescent="0.2">
      <c r="B13403" s="442"/>
      <c r="I13403" s="443"/>
      <c r="J13403" s="443"/>
      <c r="K13403" s="443"/>
    </row>
    <row r="13404" spans="2:11" s="440" customFormat="1" x14ac:dyDescent="0.2">
      <c r="B13404" s="442"/>
      <c r="I13404" s="443"/>
      <c r="J13404" s="443"/>
      <c r="K13404" s="443"/>
    </row>
    <row r="13405" spans="2:11" s="440" customFormat="1" x14ac:dyDescent="0.2">
      <c r="B13405" s="442"/>
      <c r="I13405" s="443"/>
      <c r="J13405" s="443"/>
      <c r="K13405" s="443"/>
    </row>
    <row r="13406" spans="2:11" s="440" customFormat="1" x14ac:dyDescent="0.2">
      <c r="B13406" s="442"/>
      <c r="I13406" s="443"/>
      <c r="J13406" s="443"/>
      <c r="K13406" s="443"/>
    </row>
    <row r="13407" spans="2:11" s="440" customFormat="1" x14ac:dyDescent="0.2">
      <c r="B13407" s="442"/>
      <c r="I13407" s="443"/>
      <c r="J13407" s="443"/>
      <c r="K13407" s="443"/>
    </row>
    <row r="13408" spans="2:11" s="440" customFormat="1" x14ac:dyDescent="0.2">
      <c r="B13408" s="442"/>
      <c r="I13408" s="443"/>
      <c r="J13408" s="443"/>
      <c r="K13408" s="443"/>
    </row>
    <row r="13409" spans="2:11" s="440" customFormat="1" x14ac:dyDescent="0.2">
      <c r="B13409" s="442"/>
      <c r="I13409" s="443"/>
      <c r="J13409" s="443"/>
      <c r="K13409" s="443"/>
    </row>
    <row r="13410" spans="2:11" s="440" customFormat="1" x14ac:dyDescent="0.2">
      <c r="B13410" s="442"/>
      <c r="I13410" s="443"/>
      <c r="J13410" s="443"/>
      <c r="K13410" s="443"/>
    </row>
    <row r="13411" spans="2:11" s="440" customFormat="1" x14ac:dyDescent="0.2">
      <c r="B13411" s="442"/>
      <c r="I13411" s="443"/>
      <c r="J13411" s="443"/>
      <c r="K13411" s="443"/>
    </row>
    <row r="13412" spans="2:11" s="440" customFormat="1" x14ac:dyDescent="0.2">
      <c r="B13412" s="442"/>
      <c r="I13412" s="443"/>
      <c r="J13412" s="443"/>
      <c r="K13412" s="443"/>
    </row>
    <row r="13413" spans="2:11" s="440" customFormat="1" x14ac:dyDescent="0.2">
      <c r="B13413" s="442"/>
      <c r="I13413" s="443"/>
      <c r="J13413" s="443"/>
      <c r="K13413" s="443"/>
    </row>
    <row r="13414" spans="2:11" s="440" customFormat="1" x14ac:dyDescent="0.2">
      <c r="B13414" s="442"/>
      <c r="I13414" s="443"/>
      <c r="J13414" s="443"/>
      <c r="K13414" s="443"/>
    </row>
    <row r="13415" spans="2:11" s="440" customFormat="1" x14ac:dyDescent="0.2">
      <c r="B13415" s="442"/>
      <c r="I13415" s="443"/>
      <c r="J13415" s="443"/>
      <c r="K13415" s="443"/>
    </row>
    <row r="13416" spans="2:11" s="440" customFormat="1" x14ac:dyDescent="0.2">
      <c r="B13416" s="442"/>
      <c r="I13416" s="443"/>
      <c r="J13416" s="443"/>
      <c r="K13416" s="443"/>
    </row>
    <row r="13417" spans="2:11" s="440" customFormat="1" x14ac:dyDescent="0.2">
      <c r="B13417" s="442"/>
      <c r="I13417" s="443"/>
      <c r="J13417" s="443"/>
      <c r="K13417" s="443"/>
    </row>
    <row r="13418" spans="2:11" s="440" customFormat="1" x14ac:dyDescent="0.2">
      <c r="B13418" s="442"/>
      <c r="I13418" s="443"/>
      <c r="J13418" s="443"/>
      <c r="K13418" s="443"/>
    </row>
    <row r="13419" spans="2:11" s="440" customFormat="1" x14ac:dyDescent="0.2">
      <c r="B13419" s="442"/>
      <c r="I13419" s="443"/>
      <c r="J13419" s="443"/>
      <c r="K13419" s="443"/>
    </row>
    <row r="13420" spans="2:11" s="440" customFormat="1" x14ac:dyDescent="0.2">
      <c r="B13420" s="442"/>
      <c r="I13420" s="443"/>
      <c r="J13420" s="443"/>
      <c r="K13420" s="443"/>
    </row>
    <row r="13421" spans="2:11" s="440" customFormat="1" x14ac:dyDescent="0.2">
      <c r="B13421" s="442"/>
      <c r="I13421" s="443"/>
      <c r="J13421" s="443"/>
      <c r="K13421" s="443"/>
    </row>
    <row r="13422" spans="2:11" s="440" customFormat="1" x14ac:dyDescent="0.2">
      <c r="B13422" s="442"/>
      <c r="I13422" s="443"/>
      <c r="J13422" s="443"/>
      <c r="K13422" s="443"/>
    </row>
    <row r="13423" spans="2:11" s="440" customFormat="1" x14ac:dyDescent="0.2">
      <c r="B13423" s="442"/>
      <c r="I13423" s="443"/>
      <c r="J13423" s="443"/>
      <c r="K13423" s="443"/>
    </row>
    <row r="13424" spans="2:11" s="440" customFormat="1" x14ac:dyDescent="0.2">
      <c r="B13424" s="442"/>
      <c r="I13424" s="443"/>
      <c r="J13424" s="443"/>
      <c r="K13424" s="443"/>
    </row>
    <row r="13425" spans="2:11" s="440" customFormat="1" x14ac:dyDescent="0.2">
      <c r="B13425" s="442"/>
      <c r="I13425" s="443"/>
      <c r="J13425" s="443"/>
      <c r="K13425" s="443"/>
    </row>
    <row r="13426" spans="2:11" s="440" customFormat="1" x14ac:dyDescent="0.2">
      <c r="B13426" s="442"/>
      <c r="I13426" s="443"/>
      <c r="J13426" s="443"/>
      <c r="K13426" s="443"/>
    </row>
    <row r="13427" spans="2:11" s="440" customFormat="1" x14ac:dyDescent="0.2">
      <c r="B13427" s="442"/>
      <c r="I13427" s="443"/>
      <c r="J13427" s="443"/>
      <c r="K13427" s="443"/>
    </row>
    <row r="13428" spans="2:11" s="440" customFormat="1" x14ac:dyDescent="0.2">
      <c r="B13428" s="442"/>
      <c r="I13428" s="443"/>
      <c r="J13428" s="443"/>
      <c r="K13428" s="443"/>
    </row>
    <row r="13429" spans="2:11" s="440" customFormat="1" x14ac:dyDescent="0.2">
      <c r="B13429" s="442"/>
      <c r="I13429" s="443"/>
      <c r="J13429" s="443"/>
      <c r="K13429" s="443"/>
    </row>
    <row r="13430" spans="2:11" s="440" customFormat="1" x14ac:dyDescent="0.2">
      <c r="B13430" s="442"/>
      <c r="I13430" s="443"/>
      <c r="J13430" s="443"/>
      <c r="K13430" s="443"/>
    </row>
    <row r="13431" spans="2:11" s="440" customFormat="1" x14ac:dyDescent="0.2">
      <c r="B13431" s="442"/>
      <c r="I13431" s="443"/>
      <c r="J13431" s="443"/>
      <c r="K13431" s="443"/>
    </row>
    <row r="13432" spans="2:11" s="440" customFormat="1" x14ac:dyDescent="0.2">
      <c r="B13432" s="442"/>
      <c r="I13432" s="443"/>
      <c r="J13432" s="443"/>
      <c r="K13432" s="443"/>
    </row>
    <row r="13433" spans="2:11" s="440" customFormat="1" x14ac:dyDescent="0.2">
      <c r="B13433" s="442"/>
      <c r="I13433" s="443"/>
      <c r="J13433" s="443"/>
      <c r="K13433" s="443"/>
    </row>
    <row r="13434" spans="2:11" s="440" customFormat="1" x14ac:dyDescent="0.2">
      <c r="B13434" s="442"/>
      <c r="I13434" s="443"/>
      <c r="J13434" s="443"/>
      <c r="K13434" s="443"/>
    </row>
    <row r="13435" spans="2:11" s="440" customFormat="1" x14ac:dyDescent="0.2">
      <c r="B13435" s="442"/>
      <c r="I13435" s="443"/>
      <c r="J13435" s="443"/>
      <c r="K13435" s="443"/>
    </row>
    <row r="13436" spans="2:11" s="440" customFormat="1" x14ac:dyDescent="0.2">
      <c r="B13436" s="442"/>
      <c r="I13436" s="443"/>
      <c r="J13436" s="443"/>
      <c r="K13436" s="443"/>
    </row>
    <row r="13437" spans="2:11" s="440" customFormat="1" x14ac:dyDescent="0.2">
      <c r="B13437" s="442"/>
      <c r="I13437" s="443"/>
      <c r="J13437" s="443"/>
      <c r="K13437" s="443"/>
    </row>
    <row r="13438" spans="2:11" s="440" customFormat="1" x14ac:dyDescent="0.2">
      <c r="B13438" s="442"/>
      <c r="I13438" s="443"/>
      <c r="J13438" s="443"/>
      <c r="K13438" s="443"/>
    </row>
    <row r="13439" spans="2:11" s="440" customFormat="1" x14ac:dyDescent="0.2">
      <c r="B13439" s="442"/>
      <c r="I13439" s="443"/>
      <c r="J13439" s="443"/>
      <c r="K13439" s="443"/>
    </row>
    <row r="13440" spans="2:11" s="440" customFormat="1" x14ac:dyDescent="0.2">
      <c r="B13440" s="442"/>
      <c r="I13440" s="443"/>
      <c r="J13440" s="443"/>
      <c r="K13440" s="443"/>
    </row>
    <row r="13441" spans="2:11" s="440" customFormat="1" x14ac:dyDescent="0.2">
      <c r="B13441" s="442"/>
      <c r="I13441" s="443"/>
      <c r="J13441" s="443"/>
      <c r="K13441" s="443"/>
    </row>
    <row r="13442" spans="2:11" s="440" customFormat="1" x14ac:dyDescent="0.2">
      <c r="B13442" s="442"/>
      <c r="I13442" s="443"/>
      <c r="J13442" s="443"/>
      <c r="K13442" s="443"/>
    </row>
    <row r="13443" spans="2:11" s="440" customFormat="1" x14ac:dyDescent="0.2">
      <c r="B13443" s="442"/>
      <c r="I13443" s="443"/>
      <c r="J13443" s="443"/>
      <c r="K13443" s="443"/>
    </row>
    <row r="13444" spans="2:11" s="440" customFormat="1" x14ac:dyDescent="0.2">
      <c r="B13444" s="442"/>
      <c r="I13444" s="443"/>
      <c r="J13444" s="443"/>
      <c r="K13444" s="443"/>
    </row>
    <row r="13445" spans="2:11" s="440" customFormat="1" x14ac:dyDescent="0.2">
      <c r="B13445" s="442"/>
      <c r="I13445" s="443"/>
      <c r="J13445" s="443"/>
      <c r="K13445" s="443"/>
    </row>
    <row r="13446" spans="2:11" s="440" customFormat="1" x14ac:dyDescent="0.2">
      <c r="B13446" s="442"/>
      <c r="I13446" s="443"/>
      <c r="J13446" s="443"/>
      <c r="K13446" s="443"/>
    </row>
    <row r="13447" spans="2:11" s="440" customFormat="1" x14ac:dyDescent="0.2">
      <c r="B13447" s="442"/>
      <c r="I13447" s="443"/>
      <c r="J13447" s="443"/>
      <c r="K13447" s="443"/>
    </row>
    <row r="13448" spans="2:11" s="440" customFormat="1" x14ac:dyDescent="0.2">
      <c r="B13448" s="442"/>
      <c r="I13448" s="443"/>
      <c r="J13448" s="443"/>
      <c r="K13448" s="443"/>
    </row>
    <row r="13449" spans="2:11" s="440" customFormat="1" x14ac:dyDescent="0.2">
      <c r="B13449" s="442"/>
      <c r="I13449" s="443"/>
      <c r="J13449" s="443"/>
      <c r="K13449" s="443"/>
    </row>
    <row r="13450" spans="2:11" s="440" customFormat="1" x14ac:dyDescent="0.2">
      <c r="B13450" s="442"/>
      <c r="I13450" s="443"/>
      <c r="J13450" s="443"/>
      <c r="K13450" s="443"/>
    </row>
    <row r="13451" spans="2:11" s="440" customFormat="1" x14ac:dyDescent="0.2">
      <c r="B13451" s="442"/>
      <c r="I13451" s="443"/>
      <c r="J13451" s="443"/>
      <c r="K13451" s="443"/>
    </row>
    <row r="13452" spans="2:11" s="440" customFormat="1" x14ac:dyDescent="0.2">
      <c r="B13452" s="442"/>
      <c r="I13452" s="443"/>
      <c r="J13452" s="443"/>
      <c r="K13452" s="443"/>
    </row>
    <row r="13453" spans="2:11" s="440" customFormat="1" x14ac:dyDescent="0.2">
      <c r="B13453" s="442"/>
      <c r="I13453" s="443"/>
      <c r="J13453" s="443"/>
      <c r="K13453" s="443"/>
    </row>
    <row r="13454" spans="2:11" s="440" customFormat="1" x14ac:dyDescent="0.2">
      <c r="B13454" s="442"/>
      <c r="I13454" s="443"/>
      <c r="J13454" s="443"/>
      <c r="K13454" s="443"/>
    </row>
    <row r="13455" spans="2:11" s="440" customFormat="1" x14ac:dyDescent="0.2">
      <c r="B13455" s="442"/>
      <c r="I13455" s="443"/>
      <c r="J13455" s="443"/>
      <c r="K13455" s="443"/>
    </row>
    <row r="13456" spans="2:11" s="440" customFormat="1" x14ac:dyDescent="0.2">
      <c r="B13456" s="442"/>
      <c r="I13456" s="443"/>
      <c r="J13456" s="443"/>
      <c r="K13456" s="443"/>
    </row>
    <row r="13457" spans="2:11" s="440" customFormat="1" x14ac:dyDescent="0.2">
      <c r="B13457" s="442"/>
      <c r="I13457" s="443"/>
      <c r="J13457" s="443"/>
      <c r="K13457" s="443"/>
    </row>
    <row r="13458" spans="2:11" s="440" customFormat="1" x14ac:dyDescent="0.2">
      <c r="B13458" s="442"/>
      <c r="I13458" s="443"/>
      <c r="J13458" s="443"/>
      <c r="K13458" s="443"/>
    </row>
    <row r="13459" spans="2:11" s="440" customFormat="1" x14ac:dyDescent="0.2">
      <c r="B13459" s="442"/>
      <c r="I13459" s="443"/>
      <c r="J13459" s="443"/>
      <c r="K13459" s="443"/>
    </row>
    <row r="13460" spans="2:11" s="440" customFormat="1" x14ac:dyDescent="0.2">
      <c r="B13460" s="442"/>
      <c r="I13460" s="443"/>
      <c r="J13460" s="443"/>
      <c r="K13460" s="443"/>
    </row>
    <row r="13461" spans="2:11" s="440" customFormat="1" x14ac:dyDescent="0.2">
      <c r="B13461" s="442"/>
      <c r="I13461" s="443"/>
      <c r="J13461" s="443"/>
      <c r="K13461" s="443"/>
    </row>
    <row r="13462" spans="2:11" s="440" customFormat="1" x14ac:dyDescent="0.2">
      <c r="B13462" s="442"/>
      <c r="I13462" s="443"/>
      <c r="J13462" s="443"/>
      <c r="K13462" s="443"/>
    </row>
    <row r="13463" spans="2:11" s="440" customFormat="1" x14ac:dyDescent="0.2">
      <c r="B13463" s="442"/>
      <c r="I13463" s="443"/>
      <c r="J13463" s="443"/>
      <c r="K13463" s="443"/>
    </row>
    <row r="13464" spans="2:11" s="440" customFormat="1" x14ac:dyDescent="0.2">
      <c r="B13464" s="442"/>
      <c r="I13464" s="443"/>
      <c r="J13464" s="443"/>
      <c r="K13464" s="443"/>
    </row>
    <row r="13465" spans="2:11" s="440" customFormat="1" x14ac:dyDescent="0.2">
      <c r="B13465" s="442"/>
      <c r="I13465" s="443"/>
      <c r="J13465" s="443"/>
      <c r="K13465" s="443"/>
    </row>
    <row r="13466" spans="2:11" s="440" customFormat="1" x14ac:dyDescent="0.2">
      <c r="B13466" s="442"/>
      <c r="I13466" s="443"/>
      <c r="J13466" s="443"/>
      <c r="K13466" s="443"/>
    </row>
    <row r="13467" spans="2:11" s="440" customFormat="1" x14ac:dyDescent="0.2">
      <c r="B13467" s="442"/>
      <c r="I13467" s="443"/>
      <c r="J13467" s="443"/>
      <c r="K13467" s="443"/>
    </row>
    <row r="13468" spans="2:11" s="440" customFormat="1" x14ac:dyDescent="0.2">
      <c r="B13468" s="442"/>
      <c r="I13468" s="443"/>
      <c r="J13468" s="443"/>
      <c r="K13468" s="443"/>
    </row>
    <row r="13469" spans="2:11" s="440" customFormat="1" x14ac:dyDescent="0.2">
      <c r="B13469" s="442"/>
      <c r="I13469" s="443"/>
      <c r="J13469" s="443"/>
      <c r="K13469" s="443"/>
    </row>
    <row r="13470" spans="2:11" s="440" customFormat="1" x14ac:dyDescent="0.2">
      <c r="B13470" s="442"/>
      <c r="I13470" s="443"/>
      <c r="J13470" s="443"/>
      <c r="K13470" s="443"/>
    </row>
    <row r="13471" spans="2:11" s="440" customFormat="1" x14ac:dyDescent="0.2">
      <c r="B13471" s="442"/>
      <c r="I13471" s="443"/>
      <c r="J13471" s="443"/>
      <c r="K13471" s="443"/>
    </row>
    <row r="13472" spans="2:11" s="440" customFormat="1" x14ac:dyDescent="0.2">
      <c r="B13472" s="442"/>
      <c r="I13472" s="443"/>
      <c r="J13472" s="443"/>
      <c r="K13472" s="443"/>
    </row>
    <row r="13473" spans="2:11" s="440" customFormat="1" x14ac:dyDescent="0.2">
      <c r="B13473" s="442"/>
      <c r="I13473" s="443"/>
      <c r="J13473" s="443"/>
      <c r="K13473" s="443"/>
    </row>
    <row r="13474" spans="2:11" s="440" customFormat="1" x14ac:dyDescent="0.2">
      <c r="B13474" s="442"/>
      <c r="I13474" s="443"/>
      <c r="J13474" s="443"/>
      <c r="K13474" s="443"/>
    </row>
    <row r="13475" spans="2:11" s="440" customFormat="1" x14ac:dyDescent="0.2">
      <c r="B13475" s="442"/>
      <c r="I13475" s="443"/>
      <c r="J13475" s="443"/>
      <c r="K13475" s="443"/>
    </row>
    <row r="13476" spans="2:11" s="440" customFormat="1" x14ac:dyDescent="0.2">
      <c r="B13476" s="442"/>
      <c r="I13476" s="443"/>
      <c r="J13476" s="443"/>
      <c r="K13476" s="443"/>
    </row>
    <row r="13477" spans="2:11" s="440" customFormat="1" x14ac:dyDescent="0.2">
      <c r="B13477" s="442"/>
      <c r="I13477" s="443"/>
      <c r="J13477" s="443"/>
      <c r="K13477" s="443"/>
    </row>
    <row r="13478" spans="2:11" s="440" customFormat="1" x14ac:dyDescent="0.2">
      <c r="B13478" s="442"/>
      <c r="I13478" s="443"/>
      <c r="J13478" s="443"/>
      <c r="K13478" s="443"/>
    </row>
    <row r="13479" spans="2:11" s="440" customFormat="1" x14ac:dyDescent="0.2">
      <c r="B13479" s="442"/>
      <c r="I13479" s="443"/>
      <c r="J13479" s="443"/>
      <c r="K13479" s="443"/>
    </row>
    <row r="13480" spans="2:11" s="440" customFormat="1" x14ac:dyDescent="0.2">
      <c r="B13480" s="442"/>
      <c r="I13480" s="443"/>
      <c r="J13480" s="443"/>
      <c r="K13480" s="443"/>
    </row>
    <row r="13481" spans="2:11" s="440" customFormat="1" x14ac:dyDescent="0.2">
      <c r="B13481" s="442"/>
      <c r="I13481" s="443"/>
      <c r="J13481" s="443"/>
      <c r="K13481" s="443"/>
    </row>
    <row r="13482" spans="2:11" s="440" customFormat="1" x14ac:dyDescent="0.2">
      <c r="B13482" s="442"/>
      <c r="I13482" s="443"/>
      <c r="J13482" s="443"/>
      <c r="K13482" s="443"/>
    </row>
    <row r="13483" spans="2:11" s="440" customFormat="1" x14ac:dyDescent="0.2">
      <c r="B13483" s="442"/>
      <c r="I13483" s="443"/>
      <c r="J13483" s="443"/>
      <c r="K13483" s="443"/>
    </row>
    <row r="13484" spans="2:11" s="440" customFormat="1" x14ac:dyDescent="0.2">
      <c r="B13484" s="442"/>
      <c r="I13484" s="443"/>
      <c r="J13484" s="443"/>
      <c r="K13484" s="443"/>
    </row>
    <row r="13485" spans="2:11" s="440" customFormat="1" x14ac:dyDescent="0.2">
      <c r="B13485" s="442"/>
      <c r="I13485" s="443"/>
      <c r="J13485" s="443"/>
      <c r="K13485" s="443"/>
    </row>
    <row r="13486" spans="2:11" s="440" customFormat="1" x14ac:dyDescent="0.2">
      <c r="B13486" s="442"/>
      <c r="I13486" s="443"/>
      <c r="J13486" s="443"/>
      <c r="K13486" s="443"/>
    </row>
    <row r="13487" spans="2:11" s="440" customFormat="1" x14ac:dyDescent="0.2">
      <c r="B13487" s="442"/>
      <c r="I13487" s="443"/>
      <c r="J13487" s="443"/>
      <c r="K13487" s="443"/>
    </row>
    <row r="13488" spans="2:11" s="440" customFormat="1" x14ac:dyDescent="0.2">
      <c r="B13488" s="442"/>
      <c r="I13488" s="443"/>
      <c r="J13488" s="443"/>
      <c r="K13488" s="443"/>
    </row>
    <row r="13489" spans="2:11" s="440" customFormat="1" x14ac:dyDescent="0.2">
      <c r="B13489" s="442"/>
      <c r="I13489" s="443"/>
      <c r="J13489" s="443"/>
      <c r="K13489" s="443"/>
    </row>
    <row r="13490" spans="2:11" s="440" customFormat="1" x14ac:dyDescent="0.2">
      <c r="B13490" s="442"/>
      <c r="I13490" s="443"/>
      <c r="J13490" s="443"/>
      <c r="K13490" s="443"/>
    </row>
    <row r="13491" spans="2:11" s="440" customFormat="1" x14ac:dyDescent="0.2">
      <c r="B13491" s="442"/>
      <c r="I13491" s="443"/>
      <c r="J13491" s="443"/>
      <c r="K13491" s="443"/>
    </row>
    <row r="13492" spans="2:11" s="440" customFormat="1" x14ac:dyDescent="0.2">
      <c r="B13492" s="442"/>
      <c r="I13492" s="443"/>
      <c r="J13492" s="443"/>
      <c r="K13492" s="443"/>
    </row>
    <row r="13493" spans="2:11" s="440" customFormat="1" x14ac:dyDescent="0.2">
      <c r="B13493" s="442"/>
      <c r="I13493" s="443"/>
      <c r="J13493" s="443"/>
      <c r="K13493" s="443"/>
    </row>
    <row r="13494" spans="2:11" s="440" customFormat="1" x14ac:dyDescent="0.2">
      <c r="B13494" s="442"/>
      <c r="I13494" s="443"/>
      <c r="J13494" s="443"/>
      <c r="K13494" s="443"/>
    </row>
    <row r="13495" spans="2:11" s="440" customFormat="1" x14ac:dyDescent="0.2">
      <c r="B13495" s="442"/>
      <c r="I13495" s="443"/>
      <c r="J13495" s="443"/>
      <c r="K13495" s="443"/>
    </row>
    <row r="13496" spans="2:11" s="440" customFormat="1" x14ac:dyDescent="0.2">
      <c r="B13496" s="442"/>
      <c r="I13496" s="443"/>
      <c r="J13496" s="443"/>
      <c r="K13496" s="443"/>
    </row>
    <row r="13497" spans="2:11" s="440" customFormat="1" x14ac:dyDescent="0.2">
      <c r="B13497" s="442"/>
      <c r="I13497" s="443"/>
      <c r="J13497" s="443"/>
      <c r="K13497" s="443"/>
    </row>
    <row r="13498" spans="2:11" s="440" customFormat="1" x14ac:dyDescent="0.2">
      <c r="B13498" s="442"/>
      <c r="I13498" s="443"/>
      <c r="J13498" s="443"/>
      <c r="K13498" s="443"/>
    </row>
    <row r="13499" spans="2:11" s="440" customFormat="1" x14ac:dyDescent="0.2">
      <c r="B13499" s="442"/>
      <c r="I13499" s="443"/>
      <c r="J13499" s="443"/>
      <c r="K13499" s="443"/>
    </row>
    <row r="13500" spans="2:11" s="440" customFormat="1" x14ac:dyDescent="0.2">
      <c r="B13500" s="442"/>
      <c r="I13500" s="443"/>
      <c r="J13500" s="443"/>
      <c r="K13500" s="443"/>
    </row>
    <row r="13501" spans="2:11" s="440" customFormat="1" x14ac:dyDescent="0.2">
      <c r="B13501" s="442"/>
      <c r="I13501" s="443"/>
      <c r="J13501" s="443"/>
      <c r="K13501" s="443"/>
    </row>
    <row r="13502" spans="2:11" s="440" customFormat="1" x14ac:dyDescent="0.2">
      <c r="B13502" s="442"/>
      <c r="I13502" s="443"/>
      <c r="J13502" s="443"/>
      <c r="K13502" s="443"/>
    </row>
    <row r="13503" spans="2:11" s="440" customFormat="1" x14ac:dyDescent="0.2">
      <c r="B13503" s="442"/>
      <c r="I13503" s="443"/>
      <c r="J13503" s="443"/>
      <c r="K13503" s="443"/>
    </row>
    <row r="13504" spans="2:11" s="440" customFormat="1" x14ac:dyDescent="0.2">
      <c r="B13504" s="442"/>
      <c r="I13504" s="443"/>
      <c r="J13504" s="443"/>
      <c r="K13504" s="443"/>
    </row>
    <row r="13505" spans="2:11" s="440" customFormat="1" x14ac:dyDescent="0.2">
      <c r="B13505" s="442"/>
      <c r="I13505" s="443"/>
      <c r="J13505" s="443"/>
      <c r="K13505" s="443"/>
    </row>
    <row r="13506" spans="2:11" s="440" customFormat="1" x14ac:dyDescent="0.2">
      <c r="B13506" s="442"/>
      <c r="I13506" s="443"/>
      <c r="J13506" s="443"/>
      <c r="K13506" s="443"/>
    </row>
    <row r="13507" spans="2:11" s="440" customFormat="1" x14ac:dyDescent="0.2">
      <c r="B13507" s="442"/>
      <c r="I13507" s="443"/>
      <c r="J13507" s="443"/>
      <c r="K13507" s="443"/>
    </row>
    <row r="13508" spans="2:11" s="440" customFormat="1" x14ac:dyDescent="0.2">
      <c r="B13508" s="442"/>
      <c r="I13508" s="443"/>
      <c r="J13508" s="443"/>
      <c r="K13508" s="443"/>
    </row>
    <row r="13509" spans="2:11" s="440" customFormat="1" x14ac:dyDescent="0.2">
      <c r="B13509" s="442"/>
      <c r="I13509" s="443"/>
      <c r="J13509" s="443"/>
      <c r="K13509" s="443"/>
    </row>
    <row r="13510" spans="2:11" s="440" customFormat="1" x14ac:dyDescent="0.2">
      <c r="B13510" s="442"/>
      <c r="I13510" s="443"/>
      <c r="J13510" s="443"/>
      <c r="K13510" s="443"/>
    </row>
    <row r="13511" spans="2:11" s="440" customFormat="1" x14ac:dyDescent="0.2">
      <c r="B13511" s="442"/>
      <c r="I13511" s="443"/>
      <c r="J13511" s="443"/>
      <c r="K13511" s="443"/>
    </row>
    <row r="13512" spans="2:11" s="440" customFormat="1" x14ac:dyDescent="0.2">
      <c r="B13512" s="442"/>
      <c r="I13512" s="443"/>
      <c r="J13512" s="443"/>
      <c r="K13512" s="443"/>
    </row>
    <row r="13513" spans="2:11" s="440" customFormat="1" x14ac:dyDescent="0.2">
      <c r="B13513" s="442"/>
      <c r="I13513" s="443"/>
      <c r="J13513" s="443"/>
      <c r="K13513" s="443"/>
    </row>
    <row r="13514" spans="2:11" s="440" customFormat="1" x14ac:dyDescent="0.2">
      <c r="B13514" s="442"/>
      <c r="I13514" s="443"/>
      <c r="J13514" s="443"/>
      <c r="K13514" s="443"/>
    </row>
    <row r="13515" spans="2:11" s="440" customFormat="1" x14ac:dyDescent="0.2">
      <c r="B13515" s="442"/>
      <c r="I13515" s="443"/>
      <c r="J13515" s="443"/>
      <c r="K13515" s="443"/>
    </row>
    <row r="13516" spans="2:11" s="440" customFormat="1" x14ac:dyDescent="0.2">
      <c r="B13516" s="442"/>
      <c r="I13516" s="443"/>
      <c r="J13516" s="443"/>
      <c r="K13516" s="443"/>
    </row>
    <row r="13517" spans="2:11" s="440" customFormat="1" x14ac:dyDescent="0.2">
      <c r="B13517" s="442"/>
      <c r="I13517" s="443"/>
      <c r="J13517" s="443"/>
      <c r="K13517" s="443"/>
    </row>
    <row r="13518" spans="2:11" s="440" customFormat="1" x14ac:dyDescent="0.2">
      <c r="B13518" s="442"/>
      <c r="I13518" s="443"/>
      <c r="J13518" s="443"/>
      <c r="K13518" s="443"/>
    </row>
    <row r="13519" spans="2:11" s="440" customFormat="1" x14ac:dyDescent="0.2">
      <c r="B13519" s="442"/>
      <c r="I13519" s="443"/>
      <c r="J13519" s="443"/>
      <c r="K13519" s="443"/>
    </row>
    <row r="13520" spans="2:11" s="440" customFormat="1" x14ac:dyDescent="0.2">
      <c r="B13520" s="442"/>
      <c r="I13520" s="443"/>
      <c r="J13520" s="443"/>
      <c r="K13520" s="443"/>
    </row>
    <row r="13521" spans="2:11" s="440" customFormat="1" x14ac:dyDescent="0.2">
      <c r="B13521" s="442"/>
      <c r="I13521" s="443"/>
      <c r="J13521" s="443"/>
      <c r="K13521" s="443"/>
    </row>
    <row r="13522" spans="2:11" s="440" customFormat="1" x14ac:dyDescent="0.2">
      <c r="B13522" s="442"/>
      <c r="I13522" s="443"/>
      <c r="J13522" s="443"/>
      <c r="K13522" s="443"/>
    </row>
    <row r="13523" spans="2:11" s="440" customFormat="1" x14ac:dyDescent="0.2">
      <c r="B13523" s="442"/>
      <c r="I13523" s="443"/>
      <c r="J13523" s="443"/>
      <c r="K13523" s="443"/>
    </row>
    <row r="13524" spans="2:11" s="440" customFormat="1" x14ac:dyDescent="0.2">
      <c r="B13524" s="442"/>
      <c r="I13524" s="443"/>
      <c r="J13524" s="443"/>
      <c r="K13524" s="443"/>
    </row>
    <row r="13525" spans="2:11" s="440" customFormat="1" x14ac:dyDescent="0.2">
      <c r="B13525" s="442"/>
      <c r="I13525" s="443"/>
      <c r="J13525" s="443"/>
      <c r="K13525" s="443"/>
    </row>
    <row r="13526" spans="2:11" s="440" customFormat="1" x14ac:dyDescent="0.2">
      <c r="B13526" s="442"/>
      <c r="I13526" s="443"/>
      <c r="J13526" s="443"/>
      <c r="K13526" s="443"/>
    </row>
    <row r="13527" spans="2:11" s="440" customFormat="1" x14ac:dyDescent="0.2">
      <c r="B13527" s="442"/>
      <c r="I13527" s="443"/>
      <c r="J13527" s="443"/>
      <c r="K13527" s="443"/>
    </row>
    <row r="13528" spans="2:11" s="440" customFormat="1" x14ac:dyDescent="0.2">
      <c r="B13528" s="442"/>
      <c r="I13528" s="443"/>
      <c r="J13528" s="443"/>
      <c r="K13528" s="443"/>
    </row>
    <row r="13529" spans="2:11" s="440" customFormat="1" x14ac:dyDescent="0.2">
      <c r="B13529" s="442"/>
      <c r="I13529" s="443"/>
      <c r="J13529" s="443"/>
      <c r="K13529" s="443"/>
    </row>
    <row r="13530" spans="2:11" s="440" customFormat="1" x14ac:dyDescent="0.2">
      <c r="B13530" s="442"/>
      <c r="I13530" s="443"/>
      <c r="J13530" s="443"/>
      <c r="K13530" s="443"/>
    </row>
    <row r="13531" spans="2:11" s="440" customFormat="1" x14ac:dyDescent="0.2">
      <c r="B13531" s="442"/>
      <c r="I13531" s="443"/>
      <c r="J13531" s="443"/>
      <c r="K13531" s="443"/>
    </row>
    <row r="13532" spans="2:11" s="440" customFormat="1" x14ac:dyDescent="0.2">
      <c r="B13532" s="442"/>
      <c r="I13532" s="443"/>
      <c r="J13532" s="443"/>
      <c r="K13532" s="443"/>
    </row>
    <row r="13533" spans="2:11" s="440" customFormat="1" x14ac:dyDescent="0.2">
      <c r="B13533" s="442"/>
      <c r="I13533" s="443"/>
      <c r="J13533" s="443"/>
      <c r="K13533" s="443"/>
    </row>
    <row r="13534" spans="2:11" s="440" customFormat="1" x14ac:dyDescent="0.2">
      <c r="B13534" s="442"/>
      <c r="I13534" s="443"/>
      <c r="J13534" s="443"/>
      <c r="K13534" s="443"/>
    </row>
    <row r="13535" spans="2:11" s="440" customFormat="1" x14ac:dyDescent="0.2">
      <c r="B13535" s="442"/>
      <c r="I13535" s="443"/>
      <c r="J13535" s="443"/>
      <c r="K13535" s="443"/>
    </row>
    <row r="13536" spans="2:11" s="440" customFormat="1" x14ac:dyDescent="0.2">
      <c r="B13536" s="442"/>
      <c r="I13536" s="443"/>
      <c r="J13536" s="443"/>
      <c r="K13536" s="443"/>
    </row>
    <row r="13537" spans="2:11" s="440" customFormat="1" x14ac:dyDescent="0.2">
      <c r="B13537" s="442"/>
      <c r="I13537" s="443"/>
      <c r="J13537" s="443"/>
      <c r="K13537" s="443"/>
    </row>
    <row r="13538" spans="2:11" s="440" customFormat="1" x14ac:dyDescent="0.2">
      <c r="B13538" s="442"/>
      <c r="I13538" s="443"/>
      <c r="J13538" s="443"/>
      <c r="K13538" s="443"/>
    </row>
    <row r="13539" spans="2:11" s="440" customFormat="1" x14ac:dyDescent="0.2">
      <c r="B13539" s="442"/>
      <c r="I13539" s="443"/>
      <c r="J13539" s="443"/>
      <c r="K13539" s="443"/>
    </row>
    <row r="13540" spans="2:11" s="440" customFormat="1" x14ac:dyDescent="0.2">
      <c r="B13540" s="442"/>
      <c r="I13540" s="443"/>
      <c r="J13540" s="443"/>
      <c r="K13540" s="443"/>
    </row>
    <row r="13541" spans="2:11" s="440" customFormat="1" x14ac:dyDescent="0.2">
      <c r="B13541" s="442"/>
      <c r="I13541" s="443"/>
      <c r="J13541" s="443"/>
      <c r="K13541" s="443"/>
    </row>
    <row r="13542" spans="2:11" s="440" customFormat="1" x14ac:dyDescent="0.2">
      <c r="B13542" s="442"/>
      <c r="I13542" s="443"/>
      <c r="J13542" s="443"/>
      <c r="K13542" s="443"/>
    </row>
    <row r="13543" spans="2:11" s="440" customFormat="1" x14ac:dyDescent="0.2">
      <c r="B13543" s="442"/>
      <c r="I13543" s="443"/>
      <c r="J13543" s="443"/>
      <c r="K13543" s="443"/>
    </row>
    <row r="13544" spans="2:11" s="440" customFormat="1" x14ac:dyDescent="0.2">
      <c r="B13544" s="442"/>
      <c r="I13544" s="443"/>
      <c r="J13544" s="443"/>
      <c r="K13544" s="443"/>
    </row>
    <row r="13545" spans="2:11" s="440" customFormat="1" x14ac:dyDescent="0.2">
      <c r="B13545" s="442"/>
      <c r="I13545" s="443"/>
      <c r="J13545" s="443"/>
      <c r="K13545" s="443"/>
    </row>
    <row r="13546" spans="2:11" s="440" customFormat="1" x14ac:dyDescent="0.2">
      <c r="B13546" s="442"/>
      <c r="I13546" s="443"/>
      <c r="J13546" s="443"/>
      <c r="K13546" s="443"/>
    </row>
    <row r="13547" spans="2:11" s="440" customFormat="1" x14ac:dyDescent="0.2">
      <c r="B13547" s="442"/>
      <c r="I13547" s="443"/>
      <c r="J13547" s="443"/>
      <c r="K13547" s="443"/>
    </row>
    <row r="13548" spans="2:11" s="440" customFormat="1" x14ac:dyDescent="0.2">
      <c r="B13548" s="442"/>
      <c r="I13548" s="443"/>
      <c r="J13548" s="443"/>
      <c r="K13548" s="443"/>
    </row>
    <row r="13549" spans="2:11" s="440" customFormat="1" x14ac:dyDescent="0.2">
      <c r="B13549" s="442"/>
      <c r="I13549" s="443"/>
      <c r="J13549" s="443"/>
      <c r="K13549" s="443"/>
    </row>
    <row r="13550" spans="2:11" s="440" customFormat="1" x14ac:dyDescent="0.2">
      <c r="B13550" s="442"/>
      <c r="I13550" s="443"/>
      <c r="J13550" s="443"/>
      <c r="K13550" s="443"/>
    </row>
    <row r="13551" spans="2:11" s="440" customFormat="1" x14ac:dyDescent="0.2">
      <c r="B13551" s="442"/>
      <c r="I13551" s="443"/>
      <c r="J13551" s="443"/>
      <c r="K13551" s="443"/>
    </row>
    <row r="13552" spans="2:11" s="440" customFormat="1" x14ac:dyDescent="0.2">
      <c r="B13552" s="442"/>
      <c r="I13552" s="443"/>
      <c r="J13552" s="443"/>
      <c r="K13552" s="443"/>
    </row>
    <row r="13553" spans="2:11" s="440" customFormat="1" x14ac:dyDescent="0.2">
      <c r="B13553" s="442"/>
      <c r="I13553" s="443"/>
      <c r="J13553" s="443"/>
      <c r="K13553" s="443"/>
    </row>
    <row r="13554" spans="2:11" s="440" customFormat="1" x14ac:dyDescent="0.2">
      <c r="B13554" s="442"/>
      <c r="I13554" s="443"/>
      <c r="J13554" s="443"/>
      <c r="K13554" s="443"/>
    </row>
    <row r="13555" spans="2:11" s="440" customFormat="1" x14ac:dyDescent="0.2">
      <c r="B13555" s="442"/>
      <c r="I13555" s="443"/>
      <c r="J13555" s="443"/>
      <c r="K13555" s="443"/>
    </row>
    <row r="13556" spans="2:11" s="440" customFormat="1" x14ac:dyDescent="0.2">
      <c r="B13556" s="442"/>
      <c r="I13556" s="443"/>
      <c r="J13556" s="443"/>
      <c r="K13556" s="443"/>
    </row>
    <row r="13557" spans="2:11" s="440" customFormat="1" x14ac:dyDescent="0.2">
      <c r="B13557" s="442"/>
      <c r="I13557" s="443"/>
      <c r="J13557" s="443"/>
      <c r="K13557" s="443"/>
    </row>
    <row r="13558" spans="2:11" s="440" customFormat="1" x14ac:dyDescent="0.2">
      <c r="B13558" s="442"/>
      <c r="I13558" s="443"/>
      <c r="J13558" s="443"/>
      <c r="K13558" s="443"/>
    </row>
    <row r="13559" spans="2:11" s="440" customFormat="1" x14ac:dyDescent="0.2">
      <c r="B13559" s="442"/>
      <c r="I13559" s="443"/>
      <c r="J13559" s="443"/>
      <c r="K13559" s="443"/>
    </row>
    <row r="13560" spans="2:11" s="440" customFormat="1" x14ac:dyDescent="0.2">
      <c r="B13560" s="442"/>
      <c r="I13560" s="443"/>
      <c r="J13560" s="443"/>
      <c r="K13560" s="443"/>
    </row>
    <row r="13561" spans="2:11" s="440" customFormat="1" x14ac:dyDescent="0.2">
      <c r="B13561" s="442"/>
      <c r="I13561" s="443"/>
      <c r="J13561" s="443"/>
      <c r="K13561" s="443"/>
    </row>
    <row r="13562" spans="2:11" s="440" customFormat="1" x14ac:dyDescent="0.2">
      <c r="B13562" s="442"/>
      <c r="I13562" s="443"/>
      <c r="J13562" s="443"/>
      <c r="K13562" s="443"/>
    </row>
    <row r="13563" spans="2:11" s="440" customFormat="1" x14ac:dyDescent="0.2">
      <c r="B13563" s="442"/>
      <c r="I13563" s="443"/>
      <c r="J13563" s="443"/>
      <c r="K13563" s="443"/>
    </row>
    <row r="13564" spans="2:11" s="440" customFormat="1" x14ac:dyDescent="0.2">
      <c r="B13564" s="442"/>
      <c r="I13564" s="443"/>
      <c r="J13564" s="443"/>
      <c r="K13564" s="443"/>
    </row>
    <row r="13565" spans="2:11" s="440" customFormat="1" x14ac:dyDescent="0.2">
      <c r="B13565" s="442"/>
      <c r="I13565" s="443"/>
      <c r="J13565" s="443"/>
      <c r="K13565" s="443"/>
    </row>
    <row r="13566" spans="2:11" s="440" customFormat="1" x14ac:dyDescent="0.2">
      <c r="B13566" s="442"/>
      <c r="I13566" s="443"/>
      <c r="J13566" s="443"/>
      <c r="K13566" s="443"/>
    </row>
    <row r="13567" spans="2:11" s="440" customFormat="1" x14ac:dyDescent="0.2">
      <c r="B13567" s="442"/>
      <c r="I13567" s="443"/>
      <c r="J13567" s="443"/>
      <c r="K13567" s="443"/>
    </row>
    <row r="13568" spans="2:11" s="440" customFormat="1" x14ac:dyDescent="0.2">
      <c r="B13568" s="442"/>
      <c r="I13568" s="443"/>
      <c r="J13568" s="443"/>
      <c r="K13568" s="443"/>
    </row>
    <row r="13569" spans="2:11" s="440" customFormat="1" x14ac:dyDescent="0.2">
      <c r="B13569" s="442"/>
      <c r="I13569" s="443"/>
      <c r="J13569" s="443"/>
      <c r="K13569" s="443"/>
    </row>
    <row r="13570" spans="2:11" s="440" customFormat="1" x14ac:dyDescent="0.2">
      <c r="B13570" s="442"/>
      <c r="I13570" s="443"/>
      <c r="J13570" s="443"/>
      <c r="K13570" s="443"/>
    </row>
    <row r="13571" spans="2:11" s="440" customFormat="1" x14ac:dyDescent="0.2">
      <c r="B13571" s="442"/>
      <c r="I13571" s="443"/>
      <c r="J13571" s="443"/>
      <c r="K13571" s="443"/>
    </row>
    <row r="13572" spans="2:11" s="440" customFormat="1" x14ac:dyDescent="0.2">
      <c r="B13572" s="442"/>
      <c r="I13572" s="443"/>
      <c r="J13572" s="443"/>
      <c r="K13572" s="443"/>
    </row>
    <row r="13573" spans="2:11" s="440" customFormat="1" x14ac:dyDescent="0.2">
      <c r="B13573" s="442"/>
      <c r="I13573" s="443"/>
      <c r="J13573" s="443"/>
      <c r="K13573" s="443"/>
    </row>
    <row r="13574" spans="2:11" s="440" customFormat="1" x14ac:dyDescent="0.2">
      <c r="B13574" s="442"/>
      <c r="I13574" s="443"/>
      <c r="J13574" s="443"/>
      <c r="K13574" s="443"/>
    </row>
    <row r="13575" spans="2:11" s="440" customFormat="1" x14ac:dyDescent="0.2">
      <c r="B13575" s="442"/>
      <c r="I13575" s="443"/>
      <c r="J13575" s="443"/>
      <c r="K13575" s="443"/>
    </row>
    <row r="13576" spans="2:11" s="440" customFormat="1" x14ac:dyDescent="0.2">
      <c r="B13576" s="442"/>
      <c r="I13576" s="443"/>
      <c r="J13576" s="443"/>
      <c r="K13576" s="443"/>
    </row>
    <row r="13577" spans="2:11" s="440" customFormat="1" x14ac:dyDescent="0.2">
      <c r="B13577" s="442"/>
      <c r="I13577" s="443"/>
      <c r="J13577" s="443"/>
      <c r="K13577" s="443"/>
    </row>
    <row r="13578" spans="2:11" s="440" customFormat="1" x14ac:dyDescent="0.2">
      <c r="B13578" s="442"/>
      <c r="I13578" s="443"/>
      <c r="J13578" s="443"/>
      <c r="K13578" s="443"/>
    </row>
    <row r="13579" spans="2:11" s="440" customFormat="1" x14ac:dyDescent="0.2">
      <c r="B13579" s="442"/>
      <c r="I13579" s="443"/>
      <c r="J13579" s="443"/>
      <c r="K13579" s="443"/>
    </row>
    <row r="13580" spans="2:11" s="440" customFormat="1" x14ac:dyDescent="0.2">
      <c r="B13580" s="442"/>
      <c r="I13580" s="443"/>
      <c r="J13580" s="443"/>
      <c r="K13580" s="443"/>
    </row>
    <row r="13581" spans="2:11" s="440" customFormat="1" x14ac:dyDescent="0.2">
      <c r="B13581" s="442"/>
      <c r="I13581" s="443"/>
      <c r="J13581" s="443"/>
      <c r="K13581" s="443"/>
    </row>
    <row r="13582" spans="2:11" s="440" customFormat="1" x14ac:dyDescent="0.2">
      <c r="B13582" s="442"/>
      <c r="I13582" s="443"/>
      <c r="J13582" s="443"/>
      <c r="K13582" s="443"/>
    </row>
    <row r="13583" spans="2:11" s="440" customFormat="1" x14ac:dyDescent="0.2">
      <c r="B13583" s="442"/>
      <c r="I13583" s="443"/>
      <c r="J13583" s="443"/>
      <c r="K13583" s="443"/>
    </row>
    <row r="13584" spans="2:11" s="440" customFormat="1" x14ac:dyDescent="0.2">
      <c r="B13584" s="442"/>
      <c r="I13584" s="443"/>
      <c r="J13584" s="443"/>
      <c r="K13584" s="443"/>
    </row>
    <row r="13585" spans="2:11" s="440" customFormat="1" x14ac:dyDescent="0.2">
      <c r="B13585" s="442"/>
      <c r="I13585" s="443"/>
      <c r="J13585" s="443"/>
      <c r="K13585" s="443"/>
    </row>
    <row r="13586" spans="2:11" s="440" customFormat="1" x14ac:dyDescent="0.2">
      <c r="B13586" s="442"/>
      <c r="I13586" s="443"/>
      <c r="J13586" s="443"/>
      <c r="K13586" s="443"/>
    </row>
    <row r="13587" spans="2:11" s="440" customFormat="1" x14ac:dyDescent="0.2">
      <c r="B13587" s="442"/>
      <c r="I13587" s="443"/>
      <c r="J13587" s="443"/>
      <c r="K13587" s="443"/>
    </row>
    <row r="13588" spans="2:11" s="440" customFormat="1" x14ac:dyDescent="0.2">
      <c r="B13588" s="442"/>
      <c r="I13588" s="443"/>
      <c r="J13588" s="443"/>
      <c r="K13588" s="443"/>
    </row>
    <row r="13589" spans="2:11" s="440" customFormat="1" x14ac:dyDescent="0.2">
      <c r="B13589" s="442"/>
      <c r="I13589" s="443"/>
      <c r="J13589" s="443"/>
      <c r="K13589" s="443"/>
    </row>
    <row r="13590" spans="2:11" s="440" customFormat="1" x14ac:dyDescent="0.2">
      <c r="B13590" s="442"/>
      <c r="I13590" s="443"/>
      <c r="J13590" s="443"/>
      <c r="K13590" s="443"/>
    </row>
    <row r="13591" spans="2:11" s="440" customFormat="1" x14ac:dyDescent="0.2">
      <c r="B13591" s="442"/>
      <c r="I13591" s="443"/>
      <c r="J13591" s="443"/>
      <c r="K13591" s="443"/>
    </row>
    <row r="13592" spans="2:11" s="440" customFormat="1" x14ac:dyDescent="0.2">
      <c r="B13592" s="442"/>
      <c r="I13592" s="443"/>
      <c r="J13592" s="443"/>
      <c r="K13592" s="443"/>
    </row>
    <row r="13593" spans="2:11" s="440" customFormat="1" x14ac:dyDescent="0.2">
      <c r="B13593" s="442"/>
      <c r="I13593" s="443"/>
      <c r="J13593" s="443"/>
      <c r="K13593" s="443"/>
    </row>
    <row r="13594" spans="2:11" s="440" customFormat="1" x14ac:dyDescent="0.2">
      <c r="B13594" s="442"/>
      <c r="I13594" s="443"/>
      <c r="J13594" s="443"/>
      <c r="K13594" s="443"/>
    </row>
    <row r="13595" spans="2:11" s="440" customFormat="1" x14ac:dyDescent="0.2">
      <c r="B13595" s="442"/>
      <c r="I13595" s="443"/>
      <c r="J13595" s="443"/>
      <c r="K13595" s="443"/>
    </row>
    <row r="13596" spans="2:11" s="440" customFormat="1" x14ac:dyDescent="0.2">
      <c r="B13596" s="442"/>
      <c r="I13596" s="443"/>
      <c r="J13596" s="443"/>
      <c r="K13596" s="443"/>
    </row>
    <row r="13597" spans="2:11" s="440" customFormat="1" x14ac:dyDescent="0.2">
      <c r="B13597" s="442"/>
      <c r="I13597" s="443"/>
      <c r="J13597" s="443"/>
      <c r="K13597" s="443"/>
    </row>
    <row r="13598" spans="2:11" s="440" customFormat="1" x14ac:dyDescent="0.2">
      <c r="B13598" s="442"/>
      <c r="I13598" s="443"/>
      <c r="J13598" s="443"/>
      <c r="K13598" s="443"/>
    </row>
    <row r="13599" spans="2:11" s="440" customFormat="1" x14ac:dyDescent="0.2">
      <c r="B13599" s="442"/>
      <c r="I13599" s="443"/>
      <c r="J13599" s="443"/>
      <c r="K13599" s="443"/>
    </row>
    <row r="13600" spans="2:11" s="440" customFormat="1" x14ac:dyDescent="0.2">
      <c r="B13600" s="442"/>
      <c r="I13600" s="443"/>
      <c r="J13600" s="443"/>
      <c r="K13600" s="443"/>
    </row>
    <row r="13601" spans="2:11" s="440" customFormat="1" x14ac:dyDescent="0.2">
      <c r="B13601" s="442"/>
      <c r="I13601" s="443"/>
      <c r="J13601" s="443"/>
      <c r="K13601" s="443"/>
    </row>
    <row r="13602" spans="2:11" s="440" customFormat="1" x14ac:dyDescent="0.2">
      <c r="B13602" s="442"/>
      <c r="I13602" s="443"/>
      <c r="J13602" s="443"/>
      <c r="K13602" s="443"/>
    </row>
    <row r="13603" spans="2:11" s="440" customFormat="1" x14ac:dyDescent="0.2">
      <c r="B13603" s="442"/>
      <c r="I13603" s="443"/>
      <c r="J13603" s="443"/>
      <c r="K13603" s="443"/>
    </row>
    <row r="13604" spans="2:11" s="440" customFormat="1" x14ac:dyDescent="0.2">
      <c r="B13604" s="442"/>
      <c r="I13604" s="443"/>
      <c r="J13604" s="443"/>
      <c r="K13604" s="443"/>
    </row>
    <row r="13605" spans="2:11" s="440" customFormat="1" x14ac:dyDescent="0.2">
      <c r="B13605" s="442"/>
      <c r="I13605" s="443"/>
      <c r="J13605" s="443"/>
      <c r="K13605" s="443"/>
    </row>
    <row r="13606" spans="2:11" s="440" customFormat="1" x14ac:dyDescent="0.2">
      <c r="B13606" s="442"/>
      <c r="I13606" s="443"/>
      <c r="J13606" s="443"/>
      <c r="K13606" s="443"/>
    </row>
    <row r="13607" spans="2:11" s="440" customFormat="1" x14ac:dyDescent="0.2">
      <c r="B13607" s="442"/>
      <c r="I13607" s="443"/>
      <c r="J13607" s="443"/>
      <c r="K13607" s="443"/>
    </row>
    <row r="13608" spans="2:11" s="440" customFormat="1" x14ac:dyDescent="0.2">
      <c r="B13608" s="442"/>
      <c r="I13608" s="443"/>
      <c r="J13608" s="443"/>
      <c r="K13608" s="443"/>
    </row>
    <row r="13609" spans="2:11" s="440" customFormat="1" x14ac:dyDescent="0.2">
      <c r="B13609" s="442"/>
      <c r="I13609" s="443"/>
      <c r="J13609" s="443"/>
      <c r="K13609" s="443"/>
    </row>
    <row r="13610" spans="2:11" s="440" customFormat="1" x14ac:dyDescent="0.2">
      <c r="B13610" s="442"/>
      <c r="I13610" s="443"/>
      <c r="J13610" s="443"/>
      <c r="K13610" s="443"/>
    </row>
    <row r="13611" spans="2:11" s="440" customFormat="1" x14ac:dyDescent="0.2">
      <c r="B13611" s="442"/>
      <c r="I13611" s="443"/>
      <c r="J13611" s="443"/>
      <c r="K13611" s="443"/>
    </row>
    <row r="13612" spans="2:11" s="440" customFormat="1" x14ac:dyDescent="0.2">
      <c r="B13612" s="442"/>
      <c r="I13612" s="443"/>
      <c r="J13612" s="443"/>
      <c r="K13612" s="443"/>
    </row>
    <row r="13613" spans="2:11" s="440" customFormat="1" x14ac:dyDescent="0.2">
      <c r="B13613" s="442"/>
      <c r="I13613" s="443"/>
      <c r="J13613" s="443"/>
      <c r="K13613" s="443"/>
    </row>
    <row r="13614" spans="2:11" s="440" customFormat="1" x14ac:dyDescent="0.2">
      <c r="B13614" s="442"/>
      <c r="I13614" s="443"/>
      <c r="J13614" s="443"/>
      <c r="K13614" s="443"/>
    </row>
    <row r="13615" spans="2:11" s="440" customFormat="1" x14ac:dyDescent="0.2">
      <c r="B13615" s="442"/>
      <c r="I13615" s="443"/>
      <c r="J13615" s="443"/>
      <c r="K13615" s="443"/>
    </row>
    <row r="13616" spans="2:11" s="440" customFormat="1" x14ac:dyDescent="0.2">
      <c r="B13616" s="442"/>
      <c r="I13616" s="443"/>
      <c r="J13616" s="443"/>
      <c r="K13616" s="443"/>
    </row>
    <row r="13617" spans="2:11" s="440" customFormat="1" x14ac:dyDescent="0.2">
      <c r="B13617" s="442"/>
      <c r="I13617" s="443"/>
      <c r="J13617" s="443"/>
      <c r="K13617" s="443"/>
    </row>
    <row r="13618" spans="2:11" s="440" customFormat="1" x14ac:dyDescent="0.2">
      <c r="B13618" s="442"/>
      <c r="I13618" s="443"/>
      <c r="J13618" s="443"/>
      <c r="K13618" s="443"/>
    </row>
    <row r="13619" spans="2:11" s="440" customFormat="1" x14ac:dyDescent="0.2">
      <c r="B13619" s="442"/>
      <c r="I13619" s="443"/>
      <c r="J13619" s="443"/>
      <c r="K13619" s="443"/>
    </row>
    <row r="13620" spans="2:11" s="440" customFormat="1" x14ac:dyDescent="0.2">
      <c r="B13620" s="442"/>
      <c r="I13620" s="443"/>
      <c r="J13620" s="443"/>
      <c r="K13620" s="443"/>
    </row>
    <row r="13621" spans="2:11" s="440" customFormat="1" x14ac:dyDescent="0.2">
      <c r="B13621" s="442"/>
      <c r="I13621" s="443"/>
      <c r="J13621" s="443"/>
      <c r="K13621" s="443"/>
    </row>
    <row r="13622" spans="2:11" s="440" customFormat="1" x14ac:dyDescent="0.2">
      <c r="B13622" s="442"/>
      <c r="I13622" s="443"/>
      <c r="J13622" s="443"/>
      <c r="K13622" s="443"/>
    </row>
    <row r="13623" spans="2:11" s="440" customFormat="1" x14ac:dyDescent="0.2">
      <c r="B13623" s="442"/>
      <c r="I13623" s="443"/>
      <c r="J13623" s="443"/>
      <c r="K13623" s="443"/>
    </row>
    <row r="13624" spans="2:11" s="440" customFormat="1" x14ac:dyDescent="0.2">
      <c r="B13624" s="442"/>
      <c r="I13624" s="443"/>
      <c r="J13624" s="443"/>
      <c r="K13624" s="443"/>
    </row>
    <row r="13625" spans="2:11" s="440" customFormat="1" x14ac:dyDescent="0.2">
      <c r="B13625" s="442"/>
      <c r="I13625" s="443"/>
      <c r="J13625" s="443"/>
      <c r="K13625" s="443"/>
    </row>
    <row r="13626" spans="2:11" s="440" customFormat="1" x14ac:dyDescent="0.2">
      <c r="B13626" s="442"/>
      <c r="I13626" s="443"/>
      <c r="J13626" s="443"/>
      <c r="K13626" s="443"/>
    </row>
    <row r="13627" spans="2:11" s="440" customFormat="1" x14ac:dyDescent="0.2">
      <c r="B13627" s="442"/>
      <c r="I13627" s="443"/>
      <c r="J13627" s="443"/>
      <c r="K13627" s="443"/>
    </row>
    <row r="13628" spans="2:11" s="440" customFormat="1" x14ac:dyDescent="0.2">
      <c r="B13628" s="442"/>
      <c r="I13628" s="443"/>
      <c r="J13628" s="443"/>
      <c r="K13628" s="443"/>
    </row>
    <row r="13629" spans="2:11" s="440" customFormat="1" x14ac:dyDescent="0.2">
      <c r="B13629" s="442"/>
      <c r="I13629" s="443"/>
      <c r="J13629" s="443"/>
      <c r="K13629" s="443"/>
    </row>
    <row r="13630" spans="2:11" s="440" customFormat="1" x14ac:dyDescent="0.2">
      <c r="B13630" s="442"/>
      <c r="I13630" s="443"/>
      <c r="J13630" s="443"/>
      <c r="K13630" s="443"/>
    </row>
    <row r="13631" spans="2:11" s="440" customFormat="1" x14ac:dyDescent="0.2">
      <c r="B13631" s="442"/>
      <c r="I13631" s="443"/>
      <c r="J13631" s="443"/>
      <c r="K13631" s="443"/>
    </row>
    <row r="13632" spans="2:11" s="440" customFormat="1" x14ac:dyDescent="0.2">
      <c r="B13632" s="442"/>
      <c r="I13632" s="443"/>
      <c r="J13632" s="443"/>
      <c r="K13632" s="443"/>
    </row>
    <row r="13633" spans="2:11" s="440" customFormat="1" x14ac:dyDescent="0.2">
      <c r="B13633" s="442"/>
      <c r="I13633" s="443"/>
      <c r="J13633" s="443"/>
      <c r="K13633" s="443"/>
    </row>
    <row r="13634" spans="2:11" s="440" customFormat="1" x14ac:dyDescent="0.2">
      <c r="B13634" s="442"/>
      <c r="I13634" s="443"/>
      <c r="J13634" s="443"/>
      <c r="K13634" s="443"/>
    </row>
    <row r="13635" spans="2:11" s="440" customFormat="1" x14ac:dyDescent="0.2">
      <c r="B13635" s="442"/>
      <c r="I13635" s="443"/>
      <c r="J13635" s="443"/>
      <c r="K13635" s="443"/>
    </row>
    <row r="13636" spans="2:11" s="440" customFormat="1" x14ac:dyDescent="0.2">
      <c r="B13636" s="442"/>
      <c r="I13636" s="443"/>
      <c r="J13636" s="443"/>
      <c r="K13636" s="443"/>
    </row>
    <row r="13637" spans="2:11" s="440" customFormat="1" x14ac:dyDescent="0.2">
      <c r="B13637" s="442"/>
      <c r="I13637" s="443"/>
      <c r="J13637" s="443"/>
      <c r="K13637" s="443"/>
    </row>
    <row r="13638" spans="2:11" s="440" customFormat="1" x14ac:dyDescent="0.2">
      <c r="B13638" s="442"/>
      <c r="I13638" s="443"/>
      <c r="J13638" s="443"/>
      <c r="K13638" s="443"/>
    </row>
    <row r="13639" spans="2:11" s="440" customFormat="1" x14ac:dyDescent="0.2">
      <c r="B13639" s="442"/>
      <c r="I13639" s="443"/>
      <c r="J13639" s="443"/>
      <c r="K13639" s="443"/>
    </row>
    <row r="13640" spans="2:11" s="440" customFormat="1" x14ac:dyDescent="0.2">
      <c r="B13640" s="442"/>
      <c r="I13640" s="443"/>
      <c r="J13640" s="443"/>
      <c r="K13640" s="443"/>
    </row>
    <row r="13641" spans="2:11" s="440" customFormat="1" x14ac:dyDescent="0.2">
      <c r="B13641" s="442"/>
      <c r="I13641" s="443"/>
      <c r="J13641" s="443"/>
      <c r="K13641" s="443"/>
    </row>
    <row r="13642" spans="2:11" s="440" customFormat="1" x14ac:dyDescent="0.2">
      <c r="B13642" s="442"/>
      <c r="I13642" s="443"/>
      <c r="J13642" s="443"/>
      <c r="K13642" s="443"/>
    </row>
    <row r="13643" spans="2:11" s="440" customFormat="1" x14ac:dyDescent="0.2">
      <c r="B13643" s="442"/>
      <c r="I13643" s="443"/>
      <c r="J13643" s="443"/>
      <c r="K13643" s="443"/>
    </row>
    <row r="13644" spans="2:11" s="440" customFormat="1" x14ac:dyDescent="0.2">
      <c r="B13644" s="442"/>
      <c r="I13644" s="443"/>
      <c r="J13644" s="443"/>
      <c r="K13644" s="443"/>
    </row>
    <row r="13645" spans="2:11" s="440" customFormat="1" x14ac:dyDescent="0.2">
      <c r="B13645" s="442"/>
      <c r="I13645" s="443"/>
      <c r="J13645" s="443"/>
      <c r="K13645" s="443"/>
    </row>
    <row r="13646" spans="2:11" s="440" customFormat="1" x14ac:dyDescent="0.2">
      <c r="B13646" s="442"/>
      <c r="I13646" s="443"/>
      <c r="J13646" s="443"/>
      <c r="K13646" s="443"/>
    </row>
    <row r="13647" spans="2:11" s="440" customFormat="1" x14ac:dyDescent="0.2">
      <c r="B13647" s="442"/>
      <c r="I13647" s="443"/>
      <c r="J13647" s="443"/>
      <c r="K13647" s="443"/>
    </row>
    <row r="13648" spans="2:11" s="440" customFormat="1" x14ac:dyDescent="0.2">
      <c r="B13648" s="442"/>
      <c r="I13648" s="443"/>
      <c r="J13648" s="443"/>
      <c r="K13648" s="443"/>
    </row>
    <row r="13649" spans="2:11" s="440" customFormat="1" x14ac:dyDescent="0.2">
      <c r="B13649" s="442"/>
      <c r="I13649" s="443"/>
      <c r="J13649" s="443"/>
      <c r="K13649" s="443"/>
    </row>
    <row r="13650" spans="2:11" s="440" customFormat="1" x14ac:dyDescent="0.2">
      <c r="B13650" s="442"/>
      <c r="I13650" s="443"/>
      <c r="J13650" s="443"/>
      <c r="K13650" s="443"/>
    </row>
    <row r="13651" spans="2:11" s="440" customFormat="1" x14ac:dyDescent="0.2">
      <c r="B13651" s="442"/>
      <c r="I13651" s="443"/>
      <c r="J13651" s="443"/>
      <c r="K13651" s="443"/>
    </row>
    <row r="13652" spans="2:11" s="440" customFormat="1" x14ac:dyDescent="0.2">
      <c r="B13652" s="442"/>
      <c r="I13652" s="443"/>
      <c r="J13652" s="443"/>
      <c r="K13652" s="443"/>
    </row>
    <row r="13653" spans="2:11" s="440" customFormat="1" x14ac:dyDescent="0.2">
      <c r="B13653" s="442"/>
      <c r="I13653" s="443"/>
      <c r="J13653" s="443"/>
      <c r="K13653" s="443"/>
    </row>
    <row r="13654" spans="2:11" s="440" customFormat="1" x14ac:dyDescent="0.2">
      <c r="B13654" s="442"/>
      <c r="I13654" s="443"/>
      <c r="J13654" s="443"/>
      <c r="K13654" s="443"/>
    </row>
    <row r="13655" spans="2:11" s="440" customFormat="1" x14ac:dyDescent="0.2">
      <c r="B13655" s="442"/>
      <c r="I13655" s="443"/>
      <c r="J13655" s="443"/>
      <c r="K13655" s="443"/>
    </row>
    <row r="13656" spans="2:11" s="440" customFormat="1" x14ac:dyDescent="0.2">
      <c r="B13656" s="442"/>
      <c r="I13656" s="443"/>
      <c r="J13656" s="443"/>
      <c r="K13656" s="443"/>
    </row>
    <row r="13657" spans="2:11" s="440" customFormat="1" x14ac:dyDescent="0.2">
      <c r="B13657" s="442"/>
      <c r="I13657" s="443"/>
      <c r="J13657" s="443"/>
      <c r="K13657" s="443"/>
    </row>
    <row r="13658" spans="2:11" s="440" customFormat="1" x14ac:dyDescent="0.2">
      <c r="B13658" s="442"/>
      <c r="I13658" s="443"/>
      <c r="J13658" s="443"/>
      <c r="K13658" s="443"/>
    </row>
    <row r="13659" spans="2:11" s="440" customFormat="1" x14ac:dyDescent="0.2">
      <c r="B13659" s="442"/>
      <c r="I13659" s="443"/>
      <c r="J13659" s="443"/>
      <c r="K13659" s="443"/>
    </row>
    <row r="13660" spans="2:11" s="440" customFormat="1" x14ac:dyDescent="0.2">
      <c r="B13660" s="442"/>
      <c r="I13660" s="443"/>
      <c r="J13660" s="443"/>
      <c r="K13660" s="443"/>
    </row>
    <row r="13661" spans="2:11" s="440" customFormat="1" x14ac:dyDescent="0.2">
      <c r="B13661" s="442"/>
      <c r="I13661" s="443"/>
      <c r="J13661" s="443"/>
      <c r="K13661" s="443"/>
    </row>
    <row r="13662" spans="2:11" s="440" customFormat="1" x14ac:dyDescent="0.2">
      <c r="B13662" s="442"/>
      <c r="I13662" s="443"/>
      <c r="J13662" s="443"/>
      <c r="K13662" s="443"/>
    </row>
    <row r="13663" spans="2:11" s="440" customFormat="1" x14ac:dyDescent="0.2">
      <c r="B13663" s="442"/>
      <c r="I13663" s="443"/>
      <c r="J13663" s="443"/>
      <c r="K13663" s="443"/>
    </row>
    <row r="13664" spans="2:11" s="440" customFormat="1" x14ac:dyDescent="0.2">
      <c r="B13664" s="442"/>
      <c r="I13664" s="443"/>
      <c r="J13664" s="443"/>
      <c r="K13664" s="443"/>
    </row>
    <row r="13665" spans="2:11" s="440" customFormat="1" x14ac:dyDescent="0.2">
      <c r="B13665" s="442"/>
      <c r="I13665" s="443"/>
      <c r="J13665" s="443"/>
      <c r="K13665" s="443"/>
    </row>
    <row r="13666" spans="2:11" s="440" customFormat="1" x14ac:dyDescent="0.2">
      <c r="B13666" s="442"/>
      <c r="I13666" s="443"/>
      <c r="J13666" s="443"/>
      <c r="K13666" s="443"/>
    </row>
    <row r="13667" spans="2:11" s="440" customFormat="1" x14ac:dyDescent="0.2">
      <c r="B13667" s="442"/>
      <c r="I13667" s="443"/>
      <c r="J13667" s="443"/>
      <c r="K13667" s="443"/>
    </row>
    <row r="13668" spans="2:11" s="440" customFormat="1" x14ac:dyDescent="0.2">
      <c r="B13668" s="442"/>
      <c r="I13668" s="443"/>
      <c r="J13668" s="443"/>
      <c r="K13668" s="443"/>
    </row>
    <row r="13669" spans="2:11" s="440" customFormat="1" x14ac:dyDescent="0.2">
      <c r="B13669" s="442"/>
      <c r="I13669" s="443"/>
      <c r="J13669" s="443"/>
      <c r="K13669" s="443"/>
    </row>
    <row r="13670" spans="2:11" s="440" customFormat="1" x14ac:dyDescent="0.2">
      <c r="B13670" s="442"/>
      <c r="I13670" s="443"/>
      <c r="J13670" s="443"/>
      <c r="K13670" s="443"/>
    </row>
    <row r="13671" spans="2:11" s="440" customFormat="1" x14ac:dyDescent="0.2">
      <c r="B13671" s="442"/>
      <c r="I13671" s="443"/>
      <c r="J13671" s="443"/>
      <c r="K13671" s="443"/>
    </row>
    <row r="13672" spans="2:11" s="440" customFormat="1" x14ac:dyDescent="0.2">
      <c r="B13672" s="442"/>
      <c r="I13672" s="443"/>
      <c r="J13672" s="443"/>
      <c r="K13672" s="443"/>
    </row>
    <row r="13673" spans="2:11" s="440" customFormat="1" x14ac:dyDescent="0.2">
      <c r="B13673" s="442"/>
      <c r="I13673" s="443"/>
      <c r="J13673" s="443"/>
      <c r="K13673" s="443"/>
    </row>
    <row r="13674" spans="2:11" s="440" customFormat="1" x14ac:dyDescent="0.2">
      <c r="B13674" s="442"/>
      <c r="I13674" s="443"/>
      <c r="J13674" s="443"/>
      <c r="K13674" s="443"/>
    </row>
    <row r="13675" spans="2:11" s="440" customFormat="1" x14ac:dyDescent="0.2">
      <c r="B13675" s="442"/>
      <c r="I13675" s="443"/>
      <c r="J13675" s="443"/>
      <c r="K13675" s="443"/>
    </row>
    <row r="13676" spans="2:11" s="440" customFormat="1" x14ac:dyDescent="0.2">
      <c r="B13676" s="442"/>
      <c r="I13676" s="443"/>
      <c r="J13676" s="443"/>
      <c r="K13676" s="443"/>
    </row>
    <row r="13677" spans="2:11" s="440" customFormat="1" x14ac:dyDescent="0.2">
      <c r="B13677" s="442"/>
      <c r="I13677" s="443"/>
      <c r="J13677" s="443"/>
      <c r="K13677" s="443"/>
    </row>
    <row r="13678" spans="2:11" s="440" customFormat="1" x14ac:dyDescent="0.2">
      <c r="B13678" s="442"/>
      <c r="I13678" s="443"/>
      <c r="J13678" s="443"/>
      <c r="K13678" s="443"/>
    </row>
    <row r="13679" spans="2:11" s="440" customFormat="1" x14ac:dyDescent="0.2">
      <c r="B13679" s="442"/>
      <c r="I13679" s="443"/>
      <c r="J13679" s="443"/>
      <c r="K13679" s="443"/>
    </row>
    <row r="13680" spans="2:11" s="440" customFormat="1" x14ac:dyDescent="0.2">
      <c r="B13680" s="442"/>
      <c r="I13680" s="443"/>
      <c r="J13680" s="443"/>
      <c r="K13680" s="443"/>
    </row>
    <row r="13681" spans="2:11" s="440" customFormat="1" x14ac:dyDescent="0.2">
      <c r="B13681" s="442"/>
      <c r="I13681" s="443"/>
      <c r="J13681" s="443"/>
      <c r="K13681" s="443"/>
    </row>
    <row r="13682" spans="2:11" s="440" customFormat="1" x14ac:dyDescent="0.2">
      <c r="B13682" s="442"/>
      <c r="I13682" s="443"/>
      <c r="J13682" s="443"/>
      <c r="K13682" s="443"/>
    </row>
    <row r="13683" spans="2:11" s="440" customFormat="1" x14ac:dyDescent="0.2">
      <c r="B13683" s="442"/>
      <c r="I13683" s="443"/>
      <c r="J13683" s="443"/>
      <c r="K13683" s="443"/>
    </row>
    <row r="13684" spans="2:11" s="440" customFormat="1" x14ac:dyDescent="0.2">
      <c r="B13684" s="442"/>
      <c r="I13684" s="443"/>
      <c r="J13684" s="443"/>
      <c r="K13684" s="443"/>
    </row>
    <row r="13685" spans="2:11" s="440" customFormat="1" x14ac:dyDescent="0.2">
      <c r="B13685" s="442"/>
      <c r="I13685" s="443"/>
      <c r="J13685" s="443"/>
      <c r="K13685" s="443"/>
    </row>
    <row r="13686" spans="2:11" s="440" customFormat="1" x14ac:dyDescent="0.2">
      <c r="B13686" s="442"/>
      <c r="I13686" s="443"/>
      <c r="J13686" s="443"/>
      <c r="K13686" s="443"/>
    </row>
    <row r="13687" spans="2:11" s="440" customFormat="1" x14ac:dyDescent="0.2">
      <c r="B13687" s="442"/>
      <c r="I13687" s="443"/>
      <c r="J13687" s="443"/>
      <c r="K13687" s="443"/>
    </row>
    <row r="13688" spans="2:11" s="440" customFormat="1" x14ac:dyDescent="0.2">
      <c r="B13688" s="442"/>
      <c r="I13688" s="443"/>
      <c r="J13688" s="443"/>
      <c r="K13688" s="443"/>
    </row>
    <row r="13689" spans="2:11" s="440" customFormat="1" x14ac:dyDescent="0.2">
      <c r="B13689" s="442"/>
      <c r="I13689" s="443"/>
      <c r="J13689" s="443"/>
      <c r="K13689" s="443"/>
    </row>
    <row r="13690" spans="2:11" s="440" customFormat="1" x14ac:dyDescent="0.2">
      <c r="B13690" s="442"/>
      <c r="I13690" s="443"/>
      <c r="J13690" s="443"/>
      <c r="K13690" s="443"/>
    </row>
    <row r="13691" spans="2:11" s="440" customFormat="1" x14ac:dyDescent="0.2">
      <c r="B13691" s="442"/>
      <c r="I13691" s="443"/>
      <c r="J13691" s="443"/>
      <c r="K13691" s="443"/>
    </row>
    <row r="13692" spans="2:11" s="440" customFormat="1" x14ac:dyDescent="0.2">
      <c r="B13692" s="442"/>
      <c r="I13692" s="443"/>
      <c r="J13692" s="443"/>
      <c r="K13692" s="443"/>
    </row>
    <row r="13693" spans="2:11" s="440" customFormat="1" x14ac:dyDescent="0.2">
      <c r="B13693" s="442"/>
      <c r="I13693" s="443"/>
      <c r="J13693" s="443"/>
      <c r="K13693" s="443"/>
    </row>
    <row r="13694" spans="2:11" s="440" customFormat="1" x14ac:dyDescent="0.2">
      <c r="B13694" s="442"/>
      <c r="I13694" s="443"/>
      <c r="J13694" s="443"/>
      <c r="K13694" s="443"/>
    </row>
    <row r="13695" spans="2:11" s="440" customFormat="1" x14ac:dyDescent="0.2">
      <c r="B13695" s="442"/>
      <c r="I13695" s="443"/>
      <c r="J13695" s="443"/>
      <c r="K13695" s="443"/>
    </row>
    <row r="13696" spans="2:11" s="440" customFormat="1" x14ac:dyDescent="0.2">
      <c r="B13696" s="442"/>
      <c r="I13696" s="443"/>
      <c r="J13696" s="443"/>
      <c r="K13696" s="443"/>
    </row>
    <row r="13697" spans="2:11" s="440" customFormat="1" x14ac:dyDescent="0.2">
      <c r="B13697" s="442"/>
      <c r="I13697" s="443"/>
      <c r="J13697" s="443"/>
      <c r="K13697" s="443"/>
    </row>
    <row r="13698" spans="2:11" s="440" customFormat="1" x14ac:dyDescent="0.2">
      <c r="B13698" s="442"/>
      <c r="I13698" s="443"/>
      <c r="J13698" s="443"/>
      <c r="K13698" s="443"/>
    </row>
    <row r="13699" spans="2:11" s="440" customFormat="1" x14ac:dyDescent="0.2">
      <c r="B13699" s="442"/>
      <c r="I13699" s="443"/>
      <c r="J13699" s="443"/>
      <c r="K13699" s="443"/>
    </row>
    <row r="13700" spans="2:11" s="440" customFormat="1" x14ac:dyDescent="0.2">
      <c r="B13700" s="442"/>
      <c r="I13700" s="443"/>
      <c r="J13700" s="443"/>
      <c r="K13700" s="443"/>
    </row>
    <row r="13701" spans="2:11" s="440" customFormat="1" x14ac:dyDescent="0.2">
      <c r="B13701" s="442"/>
      <c r="I13701" s="443"/>
      <c r="J13701" s="443"/>
      <c r="K13701" s="443"/>
    </row>
    <row r="13702" spans="2:11" s="440" customFormat="1" x14ac:dyDescent="0.2">
      <c r="B13702" s="442"/>
      <c r="I13702" s="443"/>
      <c r="J13702" s="443"/>
      <c r="K13702" s="443"/>
    </row>
    <row r="13703" spans="2:11" s="440" customFormat="1" x14ac:dyDescent="0.2">
      <c r="B13703" s="442"/>
      <c r="I13703" s="443"/>
      <c r="J13703" s="443"/>
      <c r="K13703" s="443"/>
    </row>
    <row r="13704" spans="2:11" s="440" customFormat="1" x14ac:dyDescent="0.2">
      <c r="B13704" s="442"/>
      <c r="I13704" s="443"/>
      <c r="J13704" s="443"/>
      <c r="K13704" s="443"/>
    </row>
    <row r="13705" spans="2:11" s="440" customFormat="1" x14ac:dyDescent="0.2">
      <c r="B13705" s="442"/>
      <c r="I13705" s="443"/>
      <c r="J13705" s="443"/>
      <c r="K13705" s="443"/>
    </row>
    <row r="13706" spans="2:11" s="440" customFormat="1" x14ac:dyDescent="0.2">
      <c r="B13706" s="442"/>
      <c r="I13706" s="443"/>
      <c r="J13706" s="443"/>
      <c r="K13706" s="443"/>
    </row>
    <row r="13707" spans="2:11" s="440" customFormat="1" x14ac:dyDescent="0.2">
      <c r="B13707" s="442"/>
      <c r="I13707" s="443"/>
      <c r="J13707" s="443"/>
      <c r="K13707" s="443"/>
    </row>
    <row r="13708" spans="2:11" s="440" customFormat="1" x14ac:dyDescent="0.2">
      <c r="B13708" s="442"/>
      <c r="I13708" s="443"/>
      <c r="J13708" s="443"/>
      <c r="K13708" s="443"/>
    </row>
    <row r="13709" spans="2:11" s="440" customFormat="1" x14ac:dyDescent="0.2">
      <c r="B13709" s="442"/>
      <c r="I13709" s="443"/>
      <c r="J13709" s="443"/>
      <c r="K13709" s="443"/>
    </row>
    <row r="13710" spans="2:11" s="440" customFormat="1" x14ac:dyDescent="0.2">
      <c r="B13710" s="442"/>
      <c r="I13710" s="443"/>
      <c r="J13710" s="443"/>
      <c r="K13710" s="443"/>
    </row>
    <row r="13711" spans="2:11" s="440" customFormat="1" x14ac:dyDescent="0.2">
      <c r="B13711" s="442"/>
      <c r="I13711" s="443"/>
      <c r="J13711" s="443"/>
      <c r="K13711" s="443"/>
    </row>
    <row r="13712" spans="2:11" s="440" customFormat="1" x14ac:dyDescent="0.2">
      <c r="B13712" s="442"/>
      <c r="I13712" s="443"/>
      <c r="J13712" s="443"/>
      <c r="K13712" s="443"/>
    </row>
    <row r="13713" spans="2:11" s="440" customFormat="1" x14ac:dyDescent="0.2">
      <c r="B13713" s="442"/>
      <c r="I13713" s="443"/>
      <c r="J13713" s="443"/>
      <c r="K13713" s="443"/>
    </row>
    <row r="13714" spans="2:11" s="440" customFormat="1" x14ac:dyDescent="0.2">
      <c r="B13714" s="442"/>
      <c r="I13714" s="443"/>
      <c r="J13714" s="443"/>
      <c r="K13714" s="443"/>
    </row>
    <row r="13715" spans="2:11" s="440" customFormat="1" x14ac:dyDescent="0.2">
      <c r="B13715" s="442"/>
      <c r="I13715" s="443"/>
      <c r="J13715" s="443"/>
      <c r="K13715" s="443"/>
    </row>
    <row r="13716" spans="2:11" s="440" customFormat="1" x14ac:dyDescent="0.2">
      <c r="B13716" s="442"/>
      <c r="I13716" s="443"/>
      <c r="J13716" s="443"/>
      <c r="K13716" s="443"/>
    </row>
    <row r="13717" spans="2:11" s="440" customFormat="1" x14ac:dyDescent="0.2">
      <c r="B13717" s="442"/>
      <c r="I13717" s="443"/>
      <c r="J13717" s="443"/>
      <c r="K13717" s="443"/>
    </row>
    <row r="13718" spans="2:11" s="440" customFormat="1" x14ac:dyDescent="0.2">
      <c r="B13718" s="442"/>
      <c r="I13718" s="443"/>
      <c r="J13718" s="443"/>
      <c r="K13718" s="443"/>
    </row>
    <row r="13719" spans="2:11" s="440" customFormat="1" x14ac:dyDescent="0.2">
      <c r="B13719" s="442"/>
      <c r="I13719" s="443"/>
      <c r="J13719" s="443"/>
      <c r="K13719" s="443"/>
    </row>
    <row r="13720" spans="2:11" s="440" customFormat="1" x14ac:dyDescent="0.2">
      <c r="B13720" s="442"/>
      <c r="I13720" s="443"/>
      <c r="J13720" s="443"/>
      <c r="K13720" s="443"/>
    </row>
    <row r="13721" spans="2:11" s="440" customFormat="1" x14ac:dyDescent="0.2">
      <c r="B13721" s="442"/>
      <c r="I13721" s="443"/>
      <c r="J13721" s="443"/>
      <c r="K13721" s="443"/>
    </row>
    <row r="13722" spans="2:11" s="440" customFormat="1" x14ac:dyDescent="0.2">
      <c r="B13722" s="442"/>
      <c r="I13722" s="443"/>
      <c r="J13722" s="443"/>
      <c r="K13722" s="443"/>
    </row>
    <row r="13723" spans="2:11" s="440" customFormat="1" x14ac:dyDescent="0.2">
      <c r="B13723" s="442"/>
      <c r="I13723" s="443"/>
      <c r="J13723" s="443"/>
      <c r="K13723" s="443"/>
    </row>
    <row r="13724" spans="2:11" s="440" customFormat="1" x14ac:dyDescent="0.2">
      <c r="B13724" s="442"/>
      <c r="I13724" s="443"/>
      <c r="J13724" s="443"/>
      <c r="K13724" s="443"/>
    </row>
    <row r="13725" spans="2:11" s="440" customFormat="1" x14ac:dyDescent="0.2">
      <c r="B13725" s="442"/>
      <c r="I13725" s="443"/>
      <c r="J13725" s="443"/>
      <c r="K13725" s="443"/>
    </row>
    <row r="13726" spans="2:11" s="440" customFormat="1" x14ac:dyDescent="0.2">
      <c r="B13726" s="442"/>
      <c r="I13726" s="443"/>
      <c r="J13726" s="443"/>
      <c r="K13726" s="443"/>
    </row>
    <row r="13727" spans="2:11" s="440" customFormat="1" x14ac:dyDescent="0.2">
      <c r="B13727" s="442"/>
      <c r="I13727" s="443"/>
      <c r="J13727" s="443"/>
      <c r="K13727" s="443"/>
    </row>
    <row r="13728" spans="2:11" s="440" customFormat="1" x14ac:dyDescent="0.2">
      <c r="B13728" s="442"/>
      <c r="I13728" s="443"/>
      <c r="J13728" s="443"/>
      <c r="K13728" s="443"/>
    </row>
    <row r="13729" spans="2:11" s="440" customFormat="1" x14ac:dyDescent="0.2">
      <c r="B13729" s="442"/>
      <c r="I13729" s="443"/>
      <c r="J13729" s="443"/>
      <c r="K13729" s="443"/>
    </row>
    <row r="13730" spans="2:11" s="440" customFormat="1" x14ac:dyDescent="0.2">
      <c r="B13730" s="442"/>
      <c r="I13730" s="443"/>
      <c r="J13730" s="443"/>
      <c r="K13730" s="443"/>
    </row>
    <row r="13731" spans="2:11" s="440" customFormat="1" x14ac:dyDescent="0.2">
      <c r="B13731" s="442"/>
      <c r="I13731" s="443"/>
      <c r="J13731" s="443"/>
      <c r="K13731" s="443"/>
    </row>
    <row r="13732" spans="2:11" s="440" customFormat="1" x14ac:dyDescent="0.2">
      <c r="B13732" s="442"/>
      <c r="I13732" s="443"/>
      <c r="J13732" s="443"/>
      <c r="K13732" s="443"/>
    </row>
    <row r="13733" spans="2:11" s="440" customFormat="1" x14ac:dyDescent="0.2">
      <c r="B13733" s="442"/>
      <c r="I13733" s="443"/>
      <c r="J13733" s="443"/>
      <c r="K13733" s="443"/>
    </row>
    <row r="13734" spans="2:11" s="440" customFormat="1" x14ac:dyDescent="0.2">
      <c r="B13734" s="442"/>
      <c r="I13734" s="443"/>
      <c r="J13734" s="443"/>
      <c r="K13734" s="443"/>
    </row>
    <row r="13735" spans="2:11" s="440" customFormat="1" x14ac:dyDescent="0.2">
      <c r="B13735" s="442"/>
      <c r="I13735" s="443"/>
      <c r="J13735" s="443"/>
      <c r="K13735" s="443"/>
    </row>
    <row r="13736" spans="2:11" s="440" customFormat="1" x14ac:dyDescent="0.2">
      <c r="B13736" s="442"/>
      <c r="I13736" s="443"/>
      <c r="J13736" s="443"/>
      <c r="K13736" s="443"/>
    </row>
    <row r="13737" spans="2:11" s="440" customFormat="1" x14ac:dyDescent="0.2">
      <c r="B13737" s="442"/>
      <c r="I13737" s="443"/>
      <c r="J13737" s="443"/>
      <c r="K13737" s="443"/>
    </row>
    <row r="13738" spans="2:11" s="440" customFormat="1" x14ac:dyDescent="0.2">
      <c r="B13738" s="442"/>
      <c r="I13738" s="443"/>
      <c r="J13738" s="443"/>
      <c r="K13738" s="443"/>
    </row>
    <row r="13739" spans="2:11" s="440" customFormat="1" x14ac:dyDescent="0.2">
      <c r="B13739" s="442"/>
      <c r="I13739" s="443"/>
      <c r="J13739" s="443"/>
      <c r="K13739" s="443"/>
    </row>
    <row r="13740" spans="2:11" s="440" customFormat="1" x14ac:dyDescent="0.2">
      <c r="B13740" s="442"/>
      <c r="I13740" s="443"/>
      <c r="J13740" s="443"/>
      <c r="K13740" s="443"/>
    </row>
    <row r="13741" spans="2:11" s="440" customFormat="1" x14ac:dyDescent="0.2">
      <c r="B13741" s="442"/>
      <c r="I13741" s="443"/>
      <c r="J13741" s="443"/>
      <c r="K13741" s="443"/>
    </row>
    <row r="13742" spans="2:11" s="440" customFormat="1" x14ac:dyDescent="0.2">
      <c r="B13742" s="442"/>
      <c r="I13742" s="443"/>
      <c r="J13742" s="443"/>
      <c r="K13742" s="443"/>
    </row>
    <row r="13743" spans="2:11" s="440" customFormat="1" x14ac:dyDescent="0.2">
      <c r="B13743" s="442"/>
      <c r="I13743" s="443"/>
      <c r="J13743" s="443"/>
      <c r="K13743" s="443"/>
    </row>
    <row r="13744" spans="2:11" s="440" customFormat="1" x14ac:dyDescent="0.2">
      <c r="B13744" s="442"/>
      <c r="I13744" s="443"/>
      <c r="J13744" s="443"/>
      <c r="K13744" s="443"/>
    </row>
    <row r="13745" spans="2:11" s="440" customFormat="1" x14ac:dyDescent="0.2">
      <c r="B13745" s="442"/>
      <c r="I13745" s="443"/>
      <c r="J13745" s="443"/>
      <c r="K13745" s="443"/>
    </row>
    <row r="13746" spans="2:11" s="440" customFormat="1" x14ac:dyDescent="0.2">
      <c r="B13746" s="442"/>
      <c r="I13746" s="443"/>
      <c r="J13746" s="443"/>
      <c r="K13746" s="443"/>
    </row>
    <row r="13747" spans="2:11" s="440" customFormat="1" x14ac:dyDescent="0.2">
      <c r="B13747" s="442"/>
      <c r="I13747" s="443"/>
      <c r="J13747" s="443"/>
      <c r="K13747" s="443"/>
    </row>
    <row r="13748" spans="2:11" s="440" customFormat="1" x14ac:dyDescent="0.2">
      <c r="B13748" s="442"/>
      <c r="I13748" s="443"/>
      <c r="J13748" s="443"/>
      <c r="K13748" s="443"/>
    </row>
    <row r="13749" spans="2:11" s="440" customFormat="1" x14ac:dyDescent="0.2">
      <c r="B13749" s="442"/>
      <c r="I13749" s="443"/>
      <c r="J13749" s="443"/>
      <c r="K13749" s="443"/>
    </row>
    <row r="13750" spans="2:11" s="440" customFormat="1" x14ac:dyDescent="0.2">
      <c r="B13750" s="442"/>
      <c r="I13750" s="443"/>
      <c r="J13750" s="443"/>
      <c r="K13750" s="443"/>
    </row>
    <row r="13751" spans="2:11" s="440" customFormat="1" x14ac:dyDescent="0.2">
      <c r="B13751" s="442"/>
      <c r="I13751" s="443"/>
      <c r="J13751" s="443"/>
      <c r="K13751" s="443"/>
    </row>
    <row r="13752" spans="2:11" s="440" customFormat="1" x14ac:dyDescent="0.2">
      <c r="B13752" s="442"/>
      <c r="I13752" s="443"/>
      <c r="J13752" s="443"/>
      <c r="K13752" s="443"/>
    </row>
    <row r="13753" spans="2:11" s="440" customFormat="1" x14ac:dyDescent="0.2">
      <c r="B13753" s="442"/>
      <c r="I13753" s="443"/>
      <c r="J13753" s="443"/>
      <c r="K13753" s="443"/>
    </row>
    <row r="13754" spans="2:11" s="440" customFormat="1" x14ac:dyDescent="0.2">
      <c r="B13754" s="442"/>
      <c r="I13754" s="443"/>
      <c r="J13754" s="443"/>
      <c r="K13754" s="443"/>
    </row>
    <row r="13755" spans="2:11" s="440" customFormat="1" x14ac:dyDescent="0.2">
      <c r="B13755" s="442"/>
      <c r="I13755" s="443"/>
      <c r="J13755" s="443"/>
      <c r="K13755" s="443"/>
    </row>
    <row r="13756" spans="2:11" s="440" customFormat="1" x14ac:dyDescent="0.2">
      <c r="B13756" s="442"/>
      <c r="I13756" s="443"/>
      <c r="J13756" s="443"/>
      <c r="K13756" s="443"/>
    </row>
    <row r="13757" spans="2:11" s="440" customFormat="1" x14ac:dyDescent="0.2">
      <c r="B13757" s="442"/>
      <c r="I13757" s="443"/>
      <c r="J13757" s="443"/>
      <c r="K13757" s="443"/>
    </row>
    <row r="13758" spans="2:11" s="440" customFormat="1" x14ac:dyDescent="0.2">
      <c r="B13758" s="442"/>
      <c r="I13758" s="443"/>
      <c r="J13758" s="443"/>
      <c r="K13758" s="443"/>
    </row>
    <row r="13759" spans="2:11" s="440" customFormat="1" x14ac:dyDescent="0.2">
      <c r="B13759" s="442"/>
      <c r="I13759" s="443"/>
      <c r="J13759" s="443"/>
      <c r="K13759" s="443"/>
    </row>
    <row r="13760" spans="2:11" s="440" customFormat="1" x14ac:dyDescent="0.2">
      <c r="B13760" s="442"/>
      <c r="I13760" s="443"/>
      <c r="J13760" s="443"/>
      <c r="K13760" s="443"/>
    </row>
    <row r="13761" spans="2:11" s="440" customFormat="1" x14ac:dyDescent="0.2">
      <c r="B13761" s="442"/>
      <c r="I13761" s="443"/>
      <c r="J13761" s="443"/>
      <c r="K13761" s="443"/>
    </row>
    <row r="13762" spans="2:11" s="440" customFormat="1" x14ac:dyDescent="0.2">
      <c r="B13762" s="442"/>
      <c r="I13762" s="443"/>
      <c r="J13762" s="443"/>
      <c r="K13762" s="443"/>
    </row>
    <row r="13763" spans="2:11" s="440" customFormat="1" x14ac:dyDescent="0.2">
      <c r="B13763" s="442"/>
      <c r="I13763" s="443"/>
      <c r="J13763" s="443"/>
      <c r="K13763" s="443"/>
    </row>
    <row r="13764" spans="2:11" s="440" customFormat="1" x14ac:dyDescent="0.2">
      <c r="B13764" s="442"/>
      <c r="I13764" s="443"/>
      <c r="J13764" s="443"/>
      <c r="K13764" s="443"/>
    </row>
    <row r="13765" spans="2:11" s="440" customFormat="1" x14ac:dyDescent="0.2">
      <c r="B13765" s="442"/>
      <c r="I13765" s="443"/>
      <c r="J13765" s="443"/>
      <c r="K13765" s="443"/>
    </row>
    <row r="13766" spans="2:11" s="440" customFormat="1" x14ac:dyDescent="0.2">
      <c r="B13766" s="442"/>
      <c r="I13766" s="443"/>
      <c r="J13766" s="443"/>
      <c r="K13766" s="443"/>
    </row>
    <row r="13767" spans="2:11" s="440" customFormat="1" x14ac:dyDescent="0.2">
      <c r="B13767" s="442"/>
      <c r="I13767" s="443"/>
      <c r="J13767" s="443"/>
      <c r="K13767" s="443"/>
    </row>
    <row r="13768" spans="2:11" s="440" customFormat="1" x14ac:dyDescent="0.2">
      <c r="B13768" s="442"/>
      <c r="I13768" s="443"/>
      <c r="J13768" s="443"/>
      <c r="K13768" s="443"/>
    </row>
    <row r="13769" spans="2:11" s="440" customFormat="1" x14ac:dyDescent="0.2">
      <c r="B13769" s="442"/>
      <c r="I13769" s="443"/>
      <c r="J13769" s="443"/>
      <c r="K13769" s="443"/>
    </row>
    <row r="13770" spans="2:11" s="440" customFormat="1" x14ac:dyDescent="0.2">
      <c r="B13770" s="442"/>
      <c r="I13770" s="443"/>
      <c r="J13770" s="443"/>
      <c r="K13770" s="443"/>
    </row>
    <row r="13771" spans="2:11" s="440" customFormat="1" x14ac:dyDescent="0.2">
      <c r="B13771" s="442"/>
      <c r="I13771" s="443"/>
      <c r="J13771" s="443"/>
      <c r="K13771" s="443"/>
    </row>
    <row r="13772" spans="2:11" s="440" customFormat="1" x14ac:dyDescent="0.2">
      <c r="B13772" s="442"/>
      <c r="I13772" s="443"/>
      <c r="J13772" s="443"/>
      <c r="K13772" s="443"/>
    </row>
    <row r="13773" spans="2:11" s="440" customFormat="1" x14ac:dyDescent="0.2">
      <c r="B13773" s="442"/>
      <c r="I13773" s="443"/>
      <c r="J13773" s="443"/>
      <c r="K13773" s="443"/>
    </row>
    <row r="13774" spans="2:11" s="440" customFormat="1" x14ac:dyDescent="0.2">
      <c r="B13774" s="442"/>
      <c r="I13774" s="443"/>
      <c r="J13774" s="443"/>
      <c r="K13774" s="443"/>
    </row>
    <row r="13775" spans="2:11" s="440" customFormat="1" x14ac:dyDescent="0.2">
      <c r="B13775" s="442"/>
      <c r="I13775" s="443"/>
      <c r="J13775" s="443"/>
      <c r="K13775" s="443"/>
    </row>
    <row r="13776" spans="2:11" s="440" customFormat="1" x14ac:dyDescent="0.2">
      <c r="B13776" s="442"/>
      <c r="I13776" s="443"/>
      <c r="J13776" s="443"/>
      <c r="K13776" s="443"/>
    </row>
    <row r="13777" spans="2:11" s="440" customFormat="1" x14ac:dyDescent="0.2">
      <c r="B13777" s="442"/>
      <c r="I13777" s="443"/>
      <c r="J13777" s="443"/>
      <c r="K13777" s="443"/>
    </row>
    <row r="13778" spans="2:11" s="440" customFormat="1" x14ac:dyDescent="0.2">
      <c r="B13778" s="442"/>
      <c r="I13778" s="443"/>
      <c r="J13778" s="443"/>
      <c r="K13778" s="443"/>
    </row>
    <row r="13779" spans="2:11" s="440" customFormat="1" x14ac:dyDescent="0.2">
      <c r="B13779" s="442"/>
      <c r="I13779" s="443"/>
      <c r="J13779" s="443"/>
      <c r="K13779" s="443"/>
    </row>
    <row r="13780" spans="2:11" s="440" customFormat="1" x14ac:dyDescent="0.2">
      <c r="B13780" s="442"/>
      <c r="I13780" s="443"/>
      <c r="J13780" s="443"/>
      <c r="K13780" s="443"/>
    </row>
    <row r="13781" spans="2:11" s="440" customFormat="1" x14ac:dyDescent="0.2">
      <c r="B13781" s="442"/>
      <c r="I13781" s="443"/>
      <c r="J13781" s="443"/>
      <c r="K13781" s="443"/>
    </row>
    <row r="13782" spans="2:11" s="440" customFormat="1" x14ac:dyDescent="0.2">
      <c r="B13782" s="442"/>
      <c r="I13782" s="443"/>
      <c r="J13782" s="443"/>
      <c r="K13782" s="443"/>
    </row>
    <row r="13783" spans="2:11" s="440" customFormat="1" x14ac:dyDescent="0.2">
      <c r="B13783" s="442"/>
      <c r="I13783" s="443"/>
      <c r="J13783" s="443"/>
      <c r="K13783" s="443"/>
    </row>
    <row r="13784" spans="2:11" s="440" customFormat="1" x14ac:dyDescent="0.2">
      <c r="B13784" s="442"/>
      <c r="I13784" s="443"/>
      <c r="J13784" s="443"/>
      <c r="K13784" s="443"/>
    </row>
    <row r="13785" spans="2:11" s="440" customFormat="1" x14ac:dyDescent="0.2">
      <c r="B13785" s="442"/>
      <c r="I13785" s="443"/>
      <c r="J13785" s="443"/>
      <c r="K13785" s="443"/>
    </row>
    <row r="13786" spans="2:11" s="440" customFormat="1" x14ac:dyDescent="0.2">
      <c r="B13786" s="442"/>
      <c r="I13786" s="443"/>
      <c r="J13786" s="443"/>
      <c r="K13786" s="443"/>
    </row>
    <row r="13787" spans="2:11" s="440" customFormat="1" x14ac:dyDescent="0.2">
      <c r="B13787" s="442"/>
      <c r="I13787" s="443"/>
      <c r="J13787" s="443"/>
      <c r="K13787" s="443"/>
    </row>
    <row r="13788" spans="2:11" s="440" customFormat="1" x14ac:dyDescent="0.2">
      <c r="B13788" s="442"/>
      <c r="I13788" s="443"/>
      <c r="J13788" s="443"/>
      <c r="K13788" s="443"/>
    </row>
    <row r="13789" spans="2:11" s="440" customFormat="1" x14ac:dyDescent="0.2">
      <c r="B13789" s="442"/>
      <c r="I13789" s="443"/>
      <c r="J13789" s="443"/>
      <c r="K13789" s="443"/>
    </row>
    <row r="13790" spans="2:11" s="440" customFormat="1" x14ac:dyDescent="0.2">
      <c r="B13790" s="442"/>
      <c r="I13790" s="443"/>
      <c r="J13790" s="443"/>
      <c r="K13790" s="443"/>
    </row>
    <row r="13791" spans="2:11" s="440" customFormat="1" x14ac:dyDescent="0.2">
      <c r="B13791" s="442"/>
      <c r="I13791" s="443"/>
      <c r="J13791" s="443"/>
      <c r="K13791" s="443"/>
    </row>
    <row r="13792" spans="2:11" s="440" customFormat="1" x14ac:dyDescent="0.2">
      <c r="B13792" s="442"/>
      <c r="I13792" s="443"/>
      <c r="J13792" s="443"/>
      <c r="K13792" s="443"/>
    </row>
    <row r="13793" spans="2:11" s="440" customFormat="1" x14ac:dyDescent="0.2">
      <c r="B13793" s="442"/>
      <c r="I13793" s="443"/>
      <c r="J13793" s="443"/>
      <c r="K13793" s="443"/>
    </row>
    <row r="13794" spans="2:11" s="440" customFormat="1" x14ac:dyDescent="0.2">
      <c r="B13794" s="442"/>
      <c r="I13794" s="443"/>
      <c r="J13794" s="443"/>
      <c r="K13794" s="443"/>
    </row>
    <row r="13795" spans="2:11" s="440" customFormat="1" x14ac:dyDescent="0.2">
      <c r="B13795" s="442"/>
      <c r="I13795" s="443"/>
      <c r="J13795" s="443"/>
      <c r="K13795" s="443"/>
    </row>
    <row r="13796" spans="2:11" s="440" customFormat="1" x14ac:dyDescent="0.2">
      <c r="B13796" s="442"/>
      <c r="I13796" s="443"/>
      <c r="J13796" s="443"/>
      <c r="K13796" s="443"/>
    </row>
    <row r="13797" spans="2:11" s="440" customFormat="1" x14ac:dyDescent="0.2">
      <c r="B13797" s="442"/>
      <c r="I13797" s="443"/>
      <c r="J13797" s="443"/>
      <c r="K13797" s="443"/>
    </row>
    <row r="13798" spans="2:11" s="440" customFormat="1" x14ac:dyDescent="0.2">
      <c r="B13798" s="442"/>
      <c r="I13798" s="443"/>
      <c r="J13798" s="443"/>
      <c r="K13798" s="443"/>
    </row>
    <row r="13799" spans="2:11" s="440" customFormat="1" x14ac:dyDescent="0.2">
      <c r="B13799" s="442"/>
      <c r="I13799" s="443"/>
      <c r="J13799" s="443"/>
      <c r="K13799" s="443"/>
    </row>
    <row r="13800" spans="2:11" s="440" customFormat="1" x14ac:dyDescent="0.2">
      <c r="B13800" s="442"/>
      <c r="I13800" s="443"/>
      <c r="J13800" s="443"/>
      <c r="K13800" s="443"/>
    </row>
    <row r="13801" spans="2:11" s="440" customFormat="1" x14ac:dyDescent="0.2">
      <c r="B13801" s="442"/>
      <c r="I13801" s="443"/>
      <c r="J13801" s="443"/>
      <c r="K13801" s="443"/>
    </row>
    <row r="13802" spans="2:11" s="440" customFormat="1" x14ac:dyDescent="0.2">
      <c r="B13802" s="442"/>
      <c r="I13802" s="443"/>
      <c r="J13802" s="443"/>
      <c r="K13802" s="443"/>
    </row>
    <row r="13803" spans="2:11" s="440" customFormat="1" x14ac:dyDescent="0.2">
      <c r="B13803" s="442"/>
      <c r="I13803" s="443"/>
      <c r="J13803" s="443"/>
      <c r="K13803" s="443"/>
    </row>
    <row r="13804" spans="2:11" s="440" customFormat="1" x14ac:dyDescent="0.2">
      <c r="B13804" s="442"/>
      <c r="I13804" s="443"/>
      <c r="J13804" s="443"/>
      <c r="K13804" s="443"/>
    </row>
    <row r="13805" spans="2:11" s="440" customFormat="1" x14ac:dyDescent="0.2">
      <c r="B13805" s="442"/>
      <c r="I13805" s="443"/>
      <c r="J13805" s="443"/>
      <c r="K13805" s="443"/>
    </row>
    <row r="13806" spans="2:11" s="440" customFormat="1" x14ac:dyDescent="0.2">
      <c r="B13806" s="442"/>
      <c r="I13806" s="443"/>
      <c r="J13806" s="443"/>
      <c r="K13806" s="443"/>
    </row>
    <row r="13807" spans="2:11" s="440" customFormat="1" x14ac:dyDescent="0.2">
      <c r="B13807" s="442"/>
      <c r="I13807" s="443"/>
      <c r="J13807" s="443"/>
      <c r="K13807" s="443"/>
    </row>
    <row r="13808" spans="2:11" s="440" customFormat="1" x14ac:dyDescent="0.2">
      <c r="B13808" s="442"/>
      <c r="I13808" s="443"/>
      <c r="J13808" s="443"/>
      <c r="K13808" s="443"/>
    </row>
    <row r="13809" spans="2:11" s="440" customFormat="1" x14ac:dyDescent="0.2">
      <c r="B13809" s="442"/>
      <c r="I13809" s="443"/>
      <c r="J13809" s="443"/>
      <c r="K13809" s="443"/>
    </row>
    <row r="13810" spans="2:11" s="440" customFormat="1" x14ac:dyDescent="0.2">
      <c r="B13810" s="442"/>
      <c r="I13810" s="443"/>
      <c r="J13810" s="443"/>
      <c r="K13810" s="443"/>
    </row>
    <row r="13811" spans="2:11" s="440" customFormat="1" x14ac:dyDescent="0.2">
      <c r="B13811" s="442"/>
      <c r="I13811" s="443"/>
      <c r="J13811" s="443"/>
      <c r="K13811" s="443"/>
    </row>
    <row r="13812" spans="2:11" s="440" customFormat="1" x14ac:dyDescent="0.2">
      <c r="B13812" s="442"/>
      <c r="I13812" s="443"/>
      <c r="J13812" s="443"/>
      <c r="K13812" s="443"/>
    </row>
    <row r="13813" spans="2:11" s="440" customFormat="1" x14ac:dyDescent="0.2">
      <c r="B13813" s="442"/>
      <c r="I13813" s="443"/>
      <c r="J13813" s="443"/>
      <c r="K13813" s="443"/>
    </row>
    <row r="13814" spans="2:11" s="440" customFormat="1" x14ac:dyDescent="0.2">
      <c r="B13814" s="442"/>
      <c r="I13814" s="443"/>
      <c r="J13814" s="443"/>
      <c r="K13814" s="443"/>
    </row>
    <row r="13815" spans="2:11" s="440" customFormat="1" x14ac:dyDescent="0.2">
      <c r="B13815" s="442"/>
      <c r="I13815" s="443"/>
      <c r="J13815" s="443"/>
      <c r="K13815" s="443"/>
    </row>
    <row r="13816" spans="2:11" s="440" customFormat="1" x14ac:dyDescent="0.2">
      <c r="B13816" s="442"/>
      <c r="I13816" s="443"/>
      <c r="J13816" s="443"/>
      <c r="K13816" s="443"/>
    </row>
    <row r="13817" spans="2:11" s="440" customFormat="1" x14ac:dyDescent="0.2">
      <c r="B13817" s="442"/>
      <c r="I13817" s="443"/>
      <c r="J13817" s="443"/>
      <c r="K13817" s="443"/>
    </row>
    <row r="13818" spans="2:11" s="440" customFormat="1" x14ac:dyDescent="0.2">
      <c r="B13818" s="442"/>
      <c r="I13818" s="443"/>
      <c r="J13818" s="443"/>
      <c r="K13818" s="443"/>
    </row>
    <row r="13819" spans="2:11" s="440" customFormat="1" x14ac:dyDescent="0.2">
      <c r="B13819" s="442"/>
      <c r="I13819" s="443"/>
      <c r="J13819" s="443"/>
      <c r="K13819" s="443"/>
    </row>
    <row r="13820" spans="2:11" s="440" customFormat="1" x14ac:dyDescent="0.2">
      <c r="B13820" s="442"/>
      <c r="I13820" s="443"/>
      <c r="J13820" s="443"/>
      <c r="K13820" s="443"/>
    </row>
    <row r="13821" spans="2:11" s="440" customFormat="1" x14ac:dyDescent="0.2">
      <c r="B13821" s="442"/>
      <c r="I13821" s="443"/>
      <c r="J13821" s="443"/>
      <c r="K13821" s="443"/>
    </row>
    <row r="13822" spans="2:11" s="440" customFormat="1" x14ac:dyDescent="0.2">
      <c r="B13822" s="442"/>
      <c r="I13822" s="443"/>
      <c r="J13822" s="443"/>
      <c r="K13822" s="443"/>
    </row>
    <row r="13823" spans="2:11" s="440" customFormat="1" x14ac:dyDescent="0.2">
      <c r="B13823" s="442"/>
      <c r="I13823" s="443"/>
      <c r="J13823" s="443"/>
      <c r="K13823" s="443"/>
    </row>
    <row r="13824" spans="2:11" s="440" customFormat="1" x14ac:dyDescent="0.2">
      <c r="B13824" s="442"/>
      <c r="I13824" s="443"/>
      <c r="J13824" s="443"/>
      <c r="K13824" s="443"/>
    </row>
    <row r="13825" spans="2:11" s="440" customFormat="1" x14ac:dyDescent="0.2">
      <c r="B13825" s="442"/>
      <c r="I13825" s="443"/>
      <c r="J13825" s="443"/>
      <c r="K13825" s="443"/>
    </row>
    <row r="13826" spans="2:11" s="440" customFormat="1" x14ac:dyDescent="0.2">
      <c r="B13826" s="442"/>
      <c r="I13826" s="443"/>
      <c r="J13826" s="443"/>
      <c r="K13826" s="443"/>
    </row>
    <row r="13827" spans="2:11" s="440" customFormat="1" x14ac:dyDescent="0.2">
      <c r="B13827" s="442"/>
      <c r="I13827" s="443"/>
      <c r="J13827" s="443"/>
      <c r="K13827" s="443"/>
    </row>
    <row r="13828" spans="2:11" s="440" customFormat="1" x14ac:dyDescent="0.2">
      <c r="B13828" s="442"/>
      <c r="I13828" s="443"/>
      <c r="J13828" s="443"/>
      <c r="K13828" s="443"/>
    </row>
    <row r="13829" spans="2:11" s="440" customFormat="1" x14ac:dyDescent="0.2">
      <c r="B13829" s="442"/>
      <c r="I13829" s="443"/>
      <c r="J13829" s="443"/>
      <c r="K13829" s="443"/>
    </row>
    <row r="13830" spans="2:11" s="440" customFormat="1" x14ac:dyDescent="0.2">
      <c r="B13830" s="442"/>
      <c r="I13830" s="443"/>
      <c r="J13830" s="443"/>
      <c r="K13830" s="443"/>
    </row>
    <row r="13831" spans="2:11" s="440" customFormat="1" x14ac:dyDescent="0.2">
      <c r="B13831" s="442"/>
      <c r="I13831" s="443"/>
      <c r="J13831" s="443"/>
      <c r="K13831" s="443"/>
    </row>
    <row r="13832" spans="2:11" s="440" customFormat="1" x14ac:dyDescent="0.2">
      <c r="B13832" s="442"/>
      <c r="I13832" s="443"/>
      <c r="J13832" s="443"/>
      <c r="K13832" s="443"/>
    </row>
    <row r="13833" spans="2:11" s="440" customFormat="1" x14ac:dyDescent="0.2">
      <c r="B13833" s="442"/>
      <c r="I13833" s="443"/>
      <c r="J13833" s="443"/>
      <c r="K13833" s="443"/>
    </row>
    <row r="13834" spans="2:11" s="440" customFormat="1" x14ac:dyDescent="0.2">
      <c r="B13834" s="442"/>
      <c r="I13834" s="443"/>
      <c r="J13834" s="443"/>
      <c r="K13834" s="443"/>
    </row>
    <row r="13835" spans="2:11" s="440" customFormat="1" x14ac:dyDescent="0.2">
      <c r="B13835" s="442"/>
      <c r="I13835" s="443"/>
      <c r="J13835" s="443"/>
      <c r="K13835" s="443"/>
    </row>
    <row r="13836" spans="2:11" s="440" customFormat="1" x14ac:dyDescent="0.2">
      <c r="B13836" s="442"/>
      <c r="I13836" s="443"/>
      <c r="J13836" s="443"/>
      <c r="K13836" s="443"/>
    </row>
    <row r="13837" spans="2:11" s="440" customFormat="1" x14ac:dyDescent="0.2">
      <c r="B13837" s="442"/>
      <c r="I13837" s="443"/>
      <c r="J13837" s="443"/>
      <c r="K13837" s="443"/>
    </row>
    <row r="13838" spans="2:11" s="440" customFormat="1" x14ac:dyDescent="0.2">
      <c r="B13838" s="442"/>
      <c r="I13838" s="443"/>
      <c r="J13838" s="443"/>
      <c r="K13838" s="443"/>
    </row>
    <row r="13839" spans="2:11" s="440" customFormat="1" x14ac:dyDescent="0.2">
      <c r="B13839" s="442"/>
      <c r="I13839" s="443"/>
      <c r="J13839" s="443"/>
      <c r="K13839" s="443"/>
    </row>
    <row r="13840" spans="2:11" s="440" customFormat="1" x14ac:dyDescent="0.2">
      <c r="B13840" s="442"/>
      <c r="I13840" s="443"/>
      <c r="J13840" s="443"/>
      <c r="K13840" s="443"/>
    </row>
    <row r="13841" spans="2:11" s="440" customFormat="1" x14ac:dyDescent="0.2">
      <c r="B13841" s="442"/>
      <c r="I13841" s="443"/>
      <c r="J13841" s="443"/>
      <c r="K13841" s="443"/>
    </row>
    <row r="13842" spans="2:11" s="440" customFormat="1" x14ac:dyDescent="0.2">
      <c r="B13842" s="442"/>
      <c r="I13842" s="443"/>
      <c r="J13842" s="443"/>
      <c r="K13842" s="443"/>
    </row>
    <row r="13843" spans="2:11" s="440" customFormat="1" x14ac:dyDescent="0.2">
      <c r="B13843" s="442"/>
      <c r="I13843" s="443"/>
      <c r="J13843" s="443"/>
      <c r="K13843" s="443"/>
    </row>
    <row r="13844" spans="2:11" s="440" customFormat="1" x14ac:dyDescent="0.2">
      <c r="B13844" s="442"/>
      <c r="I13844" s="443"/>
      <c r="J13844" s="443"/>
      <c r="K13844" s="443"/>
    </row>
    <row r="13845" spans="2:11" s="440" customFormat="1" x14ac:dyDescent="0.2">
      <c r="B13845" s="442"/>
      <c r="I13845" s="443"/>
      <c r="J13845" s="443"/>
      <c r="K13845" s="443"/>
    </row>
    <row r="13846" spans="2:11" s="440" customFormat="1" x14ac:dyDescent="0.2">
      <c r="B13846" s="442"/>
      <c r="I13846" s="443"/>
      <c r="J13846" s="443"/>
      <c r="K13846" s="443"/>
    </row>
    <row r="13847" spans="2:11" s="440" customFormat="1" x14ac:dyDescent="0.2">
      <c r="B13847" s="442"/>
      <c r="I13847" s="443"/>
      <c r="J13847" s="443"/>
      <c r="K13847" s="443"/>
    </row>
    <row r="13848" spans="2:11" s="440" customFormat="1" x14ac:dyDescent="0.2">
      <c r="B13848" s="442"/>
      <c r="I13848" s="443"/>
      <c r="J13848" s="443"/>
      <c r="K13848" s="443"/>
    </row>
    <row r="13849" spans="2:11" s="440" customFormat="1" x14ac:dyDescent="0.2">
      <c r="B13849" s="442"/>
      <c r="I13849" s="443"/>
      <c r="J13849" s="443"/>
      <c r="K13849" s="443"/>
    </row>
    <row r="13850" spans="2:11" s="440" customFormat="1" x14ac:dyDescent="0.2">
      <c r="B13850" s="442"/>
      <c r="I13850" s="443"/>
      <c r="J13850" s="443"/>
      <c r="K13850" s="443"/>
    </row>
    <row r="13851" spans="2:11" s="440" customFormat="1" x14ac:dyDescent="0.2">
      <c r="B13851" s="442"/>
      <c r="I13851" s="443"/>
      <c r="J13851" s="443"/>
      <c r="K13851" s="443"/>
    </row>
    <row r="13852" spans="2:11" s="440" customFormat="1" x14ac:dyDescent="0.2">
      <c r="B13852" s="442"/>
      <c r="I13852" s="443"/>
      <c r="J13852" s="443"/>
      <c r="K13852" s="443"/>
    </row>
    <row r="13853" spans="2:11" s="440" customFormat="1" x14ac:dyDescent="0.2">
      <c r="B13853" s="442"/>
      <c r="I13853" s="443"/>
      <c r="J13853" s="443"/>
      <c r="K13853" s="443"/>
    </row>
    <row r="13854" spans="2:11" s="440" customFormat="1" x14ac:dyDescent="0.2">
      <c r="B13854" s="442"/>
      <c r="I13854" s="443"/>
      <c r="J13854" s="443"/>
      <c r="K13854" s="443"/>
    </row>
    <row r="13855" spans="2:11" s="440" customFormat="1" x14ac:dyDescent="0.2">
      <c r="B13855" s="442"/>
      <c r="I13855" s="443"/>
      <c r="J13855" s="443"/>
      <c r="K13855" s="443"/>
    </row>
    <row r="13856" spans="2:11" s="440" customFormat="1" x14ac:dyDescent="0.2">
      <c r="B13856" s="442"/>
      <c r="I13856" s="443"/>
      <c r="J13856" s="443"/>
      <c r="K13856" s="443"/>
    </row>
    <row r="13857" spans="2:11" s="440" customFormat="1" x14ac:dyDescent="0.2">
      <c r="B13857" s="442"/>
      <c r="I13857" s="443"/>
      <c r="J13857" s="443"/>
      <c r="K13857" s="443"/>
    </row>
    <row r="13858" spans="2:11" s="440" customFormat="1" x14ac:dyDescent="0.2">
      <c r="B13858" s="442"/>
      <c r="I13858" s="443"/>
      <c r="J13858" s="443"/>
      <c r="K13858" s="443"/>
    </row>
    <row r="13859" spans="2:11" s="440" customFormat="1" x14ac:dyDescent="0.2">
      <c r="B13859" s="442"/>
      <c r="I13859" s="443"/>
      <c r="J13859" s="443"/>
      <c r="K13859" s="443"/>
    </row>
    <row r="13860" spans="2:11" s="440" customFormat="1" x14ac:dyDescent="0.2">
      <c r="B13860" s="442"/>
      <c r="I13860" s="443"/>
      <c r="J13860" s="443"/>
      <c r="K13860" s="443"/>
    </row>
    <row r="13861" spans="2:11" s="440" customFormat="1" x14ac:dyDescent="0.2">
      <c r="B13861" s="442"/>
      <c r="I13861" s="443"/>
      <c r="J13861" s="443"/>
      <c r="K13861" s="443"/>
    </row>
    <row r="13862" spans="2:11" s="440" customFormat="1" x14ac:dyDescent="0.2">
      <c r="B13862" s="442"/>
      <c r="I13862" s="443"/>
      <c r="J13862" s="443"/>
      <c r="K13862" s="443"/>
    </row>
    <row r="13863" spans="2:11" s="440" customFormat="1" x14ac:dyDescent="0.2">
      <c r="B13863" s="442"/>
      <c r="I13863" s="443"/>
      <c r="J13863" s="443"/>
      <c r="K13863" s="443"/>
    </row>
    <row r="13864" spans="2:11" s="440" customFormat="1" x14ac:dyDescent="0.2">
      <c r="B13864" s="442"/>
      <c r="I13864" s="443"/>
      <c r="J13864" s="443"/>
      <c r="K13864" s="443"/>
    </row>
    <row r="13865" spans="2:11" s="440" customFormat="1" x14ac:dyDescent="0.2">
      <c r="B13865" s="442"/>
      <c r="I13865" s="443"/>
      <c r="J13865" s="443"/>
      <c r="K13865" s="443"/>
    </row>
    <row r="13866" spans="2:11" s="440" customFormat="1" x14ac:dyDescent="0.2">
      <c r="B13866" s="442"/>
      <c r="I13866" s="443"/>
      <c r="J13866" s="443"/>
      <c r="K13866" s="443"/>
    </row>
    <row r="13867" spans="2:11" s="440" customFormat="1" x14ac:dyDescent="0.2">
      <c r="B13867" s="442"/>
      <c r="I13867" s="443"/>
      <c r="J13867" s="443"/>
      <c r="K13867" s="443"/>
    </row>
    <row r="13868" spans="2:11" s="440" customFormat="1" x14ac:dyDescent="0.2">
      <c r="B13868" s="442"/>
      <c r="I13868" s="443"/>
      <c r="J13868" s="443"/>
      <c r="K13868" s="443"/>
    </row>
    <row r="13869" spans="2:11" s="440" customFormat="1" x14ac:dyDescent="0.2">
      <c r="B13869" s="442"/>
      <c r="I13869" s="443"/>
      <c r="J13869" s="443"/>
      <c r="K13869" s="443"/>
    </row>
    <row r="13870" spans="2:11" s="440" customFormat="1" x14ac:dyDescent="0.2">
      <c r="B13870" s="442"/>
      <c r="I13870" s="443"/>
      <c r="J13870" s="443"/>
      <c r="K13870" s="443"/>
    </row>
    <row r="13871" spans="2:11" s="440" customFormat="1" x14ac:dyDescent="0.2">
      <c r="B13871" s="442"/>
      <c r="I13871" s="443"/>
      <c r="J13871" s="443"/>
      <c r="K13871" s="443"/>
    </row>
    <row r="13872" spans="2:11" s="440" customFormat="1" x14ac:dyDescent="0.2">
      <c r="B13872" s="442"/>
      <c r="I13872" s="443"/>
      <c r="J13872" s="443"/>
      <c r="K13872" s="443"/>
    </row>
    <row r="13873" spans="2:11" s="440" customFormat="1" x14ac:dyDescent="0.2">
      <c r="B13873" s="442"/>
      <c r="I13873" s="443"/>
      <c r="J13873" s="443"/>
      <c r="K13873" s="443"/>
    </row>
    <row r="13874" spans="2:11" s="440" customFormat="1" x14ac:dyDescent="0.2">
      <c r="B13874" s="442"/>
      <c r="I13874" s="443"/>
      <c r="J13874" s="443"/>
      <c r="K13874" s="443"/>
    </row>
    <row r="13875" spans="2:11" s="440" customFormat="1" x14ac:dyDescent="0.2">
      <c r="B13875" s="442"/>
      <c r="I13875" s="443"/>
      <c r="J13875" s="443"/>
      <c r="K13875" s="443"/>
    </row>
    <row r="13876" spans="2:11" s="440" customFormat="1" x14ac:dyDescent="0.2">
      <c r="B13876" s="442"/>
      <c r="I13876" s="443"/>
      <c r="J13876" s="443"/>
      <c r="K13876" s="443"/>
    </row>
    <row r="13877" spans="2:11" s="440" customFormat="1" x14ac:dyDescent="0.2">
      <c r="B13877" s="442"/>
      <c r="I13877" s="443"/>
      <c r="J13877" s="443"/>
      <c r="K13877" s="443"/>
    </row>
    <row r="13878" spans="2:11" s="440" customFormat="1" x14ac:dyDescent="0.2">
      <c r="B13878" s="442"/>
      <c r="I13878" s="443"/>
      <c r="J13878" s="443"/>
      <c r="K13878" s="443"/>
    </row>
    <row r="13879" spans="2:11" s="440" customFormat="1" x14ac:dyDescent="0.2">
      <c r="B13879" s="442"/>
      <c r="I13879" s="443"/>
      <c r="J13879" s="443"/>
      <c r="K13879" s="443"/>
    </row>
    <row r="13880" spans="2:11" s="440" customFormat="1" x14ac:dyDescent="0.2">
      <c r="B13880" s="442"/>
      <c r="I13880" s="443"/>
      <c r="J13880" s="443"/>
      <c r="K13880" s="443"/>
    </row>
    <row r="13881" spans="2:11" s="440" customFormat="1" x14ac:dyDescent="0.2">
      <c r="B13881" s="442"/>
      <c r="I13881" s="443"/>
      <c r="J13881" s="443"/>
      <c r="K13881" s="443"/>
    </row>
    <row r="13882" spans="2:11" s="440" customFormat="1" x14ac:dyDescent="0.2">
      <c r="B13882" s="442"/>
      <c r="I13882" s="443"/>
      <c r="J13882" s="443"/>
      <c r="K13882" s="443"/>
    </row>
    <row r="13883" spans="2:11" s="440" customFormat="1" x14ac:dyDescent="0.2">
      <c r="B13883" s="442"/>
      <c r="I13883" s="443"/>
      <c r="J13883" s="443"/>
      <c r="K13883" s="443"/>
    </row>
    <row r="13884" spans="2:11" s="440" customFormat="1" x14ac:dyDescent="0.2">
      <c r="B13884" s="442"/>
      <c r="I13884" s="443"/>
      <c r="J13884" s="443"/>
      <c r="K13884" s="443"/>
    </row>
    <row r="13885" spans="2:11" s="440" customFormat="1" x14ac:dyDescent="0.2">
      <c r="B13885" s="442"/>
      <c r="I13885" s="443"/>
      <c r="J13885" s="443"/>
      <c r="K13885" s="443"/>
    </row>
    <row r="13886" spans="2:11" s="440" customFormat="1" x14ac:dyDescent="0.2">
      <c r="B13886" s="442"/>
      <c r="I13886" s="443"/>
      <c r="J13886" s="443"/>
      <c r="K13886" s="443"/>
    </row>
    <row r="13887" spans="2:11" s="440" customFormat="1" x14ac:dyDescent="0.2">
      <c r="B13887" s="442"/>
      <c r="I13887" s="443"/>
      <c r="J13887" s="443"/>
      <c r="K13887" s="443"/>
    </row>
    <row r="13888" spans="2:11" s="440" customFormat="1" x14ac:dyDescent="0.2">
      <c r="B13888" s="442"/>
      <c r="I13888" s="443"/>
      <c r="J13888" s="443"/>
      <c r="K13888" s="443"/>
    </row>
    <row r="13889" spans="2:11" s="440" customFormat="1" x14ac:dyDescent="0.2">
      <c r="B13889" s="442"/>
      <c r="I13889" s="443"/>
      <c r="J13889" s="443"/>
      <c r="K13889" s="443"/>
    </row>
    <row r="13890" spans="2:11" s="440" customFormat="1" x14ac:dyDescent="0.2">
      <c r="B13890" s="442"/>
      <c r="I13890" s="443"/>
      <c r="J13890" s="443"/>
      <c r="K13890" s="443"/>
    </row>
    <row r="13891" spans="2:11" s="440" customFormat="1" x14ac:dyDescent="0.2">
      <c r="B13891" s="442"/>
      <c r="I13891" s="443"/>
      <c r="J13891" s="443"/>
      <c r="K13891" s="443"/>
    </row>
    <row r="13892" spans="2:11" s="440" customFormat="1" x14ac:dyDescent="0.2">
      <c r="B13892" s="442"/>
      <c r="I13892" s="443"/>
      <c r="J13892" s="443"/>
      <c r="K13892" s="443"/>
    </row>
    <row r="13893" spans="2:11" s="440" customFormat="1" x14ac:dyDescent="0.2">
      <c r="B13893" s="442"/>
      <c r="I13893" s="443"/>
      <c r="J13893" s="443"/>
      <c r="K13893" s="443"/>
    </row>
    <row r="13894" spans="2:11" s="440" customFormat="1" x14ac:dyDescent="0.2">
      <c r="B13894" s="442"/>
      <c r="I13894" s="443"/>
      <c r="J13894" s="443"/>
      <c r="K13894" s="443"/>
    </row>
    <row r="13895" spans="2:11" s="440" customFormat="1" x14ac:dyDescent="0.2">
      <c r="B13895" s="442"/>
      <c r="I13895" s="443"/>
      <c r="J13895" s="443"/>
      <c r="K13895" s="443"/>
    </row>
    <row r="13896" spans="2:11" s="440" customFormat="1" x14ac:dyDescent="0.2">
      <c r="B13896" s="442"/>
      <c r="I13896" s="443"/>
      <c r="J13896" s="443"/>
      <c r="K13896" s="443"/>
    </row>
    <row r="13897" spans="2:11" s="440" customFormat="1" x14ac:dyDescent="0.2">
      <c r="B13897" s="442"/>
      <c r="I13897" s="443"/>
      <c r="J13897" s="443"/>
      <c r="K13897" s="443"/>
    </row>
    <row r="13898" spans="2:11" s="440" customFormat="1" x14ac:dyDescent="0.2">
      <c r="B13898" s="442"/>
      <c r="I13898" s="443"/>
      <c r="J13898" s="443"/>
      <c r="K13898" s="443"/>
    </row>
    <row r="13899" spans="2:11" s="440" customFormat="1" x14ac:dyDescent="0.2">
      <c r="B13899" s="442"/>
      <c r="I13899" s="443"/>
      <c r="J13899" s="443"/>
      <c r="K13899" s="443"/>
    </row>
    <row r="13900" spans="2:11" s="440" customFormat="1" x14ac:dyDescent="0.2">
      <c r="B13900" s="442"/>
      <c r="I13900" s="443"/>
      <c r="J13900" s="443"/>
      <c r="K13900" s="443"/>
    </row>
    <row r="13901" spans="2:11" s="440" customFormat="1" x14ac:dyDescent="0.2">
      <c r="B13901" s="442"/>
      <c r="I13901" s="443"/>
      <c r="J13901" s="443"/>
      <c r="K13901" s="443"/>
    </row>
    <row r="13902" spans="2:11" s="440" customFormat="1" x14ac:dyDescent="0.2">
      <c r="B13902" s="442"/>
      <c r="I13902" s="443"/>
      <c r="J13902" s="443"/>
      <c r="K13902" s="443"/>
    </row>
    <row r="13903" spans="2:11" s="440" customFormat="1" x14ac:dyDescent="0.2">
      <c r="B13903" s="442"/>
      <c r="I13903" s="443"/>
      <c r="J13903" s="443"/>
      <c r="K13903" s="443"/>
    </row>
    <row r="13904" spans="2:11" s="440" customFormat="1" x14ac:dyDescent="0.2">
      <c r="B13904" s="442"/>
      <c r="I13904" s="443"/>
      <c r="J13904" s="443"/>
      <c r="K13904" s="443"/>
    </row>
    <row r="13905" spans="2:11" s="440" customFormat="1" x14ac:dyDescent="0.2">
      <c r="B13905" s="442"/>
      <c r="I13905" s="443"/>
      <c r="J13905" s="443"/>
      <c r="K13905" s="443"/>
    </row>
    <row r="13906" spans="2:11" s="440" customFormat="1" x14ac:dyDescent="0.2">
      <c r="B13906" s="442"/>
      <c r="I13906" s="443"/>
      <c r="J13906" s="443"/>
      <c r="K13906" s="443"/>
    </row>
    <row r="13907" spans="2:11" s="440" customFormat="1" x14ac:dyDescent="0.2">
      <c r="B13907" s="442"/>
      <c r="I13907" s="443"/>
      <c r="J13907" s="443"/>
      <c r="K13907" s="443"/>
    </row>
    <row r="13908" spans="2:11" s="440" customFormat="1" x14ac:dyDescent="0.2">
      <c r="B13908" s="442"/>
      <c r="I13908" s="443"/>
      <c r="J13908" s="443"/>
      <c r="K13908" s="443"/>
    </row>
    <row r="13909" spans="2:11" s="440" customFormat="1" x14ac:dyDescent="0.2">
      <c r="B13909" s="442"/>
      <c r="I13909" s="443"/>
      <c r="J13909" s="443"/>
      <c r="K13909" s="443"/>
    </row>
    <row r="13910" spans="2:11" s="440" customFormat="1" x14ac:dyDescent="0.2">
      <c r="B13910" s="442"/>
      <c r="I13910" s="443"/>
      <c r="J13910" s="443"/>
      <c r="K13910" s="443"/>
    </row>
    <row r="13911" spans="2:11" s="440" customFormat="1" x14ac:dyDescent="0.2">
      <c r="B13911" s="442"/>
      <c r="I13911" s="443"/>
      <c r="J13911" s="443"/>
      <c r="K13911" s="443"/>
    </row>
    <row r="13912" spans="2:11" s="440" customFormat="1" x14ac:dyDescent="0.2">
      <c r="B13912" s="442"/>
      <c r="I13912" s="443"/>
      <c r="J13912" s="443"/>
      <c r="K13912" s="443"/>
    </row>
    <row r="13913" spans="2:11" s="440" customFormat="1" x14ac:dyDescent="0.2">
      <c r="B13913" s="442"/>
      <c r="I13913" s="443"/>
      <c r="J13913" s="443"/>
      <c r="K13913" s="443"/>
    </row>
    <row r="13914" spans="2:11" s="440" customFormat="1" x14ac:dyDescent="0.2">
      <c r="B13914" s="442"/>
      <c r="I13914" s="443"/>
      <c r="J13914" s="443"/>
      <c r="K13914" s="443"/>
    </row>
    <row r="13915" spans="2:11" s="440" customFormat="1" x14ac:dyDescent="0.2">
      <c r="B13915" s="442"/>
      <c r="I13915" s="443"/>
      <c r="J13915" s="443"/>
      <c r="K13915" s="443"/>
    </row>
    <row r="13916" spans="2:11" s="440" customFormat="1" x14ac:dyDescent="0.2">
      <c r="B13916" s="442"/>
      <c r="I13916" s="443"/>
      <c r="J13916" s="443"/>
      <c r="K13916" s="443"/>
    </row>
    <row r="13917" spans="2:11" s="440" customFormat="1" x14ac:dyDescent="0.2">
      <c r="B13917" s="442"/>
      <c r="I13917" s="443"/>
      <c r="J13917" s="443"/>
      <c r="K13917" s="443"/>
    </row>
    <row r="13918" spans="2:11" s="440" customFormat="1" x14ac:dyDescent="0.2">
      <c r="B13918" s="442"/>
      <c r="I13918" s="443"/>
      <c r="J13918" s="443"/>
      <c r="K13918" s="443"/>
    </row>
    <row r="13919" spans="2:11" s="440" customFormat="1" x14ac:dyDescent="0.2">
      <c r="B13919" s="442"/>
      <c r="I13919" s="443"/>
      <c r="J13919" s="443"/>
      <c r="K13919" s="443"/>
    </row>
    <row r="13920" spans="2:11" s="440" customFormat="1" x14ac:dyDescent="0.2">
      <c r="B13920" s="442"/>
      <c r="I13920" s="443"/>
      <c r="J13920" s="443"/>
      <c r="K13920" s="443"/>
    </row>
    <row r="13921" spans="2:11" s="440" customFormat="1" x14ac:dyDescent="0.2">
      <c r="B13921" s="442"/>
      <c r="I13921" s="443"/>
      <c r="J13921" s="443"/>
      <c r="K13921" s="443"/>
    </row>
    <row r="13922" spans="2:11" s="440" customFormat="1" x14ac:dyDescent="0.2">
      <c r="B13922" s="442"/>
      <c r="I13922" s="443"/>
      <c r="J13922" s="443"/>
      <c r="K13922" s="443"/>
    </row>
    <row r="13923" spans="2:11" s="440" customFormat="1" x14ac:dyDescent="0.2">
      <c r="B13923" s="442"/>
      <c r="I13923" s="443"/>
      <c r="J13923" s="443"/>
      <c r="K13923" s="443"/>
    </row>
    <row r="13924" spans="2:11" s="440" customFormat="1" x14ac:dyDescent="0.2">
      <c r="B13924" s="442"/>
      <c r="I13924" s="443"/>
      <c r="J13924" s="443"/>
      <c r="K13924" s="443"/>
    </row>
    <row r="13925" spans="2:11" s="440" customFormat="1" x14ac:dyDescent="0.2">
      <c r="B13925" s="442"/>
      <c r="I13925" s="443"/>
      <c r="J13925" s="443"/>
      <c r="K13925" s="443"/>
    </row>
    <row r="13926" spans="2:11" s="440" customFormat="1" x14ac:dyDescent="0.2">
      <c r="B13926" s="442"/>
      <c r="I13926" s="443"/>
      <c r="J13926" s="443"/>
      <c r="K13926" s="443"/>
    </row>
    <row r="13927" spans="2:11" s="440" customFormat="1" x14ac:dyDescent="0.2">
      <c r="B13927" s="442"/>
      <c r="I13927" s="443"/>
      <c r="J13927" s="443"/>
      <c r="K13927" s="443"/>
    </row>
    <row r="13928" spans="2:11" s="440" customFormat="1" x14ac:dyDescent="0.2">
      <c r="B13928" s="442"/>
      <c r="I13928" s="443"/>
      <c r="J13928" s="443"/>
      <c r="K13928" s="443"/>
    </row>
    <row r="13929" spans="2:11" s="440" customFormat="1" x14ac:dyDescent="0.2">
      <c r="B13929" s="442"/>
      <c r="I13929" s="443"/>
      <c r="J13929" s="443"/>
      <c r="K13929" s="443"/>
    </row>
    <row r="13930" spans="2:11" s="440" customFormat="1" x14ac:dyDescent="0.2">
      <c r="B13930" s="442"/>
      <c r="I13930" s="443"/>
      <c r="J13930" s="443"/>
      <c r="K13930" s="443"/>
    </row>
    <row r="13931" spans="2:11" s="440" customFormat="1" x14ac:dyDescent="0.2">
      <c r="B13931" s="442"/>
      <c r="I13931" s="443"/>
      <c r="J13931" s="443"/>
      <c r="K13931" s="443"/>
    </row>
    <row r="13932" spans="2:11" s="440" customFormat="1" x14ac:dyDescent="0.2">
      <c r="B13932" s="442"/>
      <c r="I13932" s="443"/>
      <c r="J13932" s="443"/>
      <c r="K13932" s="443"/>
    </row>
    <row r="13933" spans="2:11" s="440" customFormat="1" x14ac:dyDescent="0.2">
      <c r="B13933" s="442"/>
      <c r="I13933" s="443"/>
      <c r="J13933" s="443"/>
      <c r="K13933" s="443"/>
    </row>
    <row r="13934" spans="2:11" s="440" customFormat="1" x14ac:dyDescent="0.2">
      <c r="B13934" s="442"/>
      <c r="I13934" s="443"/>
      <c r="J13934" s="443"/>
      <c r="K13934" s="443"/>
    </row>
    <row r="13935" spans="2:11" s="440" customFormat="1" x14ac:dyDescent="0.2">
      <c r="B13935" s="442"/>
      <c r="I13935" s="443"/>
      <c r="J13935" s="443"/>
      <c r="K13935" s="443"/>
    </row>
    <row r="13936" spans="2:11" s="440" customFormat="1" x14ac:dyDescent="0.2">
      <c r="B13936" s="442"/>
      <c r="I13936" s="443"/>
      <c r="J13936" s="443"/>
      <c r="K13936" s="443"/>
    </row>
    <row r="13937" spans="2:11" s="440" customFormat="1" x14ac:dyDescent="0.2">
      <c r="B13937" s="442"/>
      <c r="I13937" s="443"/>
      <c r="J13937" s="443"/>
      <c r="K13937" s="443"/>
    </row>
    <row r="13938" spans="2:11" s="440" customFormat="1" x14ac:dyDescent="0.2">
      <c r="B13938" s="442"/>
      <c r="I13938" s="443"/>
      <c r="J13938" s="443"/>
      <c r="K13938" s="443"/>
    </row>
    <row r="13939" spans="2:11" s="440" customFormat="1" x14ac:dyDescent="0.2">
      <c r="B13939" s="442"/>
      <c r="I13939" s="443"/>
      <c r="J13939" s="443"/>
      <c r="K13939" s="443"/>
    </row>
    <row r="13940" spans="2:11" s="440" customFormat="1" x14ac:dyDescent="0.2">
      <c r="B13940" s="442"/>
      <c r="I13940" s="443"/>
      <c r="J13940" s="443"/>
      <c r="K13940" s="443"/>
    </row>
    <row r="13941" spans="2:11" s="440" customFormat="1" x14ac:dyDescent="0.2">
      <c r="B13941" s="442"/>
      <c r="I13941" s="443"/>
      <c r="J13941" s="443"/>
      <c r="K13941" s="443"/>
    </row>
    <row r="13942" spans="2:11" s="440" customFormat="1" x14ac:dyDescent="0.2">
      <c r="B13942" s="442"/>
      <c r="I13942" s="443"/>
      <c r="J13942" s="443"/>
      <c r="K13942" s="443"/>
    </row>
    <row r="13943" spans="2:11" s="440" customFormat="1" x14ac:dyDescent="0.2">
      <c r="B13943" s="442"/>
      <c r="I13943" s="443"/>
      <c r="J13943" s="443"/>
      <c r="K13943" s="443"/>
    </row>
    <row r="13944" spans="2:11" s="440" customFormat="1" x14ac:dyDescent="0.2">
      <c r="B13944" s="442"/>
      <c r="I13944" s="443"/>
      <c r="J13944" s="443"/>
      <c r="K13944" s="443"/>
    </row>
    <row r="13945" spans="2:11" s="440" customFormat="1" x14ac:dyDescent="0.2">
      <c r="B13945" s="442"/>
      <c r="I13945" s="443"/>
      <c r="J13945" s="443"/>
      <c r="K13945" s="443"/>
    </row>
    <row r="13946" spans="2:11" s="440" customFormat="1" x14ac:dyDescent="0.2">
      <c r="B13946" s="442"/>
      <c r="I13946" s="443"/>
      <c r="J13946" s="443"/>
      <c r="K13946" s="443"/>
    </row>
    <row r="13947" spans="2:11" s="440" customFormat="1" x14ac:dyDescent="0.2">
      <c r="B13947" s="442"/>
      <c r="I13947" s="443"/>
      <c r="J13947" s="443"/>
      <c r="K13947" s="443"/>
    </row>
    <row r="13948" spans="2:11" s="440" customFormat="1" x14ac:dyDescent="0.2">
      <c r="B13948" s="442"/>
      <c r="I13948" s="443"/>
      <c r="J13948" s="443"/>
      <c r="K13948" s="443"/>
    </row>
    <row r="13949" spans="2:11" s="440" customFormat="1" x14ac:dyDescent="0.2">
      <c r="B13949" s="442"/>
      <c r="I13949" s="443"/>
      <c r="J13949" s="443"/>
      <c r="K13949" s="443"/>
    </row>
    <row r="13950" spans="2:11" s="440" customFormat="1" x14ac:dyDescent="0.2">
      <c r="B13950" s="442"/>
      <c r="I13950" s="443"/>
      <c r="J13950" s="443"/>
      <c r="K13950" s="443"/>
    </row>
    <row r="13951" spans="2:11" s="440" customFormat="1" x14ac:dyDescent="0.2">
      <c r="B13951" s="442"/>
      <c r="I13951" s="443"/>
      <c r="J13951" s="443"/>
      <c r="K13951" s="443"/>
    </row>
    <row r="13952" spans="2:11" s="440" customFormat="1" x14ac:dyDescent="0.2">
      <c r="B13952" s="442"/>
      <c r="I13952" s="443"/>
      <c r="J13952" s="443"/>
      <c r="K13952" s="443"/>
    </row>
    <row r="13953" spans="2:11" s="440" customFormat="1" x14ac:dyDescent="0.2">
      <c r="B13953" s="442"/>
      <c r="I13953" s="443"/>
      <c r="J13953" s="443"/>
      <c r="K13953" s="443"/>
    </row>
    <row r="13954" spans="2:11" s="440" customFormat="1" x14ac:dyDescent="0.2">
      <c r="B13954" s="442"/>
      <c r="I13954" s="443"/>
      <c r="J13954" s="443"/>
      <c r="K13954" s="443"/>
    </row>
    <row r="13955" spans="2:11" s="440" customFormat="1" x14ac:dyDescent="0.2">
      <c r="B13955" s="442"/>
      <c r="I13955" s="443"/>
      <c r="J13955" s="443"/>
      <c r="K13955" s="443"/>
    </row>
    <row r="13956" spans="2:11" s="440" customFormat="1" x14ac:dyDescent="0.2">
      <c r="B13956" s="442"/>
      <c r="I13956" s="443"/>
      <c r="J13956" s="443"/>
      <c r="K13956" s="443"/>
    </row>
    <row r="13957" spans="2:11" s="440" customFormat="1" x14ac:dyDescent="0.2">
      <c r="B13957" s="442"/>
      <c r="I13957" s="443"/>
      <c r="J13957" s="443"/>
      <c r="K13957" s="443"/>
    </row>
    <row r="13958" spans="2:11" s="440" customFormat="1" x14ac:dyDescent="0.2">
      <c r="B13958" s="442"/>
      <c r="I13958" s="443"/>
      <c r="J13958" s="443"/>
      <c r="K13958" s="443"/>
    </row>
    <row r="13959" spans="2:11" s="440" customFormat="1" x14ac:dyDescent="0.2">
      <c r="B13959" s="442"/>
      <c r="I13959" s="443"/>
      <c r="J13959" s="443"/>
      <c r="K13959" s="443"/>
    </row>
    <row r="13960" spans="2:11" s="440" customFormat="1" x14ac:dyDescent="0.2">
      <c r="B13960" s="442"/>
      <c r="I13960" s="443"/>
      <c r="J13960" s="443"/>
      <c r="K13960" s="443"/>
    </row>
    <row r="13961" spans="2:11" s="440" customFormat="1" x14ac:dyDescent="0.2">
      <c r="B13961" s="442"/>
      <c r="I13961" s="443"/>
      <c r="J13961" s="443"/>
      <c r="K13961" s="443"/>
    </row>
    <row r="13962" spans="2:11" s="440" customFormat="1" x14ac:dyDescent="0.2">
      <c r="B13962" s="442"/>
      <c r="I13962" s="443"/>
      <c r="J13962" s="443"/>
      <c r="K13962" s="443"/>
    </row>
    <row r="13963" spans="2:11" s="440" customFormat="1" x14ac:dyDescent="0.2">
      <c r="B13963" s="442"/>
      <c r="I13963" s="443"/>
      <c r="J13963" s="443"/>
      <c r="K13963" s="443"/>
    </row>
    <row r="13964" spans="2:11" s="440" customFormat="1" x14ac:dyDescent="0.2">
      <c r="B13964" s="442"/>
      <c r="I13964" s="443"/>
      <c r="J13964" s="443"/>
      <c r="K13964" s="443"/>
    </row>
    <row r="13965" spans="2:11" s="440" customFormat="1" x14ac:dyDescent="0.2">
      <c r="B13965" s="442"/>
      <c r="I13965" s="443"/>
      <c r="J13965" s="443"/>
      <c r="K13965" s="443"/>
    </row>
    <row r="13966" spans="2:11" s="440" customFormat="1" x14ac:dyDescent="0.2">
      <c r="B13966" s="442"/>
      <c r="I13966" s="443"/>
      <c r="J13966" s="443"/>
      <c r="K13966" s="443"/>
    </row>
    <row r="13967" spans="2:11" s="440" customFormat="1" x14ac:dyDescent="0.2">
      <c r="B13967" s="442"/>
      <c r="I13967" s="443"/>
      <c r="J13967" s="443"/>
      <c r="K13967" s="443"/>
    </row>
    <row r="13968" spans="2:11" s="440" customFormat="1" x14ac:dyDescent="0.2">
      <c r="B13968" s="442"/>
      <c r="I13968" s="443"/>
      <c r="J13968" s="443"/>
      <c r="K13968" s="443"/>
    </row>
    <row r="13969" spans="2:11" s="440" customFormat="1" x14ac:dyDescent="0.2">
      <c r="B13969" s="442"/>
      <c r="I13969" s="443"/>
      <c r="J13969" s="443"/>
      <c r="K13969" s="443"/>
    </row>
    <row r="13970" spans="2:11" s="440" customFormat="1" x14ac:dyDescent="0.2">
      <c r="B13970" s="442"/>
      <c r="I13970" s="443"/>
      <c r="J13970" s="443"/>
      <c r="K13970" s="443"/>
    </row>
    <row r="13971" spans="2:11" s="440" customFormat="1" x14ac:dyDescent="0.2">
      <c r="B13971" s="442"/>
      <c r="I13971" s="443"/>
      <c r="J13971" s="443"/>
      <c r="K13971" s="443"/>
    </row>
    <row r="13972" spans="2:11" s="440" customFormat="1" x14ac:dyDescent="0.2">
      <c r="B13972" s="442"/>
      <c r="I13972" s="443"/>
      <c r="J13972" s="443"/>
      <c r="K13972" s="443"/>
    </row>
    <row r="13973" spans="2:11" s="440" customFormat="1" x14ac:dyDescent="0.2">
      <c r="B13973" s="442"/>
      <c r="I13973" s="443"/>
      <c r="J13973" s="443"/>
      <c r="K13973" s="443"/>
    </row>
    <row r="13974" spans="2:11" s="440" customFormat="1" x14ac:dyDescent="0.2">
      <c r="B13974" s="442"/>
      <c r="I13974" s="443"/>
      <c r="J13974" s="443"/>
      <c r="K13974" s="443"/>
    </row>
    <row r="13975" spans="2:11" s="440" customFormat="1" x14ac:dyDescent="0.2">
      <c r="B13975" s="442"/>
      <c r="I13975" s="443"/>
      <c r="J13975" s="443"/>
      <c r="K13975" s="443"/>
    </row>
    <row r="13976" spans="2:11" s="440" customFormat="1" x14ac:dyDescent="0.2">
      <c r="B13976" s="442"/>
      <c r="I13976" s="443"/>
      <c r="J13976" s="443"/>
      <c r="K13976" s="443"/>
    </row>
    <row r="13977" spans="2:11" s="440" customFormat="1" x14ac:dyDescent="0.2">
      <c r="B13977" s="442"/>
      <c r="I13977" s="443"/>
      <c r="J13977" s="443"/>
      <c r="K13977" s="443"/>
    </row>
    <row r="13978" spans="2:11" s="440" customFormat="1" x14ac:dyDescent="0.2">
      <c r="B13978" s="442"/>
      <c r="I13978" s="443"/>
      <c r="J13978" s="443"/>
      <c r="K13978" s="443"/>
    </row>
    <row r="13979" spans="2:11" s="440" customFormat="1" x14ac:dyDescent="0.2">
      <c r="B13979" s="442"/>
      <c r="I13979" s="443"/>
      <c r="J13979" s="443"/>
      <c r="K13979" s="443"/>
    </row>
    <row r="13980" spans="2:11" s="440" customFormat="1" x14ac:dyDescent="0.2">
      <c r="B13980" s="442"/>
      <c r="I13980" s="443"/>
      <c r="J13980" s="443"/>
      <c r="K13980" s="443"/>
    </row>
    <row r="13981" spans="2:11" s="440" customFormat="1" x14ac:dyDescent="0.2">
      <c r="B13981" s="442"/>
      <c r="I13981" s="443"/>
      <c r="J13981" s="443"/>
      <c r="K13981" s="443"/>
    </row>
    <row r="13982" spans="2:11" s="440" customFormat="1" x14ac:dyDescent="0.2">
      <c r="B13982" s="442"/>
      <c r="I13982" s="443"/>
      <c r="J13982" s="443"/>
      <c r="K13982" s="443"/>
    </row>
    <row r="13983" spans="2:11" s="440" customFormat="1" x14ac:dyDescent="0.2">
      <c r="B13983" s="442"/>
      <c r="I13983" s="443"/>
      <c r="J13983" s="443"/>
      <c r="K13983" s="443"/>
    </row>
    <row r="13984" spans="2:11" s="440" customFormat="1" x14ac:dyDescent="0.2">
      <c r="B13984" s="442"/>
      <c r="I13984" s="443"/>
      <c r="J13984" s="443"/>
      <c r="K13984" s="443"/>
    </row>
    <row r="13985" spans="2:11" s="440" customFormat="1" x14ac:dyDescent="0.2">
      <c r="B13985" s="442"/>
      <c r="I13985" s="443"/>
      <c r="J13985" s="443"/>
      <c r="K13985" s="443"/>
    </row>
    <row r="13986" spans="2:11" s="440" customFormat="1" x14ac:dyDescent="0.2">
      <c r="B13986" s="442"/>
      <c r="I13986" s="443"/>
      <c r="J13986" s="443"/>
      <c r="K13986" s="443"/>
    </row>
    <row r="13987" spans="2:11" s="440" customFormat="1" x14ac:dyDescent="0.2">
      <c r="B13987" s="442"/>
      <c r="I13987" s="443"/>
      <c r="J13987" s="443"/>
      <c r="K13987" s="443"/>
    </row>
    <row r="13988" spans="2:11" s="440" customFormat="1" x14ac:dyDescent="0.2">
      <c r="B13988" s="442"/>
      <c r="I13988" s="443"/>
      <c r="J13988" s="443"/>
      <c r="K13988" s="443"/>
    </row>
    <row r="13989" spans="2:11" s="440" customFormat="1" x14ac:dyDescent="0.2">
      <c r="B13989" s="442"/>
      <c r="I13989" s="443"/>
      <c r="J13989" s="443"/>
      <c r="K13989" s="443"/>
    </row>
    <row r="13990" spans="2:11" s="440" customFormat="1" x14ac:dyDescent="0.2">
      <c r="B13990" s="442"/>
      <c r="I13990" s="443"/>
      <c r="J13990" s="443"/>
      <c r="K13990" s="443"/>
    </row>
    <row r="13991" spans="2:11" s="440" customFormat="1" x14ac:dyDescent="0.2">
      <c r="B13991" s="442"/>
      <c r="I13991" s="443"/>
      <c r="J13991" s="443"/>
      <c r="K13991" s="443"/>
    </row>
    <row r="13992" spans="2:11" s="440" customFormat="1" x14ac:dyDescent="0.2">
      <c r="B13992" s="442"/>
      <c r="I13992" s="443"/>
      <c r="J13992" s="443"/>
      <c r="K13992" s="443"/>
    </row>
    <row r="13993" spans="2:11" s="440" customFormat="1" x14ac:dyDescent="0.2">
      <c r="B13993" s="442"/>
      <c r="I13993" s="443"/>
      <c r="J13993" s="443"/>
      <c r="K13993" s="443"/>
    </row>
    <row r="13994" spans="2:11" s="440" customFormat="1" x14ac:dyDescent="0.2">
      <c r="B13994" s="442"/>
      <c r="I13994" s="443"/>
      <c r="J13994" s="443"/>
      <c r="K13994" s="443"/>
    </row>
    <row r="13995" spans="2:11" s="440" customFormat="1" x14ac:dyDescent="0.2">
      <c r="B13995" s="442"/>
      <c r="I13995" s="443"/>
      <c r="J13995" s="443"/>
      <c r="K13995" s="443"/>
    </row>
    <row r="13996" spans="2:11" s="440" customFormat="1" x14ac:dyDescent="0.2">
      <c r="B13996" s="442"/>
      <c r="I13996" s="443"/>
      <c r="J13996" s="443"/>
      <c r="K13996" s="443"/>
    </row>
    <row r="13997" spans="2:11" s="440" customFormat="1" x14ac:dyDescent="0.2">
      <c r="B13997" s="442"/>
      <c r="I13997" s="443"/>
      <c r="J13997" s="443"/>
      <c r="K13997" s="443"/>
    </row>
    <row r="13998" spans="2:11" s="440" customFormat="1" x14ac:dyDescent="0.2">
      <c r="B13998" s="442"/>
      <c r="I13998" s="443"/>
      <c r="J13998" s="443"/>
      <c r="K13998" s="443"/>
    </row>
    <row r="13999" spans="2:11" s="440" customFormat="1" x14ac:dyDescent="0.2">
      <c r="B13999" s="442"/>
      <c r="I13999" s="443"/>
      <c r="J13999" s="443"/>
      <c r="K13999" s="443"/>
    </row>
    <row r="14000" spans="2:11" s="440" customFormat="1" x14ac:dyDescent="0.2">
      <c r="B14000" s="442"/>
      <c r="I14000" s="443"/>
      <c r="J14000" s="443"/>
      <c r="K14000" s="443"/>
    </row>
    <row r="14001" spans="2:11" s="440" customFormat="1" x14ac:dyDescent="0.2">
      <c r="B14001" s="442"/>
      <c r="I14001" s="443"/>
      <c r="J14001" s="443"/>
      <c r="K14001" s="443"/>
    </row>
    <row r="14002" spans="2:11" s="440" customFormat="1" x14ac:dyDescent="0.2">
      <c r="B14002" s="442"/>
      <c r="I14002" s="443"/>
      <c r="J14002" s="443"/>
      <c r="K14002" s="443"/>
    </row>
    <row r="14003" spans="2:11" s="440" customFormat="1" x14ac:dyDescent="0.2">
      <c r="B14003" s="442"/>
      <c r="I14003" s="443"/>
      <c r="J14003" s="443"/>
      <c r="K14003" s="443"/>
    </row>
    <row r="14004" spans="2:11" s="440" customFormat="1" x14ac:dyDescent="0.2">
      <c r="B14004" s="442"/>
      <c r="I14004" s="443"/>
      <c r="J14004" s="443"/>
      <c r="K14004" s="443"/>
    </row>
    <row r="14005" spans="2:11" s="440" customFormat="1" x14ac:dyDescent="0.2">
      <c r="B14005" s="442"/>
      <c r="I14005" s="443"/>
      <c r="J14005" s="443"/>
      <c r="K14005" s="443"/>
    </row>
    <row r="14006" spans="2:11" s="440" customFormat="1" x14ac:dyDescent="0.2">
      <c r="B14006" s="442"/>
      <c r="I14006" s="443"/>
      <c r="J14006" s="443"/>
      <c r="K14006" s="443"/>
    </row>
    <row r="14007" spans="2:11" s="440" customFormat="1" x14ac:dyDescent="0.2">
      <c r="B14007" s="442"/>
      <c r="I14007" s="443"/>
      <c r="J14007" s="443"/>
      <c r="K14007" s="443"/>
    </row>
    <row r="14008" spans="2:11" s="440" customFormat="1" x14ac:dyDescent="0.2">
      <c r="B14008" s="442"/>
      <c r="I14008" s="443"/>
      <c r="J14008" s="443"/>
      <c r="K14008" s="443"/>
    </row>
    <row r="14009" spans="2:11" s="440" customFormat="1" x14ac:dyDescent="0.2">
      <c r="B14009" s="442"/>
      <c r="I14009" s="443"/>
      <c r="J14009" s="443"/>
      <c r="K14009" s="443"/>
    </row>
    <row r="14010" spans="2:11" s="440" customFormat="1" x14ac:dyDescent="0.2">
      <c r="B14010" s="442"/>
      <c r="I14010" s="443"/>
      <c r="J14010" s="443"/>
      <c r="K14010" s="443"/>
    </row>
    <row r="14011" spans="2:11" s="440" customFormat="1" x14ac:dyDescent="0.2">
      <c r="B14011" s="442"/>
      <c r="I14011" s="443"/>
      <c r="J14011" s="443"/>
      <c r="K14011" s="443"/>
    </row>
    <row r="14012" spans="2:11" s="440" customFormat="1" x14ac:dyDescent="0.2">
      <c r="B14012" s="442"/>
      <c r="I14012" s="443"/>
      <c r="J14012" s="443"/>
      <c r="K14012" s="443"/>
    </row>
    <row r="14013" spans="2:11" s="440" customFormat="1" x14ac:dyDescent="0.2">
      <c r="B14013" s="442"/>
      <c r="I14013" s="443"/>
      <c r="J14013" s="443"/>
      <c r="K14013" s="443"/>
    </row>
    <row r="14014" spans="2:11" s="440" customFormat="1" x14ac:dyDescent="0.2">
      <c r="B14014" s="442"/>
      <c r="I14014" s="443"/>
      <c r="J14014" s="443"/>
      <c r="K14014" s="443"/>
    </row>
    <row r="14015" spans="2:11" s="440" customFormat="1" x14ac:dyDescent="0.2">
      <c r="B14015" s="442"/>
      <c r="I14015" s="443"/>
      <c r="J14015" s="443"/>
      <c r="K14015" s="443"/>
    </row>
    <row r="14016" spans="2:11" s="440" customFormat="1" x14ac:dyDescent="0.2">
      <c r="B14016" s="442"/>
      <c r="I14016" s="443"/>
      <c r="J14016" s="443"/>
      <c r="K14016" s="443"/>
    </row>
    <row r="14017" spans="2:11" s="440" customFormat="1" x14ac:dyDescent="0.2">
      <c r="B14017" s="442"/>
      <c r="I14017" s="443"/>
      <c r="J14017" s="443"/>
      <c r="K14017" s="443"/>
    </row>
    <row r="14018" spans="2:11" s="440" customFormat="1" x14ac:dyDescent="0.2">
      <c r="B14018" s="442"/>
      <c r="I14018" s="443"/>
      <c r="J14018" s="443"/>
      <c r="K14018" s="443"/>
    </row>
    <row r="14019" spans="2:11" s="440" customFormat="1" x14ac:dyDescent="0.2">
      <c r="B14019" s="442"/>
      <c r="I14019" s="443"/>
      <c r="J14019" s="443"/>
      <c r="K14019" s="443"/>
    </row>
    <row r="14020" spans="2:11" s="440" customFormat="1" x14ac:dyDescent="0.2">
      <c r="B14020" s="442"/>
      <c r="I14020" s="443"/>
      <c r="J14020" s="443"/>
      <c r="K14020" s="443"/>
    </row>
    <row r="14021" spans="2:11" s="440" customFormat="1" x14ac:dyDescent="0.2">
      <c r="B14021" s="442"/>
      <c r="I14021" s="443"/>
      <c r="J14021" s="443"/>
      <c r="K14021" s="443"/>
    </row>
    <row r="14022" spans="2:11" s="440" customFormat="1" x14ac:dyDescent="0.2">
      <c r="B14022" s="442"/>
      <c r="I14022" s="443"/>
      <c r="J14022" s="443"/>
      <c r="K14022" s="443"/>
    </row>
    <row r="14023" spans="2:11" s="440" customFormat="1" x14ac:dyDescent="0.2">
      <c r="B14023" s="442"/>
      <c r="I14023" s="443"/>
      <c r="J14023" s="443"/>
      <c r="K14023" s="443"/>
    </row>
    <row r="14024" spans="2:11" s="440" customFormat="1" x14ac:dyDescent="0.2">
      <c r="B14024" s="442"/>
      <c r="I14024" s="443"/>
      <c r="J14024" s="443"/>
      <c r="K14024" s="443"/>
    </row>
    <row r="14025" spans="2:11" s="440" customFormat="1" x14ac:dyDescent="0.2">
      <c r="B14025" s="442"/>
      <c r="I14025" s="443"/>
      <c r="J14025" s="443"/>
      <c r="K14025" s="443"/>
    </row>
    <row r="14026" spans="2:11" s="440" customFormat="1" x14ac:dyDescent="0.2">
      <c r="B14026" s="442"/>
      <c r="I14026" s="443"/>
      <c r="J14026" s="443"/>
      <c r="K14026" s="443"/>
    </row>
    <row r="14027" spans="2:11" s="440" customFormat="1" x14ac:dyDescent="0.2">
      <c r="B14027" s="442"/>
      <c r="I14027" s="443"/>
      <c r="J14027" s="443"/>
      <c r="K14027" s="443"/>
    </row>
    <row r="14028" spans="2:11" s="440" customFormat="1" x14ac:dyDescent="0.2">
      <c r="B14028" s="442"/>
      <c r="I14028" s="443"/>
      <c r="J14028" s="443"/>
      <c r="K14028" s="443"/>
    </row>
    <row r="14029" spans="2:11" s="440" customFormat="1" x14ac:dyDescent="0.2">
      <c r="B14029" s="442"/>
      <c r="I14029" s="443"/>
      <c r="J14029" s="443"/>
      <c r="K14029" s="443"/>
    </row>
    <row r="14030" spans="2:11" s="440" customFormat="1" x14ac:dyDescent="0.2">
      <c r="B14030" s="442"/>
      <c r="I14030" s="443"/>
      <c r="J14030" s="443"/>
      <c r="K14030" s="443"/>
    </row>
    <row r="14031" spans="2:11" s="440" customFormat="1" x14ac:dyDescent="0.2">
      <c r="B14031" s="442"/>
      <c r="I14031" s="443"/>
      <c r="J14031" s="443"/>
      <c r="K14031" s="443"/>
    </row>
    <row r="14032" spans="2:11" s="440" customFormat="1" x14ac:dyDescent="0.2">
      <c r="B14032" s="442"/>
      <c r="I14032" s="443"/>
      <c r="J14032" s="443"/>
      <c r="K14032" s="443"/>
    </row>
    <row r="14033" spans="2:11" s="440" customFormat="1" x14ac:dyDescent="0.2">
      <c r="B14033" s="442"/>
      <c r="I14033" s="443"/>
      <c r="J14033" s="443"/>
      <c r="K14033" s="443"/>
    </row>
    <row r="14034" spans="2:11" s="440" customFormat="1" x14ac:dyDescent="0.2">
      <c r="B14034" s="442"/>
      <c r="I14034" s="443"/>
      <c r="J14034" s="443"/>
      <c r="K14034" s="443"/>
    </row>
    <row r="14035" spans="2:11" s="440" customFormat="1" x14ac:dyDescent="0.2">
      <c r="B14035" s="442"/>
      <c r="I14035" s="443"/>
      <c r="J14035" s="443"/>
      <c r="K14035" s="443"/>
    </row>
    <row r="14036" spans="2:11" s="440" customFormat="1" x14ac:dyDescent="0.2">
      <c r="B14036" s="442"/>
      <c r="I14036" s="443"/>
      <c r="J14036" s="443"/>
      <c r="K14036" s="443"/>
    </row>
    <row r="14037" spans="2:11" s="440" customFormat="1" x14ac:dyDescent="0.2">
      <c r="B14037" s="442"/>
      <c r="I14037" s="443"/>
      <c r="J14037" s="443"/>
      <c r="K14037" s="443"/>
    </row>
    <row r="14038" spans="2:11" s="440" customFormat="1" x14ac:dyDescent="0.2">
      <c r="B14038" s="442"/>
      <c r="I14038" s="443"/>
      <c r="J14038" s="443"/>
      <c r="K14038" s="443"/>
    </row>
    <row r="14039" spans="2:11" s="440" customFormat="1" x14ac:dyDescent="0.2">
      <c r="B14039" s="442"/>
      <c r="I14039" s="443"/>
      <c r="J14039" s="443"/>
      <c r="K14039" s="443"/>
    </row>
    <row r="14040" spans="2:11" s="440" customFormat="1" x14ac:dyDescent="0.2">
      <c r="B14040" s="442"/>
      <c r="I14040" s="443"/>
      <c r="J14040" s="443"/>
      <c r="K14040" s="443"/>
    </row>
    <row r="14041" spans="2:11" s="440" customFormat="1" x14ac:dyDescent="0.2">
      <c r="B14041" s="442"/>
      <c r="I14041" s="443"/>
      <c r="J14041" s="443"/>
      <c r="K14041" s="443"/>
    </row>
    <row r="14042" spans="2:11" s="440" customFormat="1" x14ac:dyDescent="0.2">
      <c r="B14042" s="442"/>
      <c r="I14042" s="443"/>
      <c r="J14042" s="443"/>
      <c r="K14042" s="443"/>
    </row>
    <row r="14043" spans="2:11" s="440" customFormat="1" x14ac:dyDescent="0.2">
      <c r="B14043" s="442"/>
      <c r="I14043" s="443"/>
      <c r="J14043" s="443"/>
      <c r="K14043" s="443"/>
    </row>
    <row r="14044" spans="2:11" s="440" customFormat="1" x14ac:dyDescent="0.2">
      <c r="B14044" s="442"/>
      <c r="I14044" s="443"/>
      <c r="J14044" s="443"/>
      <c r="K14044" s="443"/>
    </row>
    <row r="14045" spans="2:11" s="440" customFormat="1" x14ac:dyDescent="0.2">
      <c r="B14045" s="442"/>
      <c r="I14045" s="443"/>
      <c r="J14045" s="443"/>
      <c r="K14045" s="443"/>
    </row>
    <row r="14046" spans="2:11" s="440" customFormat="1" x14ac:dyDescent="0.2">
      <c r="B14046" s="442"/>
      <c r="I14046" s="443"/>
      <c r="J14046" s="443"/>
      <c r="K14046" s="443"/>
    </row>
    <row r="14047" spans="2:11" s="440" customFormat="1" x14ac:dyDescent="0.2">
      <c r="B14047" s="442"/>
      <c r="I14047" s="443"/>
      <c r="J14047" s="443"/>
      <c r="K14047" s="443"/>
    </row>
    <row r="14048" spans="2:11" s="440" customFormat="1" x14ac:dyDescent="0.2">
      <c r="B14048" s="442"/>
      <c r="I14048" s="443"/>
      <c r="J14048" s="443"/>
      <c r="K14048" s="443"/>
    </row>
    <row r="14049" spans="2:11" s="440" customFormat="1" x14ac:dyDescent="0.2">
      <c r="B14049" s="442"/>
      <c r="I14049" s="443"/>
      <c r="J14049" s="443"/>
      <c r="K14049" s="443"/>
    </row>
    <row r="14050" spans="2:11" s="440" customFormat="1" x14ac:dyDescent="0.2">
      <c r="B14050" s="442"/>
      <c r="I14050" s="443"/>
      <c r="J14050" s="443"/>
      <c r="K14050" s="443"/>
    </row>
    <row r="14051" spans="2:11" s="440" customFormat="1" x14ac:dyDescent="0.2">
      <c r="B14051" s="442"/>
      <c r="I14051" s="443"/>
      <c r="J14051" s="443"/>
      <c r="K14051" s="443"/>
    </row>
    <row r="14052" spans="2:11" s="440" customFormat="1" x14ac:dyDescent="0.2">
      <c r="B14052" s="442"/>
      <c r="I14052" s="443"/>
      <c r="J14052" s="443"/>
      <c r="K14052" s="443"/>
    </row>
    <row r="14053" spans="2:11" s="440" customFormat="1" x14ac:dyDescent="0.2">
      <c r="B14053" s="442"/>
      <c r="I14053" s="443"/>
      <c r="J14053" s="443"/>
      <c r="K14053" s="443"/>
    </row>
    <row r="14054" spans="2:11" s="440" customFormat="1" x14ac:dyDescent="0.2">
      <c r="B14054" s="442"/>
      <c r="I14054" s="443"/>
      <c r="J14054" s="443"/>
      <c r="K14054" s="443"/>
    </row>
    <row r="14055" spans="2:11" s="440" customFormat="1" x14ac:dyDescent="0.2">
      <c r="B14055" s="442"/>
      <c r="I14055" s="443"/>
      <c r="J14055" s="443"/>
      <c r="K14055" s="443"/>
    </row>
    <row r="14056" spans="2:11" s="440" customFormat="1" x14ac:dyDescent="0.2">
      <c r="B14056" s="442"/>
      <c r="I14056" s="443"/>
      <c r="J14056" s="443"/>
      <c r="K14056" s="443"/>
    </row>
    <row r="14057" spans="2:11" s="440" customFormat="1" x14ac:dyDescent="0.2">
      <c r="B14057" s="442"/>
      <c r="I14057" s="443"/>
      <c r="J14057" s="443"/>
      <c r="K14057" s="443"/>
    </row>
    <row r="14058" spans="2:11" s="440" customFormat="1" x14ac:dyDescent="0.2">
      <c r="B14058" s="442"/>
      <c r="I14058" s="443"/>
      <c r="J14058" s="443"/>
      <c r="K14058" s="443"/>
    </row>
    <row r="14059" spans="2:11" s="440" customFormat="1" x14ac:dyDescent="0.2">
      <c r="B14059" s="442"/>
      <c r="I14059" s="443"/>
      <c r="J14059" s="443"/>
      <c r="K14059" s="443"/>
    </row>
    <row r="14060" spans="2:11" s="440" customFormat="1" x14ac:dyDescent="0.2">
      <c r="B14060" s="442"/>
      <c r="I14060" s="443"/>
      <c r="J14060" s="443"/>
      <c r="K14060" s="443"/>
    </row>
    <row r="14061" spans="2:11" s="440" customFormat="1" x14ac:dyDescent="0.2">
      <c r="B14061" s="442"/>
      <c r="I14061" s="443"/>
      <c r="J14061" s="443"/>
      <c r="K14061" s="443"/>
    </row>
    <row r="14062" spans="2:11" s="440" customFormat="1" x14ac:dyDescent="0.2">
      <c r="B14062" s="442"/>
      <c r="I14062" s="443"/>
      <c r="J14062" s="443"/>
      <c r="K14062" s="443"/>
    </row>
    <row r="14063" spans="2:11" s="440" customFormat="1" x14ac:dyDescent="0.2">
      <c r="B14063" s="442"/>
      <c r="I14063" s="443"/>
      <c r="J14063" s="443"/>
      <c r="K14063" s="443"/>
    </row>
    <row r="14064" spans="2:11" s="440" customFormat="1" x14ac:dyDescent="0.2">
      <c r="B14064" s="442"/>
      <c r="I14064" s="443"/>
      <c r="J14064" s="443"/>
      <c r="K14064" s="443"/>
    </row>
    <row r="14065" spans="2:11" s="440" customFormat="1" x14ac:dyDescent="0.2">
      <c r="B14065" s="442"/>
      <c r="I14065" s="443"/>
      <c r="J14065" s="443"/>
      <c r="K14065" s="443"/>
    </row>
    <row r="14066" spans="2:11" s="440" customFormat="1" x14ac:dyDescent="0.2">
      <c r="B14066" s="442"/>
      <c r="I14066" s="443"/>
      <c r="J14066" s="443"/>
      <c r="K14066" s="443"/>
    </row>
    <row r="14067" spans="2:11" s="440" customFormat="1" x14ac:dyDescent="0.2">
      <c r="B14067" s="442"/>
      <c r="I14067" s="443"/>
      <c r="J14067" s="443"/>
      <c r="K14067" s="443"/>
    </row>
    <row r="14068" spans="2:11" s="440" customFormat="1" x14ac:dyDescent="0.2">
      <c r="B14068" s="442"/>
      <c r="I14068" s="443"/>
      <c r="J14068" s="443"/>
      <c r="K14068" s="443"/>
    </row>
    <row r="14069" spans="2:11" s="440" customFormat="1" x14ac:dyDescent="0.2">
      <c r="B14069" s="442"/>
      <c r="I14069" s="443"/>
      <c r="J14069" s="443"/>
      <c r="K14069" s="443"/>
    </row>
    <row r="14070" spans="2:11" s="440" customFormat="1" x14ac:dyDescent="0.2">
      <c r="B14070" s="442"/>
      <c r="I14070" s="443"/>
      <c r="J14070" s="443"/>
      <c r="K14070" s="443"/>
    </row>
    <row r="14071" spans="2:11" s="440" customFormat="1" x14ac:dyDescent="0.2">
      <c r="B14071" s="442"/>
      <c r="I14071" s="443"/>
      <c r="J14071" s="443"/>
      <c r="K14071" s="443"/>
    </row>
    <row r="14072" spans="2:11" s="440" customFormat="1" x14ac:dyDescent="0.2">
      <c r="B14072" s="442"/>
      <c r="I14072" s="443"/>
      <c r="J14072" s="443"/>
      <c r="K14072" s="443"/>
    </row>
    <row r="14073" spans="2:11" s="440" customFormat="1" x14ac:dyDescent="0.2">
      <c r="B14073" s="442"/>
      <c r="I14073" s="443"/>
      <c r="J14073" s="443"/>
      <c r="K14073" s="443"/>
    </row>
    <row r="14074" spans="2:11" s="440" customFormat="1" x14ac:dyDescent="0.2">
      <c r="B14074" s="442"/>
      <c r="I14074" s="443"/>
      <c r="J14074" s="443"/>
      <c r="K14074" s="443"/>
    </row>
    <row r="14075" spans="2:11" s="440" customFormat="1" x14ac:dyDescent="0.2">
      <c r="B14075" s="442"/>
      <c r="I14075" s="443"/>
      <c r="J14075" s="443"/>
      <c r="K14075" s="443"/>
    </row>
    <row r="14076" spans="2:11" s="440" customFormat="1" x14ac:dyDescent="0.2">
      <c r="B14076" s="442"/>
      <c r="I14076" s="443"/>
      <c r="J14076" s="443"/>
      <c r="K14076" s="443"/>
    </row>
    <row r="14077" spans="2:11" s="440" customFormat="1" x14ac:dyDescent="0.2">
      <c r="B14077" s="442"/>
      <c r="I14077" s="443"/>
      <c r="J14077" s="443"/>
      <c r="K14077" s="443"/>
    </row>
    <row r="14078" spans="2:11" s="440" customFormat="1" x14ac:dyDescent="0.2">
      <c r="B14078" s="442"/>
      <c r="I14078" s="443"/>
      <c r="J14078" s="443"/>
      <c r="K14078" s="443"/>
    </row>
    <row r="14079" spans="2:11" s="440" customFormat="1" x14ac:dyDescent="0.2">
      <c r="B14079" s="442"/>
      <c r="I14079" s="443"/>
      <c r="J14079" s="443"/>
      <c r="K14079" s="443"/>
    </row>
    <row r="14080" spans="2:11" s="440" customFormat="1" x14ac:dyDescent="0.2">
      <c r="B14080" s="442"/>
      <c r="I14080" s="443"/>
      <c r="J14080" s="443"/>
      <c r="K14080" s="443"/>
    </row>
    <row r="14081" spans="2:11" s="440" customFormat="1" x14ac:dyDescent="0.2">
      <c r="B14081" s="442"/>
      <c r="I14081" s="443"/>
      <c r="J14081" s="443"/>
      <c r="K14081" s="443"/>
    </row>
    <row r="14082" spans="2:11" s="440" customFormat="1" x14ac:dyDescent="0.2">
      <c r="B14082" s="442"/>
      <c r="I14082" s="443"/>
      <c r="J14082" s="443"/>
      <c r="K14082" s="443"/>
    </row>
    <row r="14083" spans="2:11" s="440" customFormat="1" x14ac:dyDescent="0.2">
      <c r="B14083" s="442"/>
      <c r="I14083" s="443"/>
      <c r="J14083" s="443"/>
      <c r="K14083" s="443"/>
    </row>
    <row r="14084" spans="2:11" s="440" customFormat="1" x14ac:dyDescent="0.2">
      <c r="B14084" s="442"/>
      <c r="I14084" s="443"/>
      <c r="J14084" s="443"/>
      <c r="K14084" s="443"/>
    </row>
    <row r="14085" spans="2:11" s="440" customFormat="1" x14ac:dyDescent="0.2">
      <c r="B14085" s="442"/>
      <c r="I14085" s="443"/>
      <c r="J14085" s="443"/>
      <c r="K14085" s="443"/>
    </row>
    <row r="14086" spans="2:11" s="440" customFormat="1" x14ac:dyDescent="0.2">
      <c r="B14086" s="442"/>
      <c r="I14086" s="443"/>
      <c r="J14086" s="443"/>
      <c r="K14086" s="443"/>
    </row>
    <row r="14087" spans="2:11" s="440" customFormat="1" x14ac:dyDescent="0.2">
      <c r="B14087" s="442"/>
      <c r="I14087" s="443"/>
      <c r="J14087" s="443"/>
      <c r="K14087" s="443"/>
    </row>
    <row r="14088" spans="2:11" s="440" customFormat="1" x14ac:dyDescent="0.2">
      <c r="B14088" s="442"/>
      <c r="I14088" s="443"/>
      <c r="J14088" s="443"/>
      <c r="K14088" s="443"/>
    </row>
    <row r="14089" spans="2:11" s="440" customFormat="1" x14ac:dyDescent="0.2">
      <c r="B14089" s="442"/>
      <c r="I14089" s="443"/>
      <c r="J14089" s="443"/>
      <c r="K14089" s="443"/>
    </row>
    <row r="14090" spans="2:11" s="440" customFormat="1" x14ac:dyDescent="0.2">
      <c r="B14090" s="442"/>
      <c r="I14090" s="443"/>
      <c r="J14090" s="443"/>
      <c r="K14090" s="443"/>
    </row>
    <row r="14091" spans="2:11" s="440" customFormat="1" x14ac:dyDescent="0.2">
      <c r="B14091" s="442"/>
      <c r="I14091" s="443"/>
      <c r="J14091" s="443"/>
      <c r="K14091" s="443"/>
    </row>
    <row r="14092" spans="2:11" s="440" customFormat="1" x14ac:dyDescent="0.2">
      <c r="B14092" s="442"/>
      <c r="I14092" s="443"/>
      <c r="J14092" s="443"/>
      <c r="K14092" s="443"/>
    </row>
    <row r="14093" spans="2:11" s="440" customFormat="1" x14ac:dyDescent="0.2">
      <c r="B14093" s="442"/>
      <c r="I14093" s="443"/>
      <c r="J14093" s="443"/>
      <c r="K14093" s="443"/>
    </row>
    <row r="14094" spans="2:11" s="440" customFormat="1" x14ac:dyDescent="0.2">
      <c r="B14094" s="442"/>
      <c r="I14094" s="443"/>
      <c r="J14094" s="443"/>
      <c r="K14094" s="443"/>
    </row>
    <row r="14095" spans="2:11" s="440" customFormat="1" x14ac:dyDescent="0.2">
      <c r="B14095" s="442"/>
      <c r="I14095" s="443"/>
      <c r="J14095" s="443"/>
      <c r="K14095" s="443"/>
    </row>
    <row r="14096" spans="2:11" s="440" customFormat="1" x14ac:dyDescent="0.2">
      <c r="B14096" s="442"/>
      <c r="I14096" s="443"/>
      <c r="J14096" s="443"/>
      <c r="K14096" s="443"/>
    </row>
    <row r="14097" spans="2:11" s="440" customFormat="1" x14ac:dyDescent="0.2">
      <c r="B14097" s="442"/>
      <c r="I14097" s="443"/>
      <c r="J14097" s="443"/>
      <c r="K14097" s="443"/>
    </row>
    <row r="14098" spans="2:11" s="440" customFormat="1" x14ac:dyDescent="0.2">
      <c r="B14098" s="442"/>
      <c r="I14098" s="443"/>
      <c r="J14098" s="443"/>
      <c r="K14098" s="443"/>
    </row>
    <row r="14099" spans="2:11" s="440" customFormat="1" x14ac:dyDescent="0.2">
      <c r="B14099" s="442"/>
      <c r="I14099" s="443"/>
      <c r="J14099" s="443"/>
      <c r="K14099" s="443"/>
    </row>
    <row r="14100" spans="2:11" s="440" customFormat="1" x14ac:dyDescent="0.2">
      <c r="B14100" s="442"/>
      <c r="I14100" s="443"/>
      <c r="J14100" s="443"/>
      <c r="K14100" s="443"/>
    </row>
    <row r="14101" spans="2:11" s="440" customFormat="1" x14ac:dyDescent="0.2">
      <c r="B14101" s="442"/>
      <c r="I14101" s="443"/>
      <c r="J14101" s="443"/>
      <c r="K14101" s="443"/>
    </row>
    <row r="14102" spans="2:11" s="440" customFormat="1" x14ac:dyDescent="0.2">
      <c r="B14102" s="442"/>
      <c r="I14102" s="443"/>
      <c r="J14102" s="443"/>
      <c r="K14102" s="443"/>
    </row>
    <row r="14103" spans="2:11" s="440" customFormat="1" x14ac:dyDescent="0.2">
      <c r="B14103" s="442"/>
      <c r="I14103" s="443"/>
      <c r="J14103" s="443"/>
      <c r="K14103" s="443"/>
    </row>
    <row r="14104" spans="2:11" s="440" customFormat="1" x14ac:dyDescent="0.2">
      <c r="B14104" s="442"/>
      <c r="I14104" s="443"/>
      <c r="J14104" s="443"/>
      <c r="K14104" s="443"/>
    </row>
    <row r="14105" spans="2:11" s="440" customFormat="1" x14ac:dyDescent="0.2">
      <c r="B14105" s="442"/>
      <c r="I14105" s="443"/>
      <c r="J14105" s="443"/>
      <c r="K14105" s="443"/>
    </row>
    <row r="14106" spans="2:11" s="440" customFormat="1" x14ac:dyDescent="0.2">
      <c r="B14106" s="442"/>
      <c r="I14106" s="443"/>
      <c r="J14106" s="443"/>
      <c r="K14106" s="443"/>
    </row>
    <row r="14107" spans="2:11" s="440" customFormat="1" x14ac:dyDescent="0.2">
      <c r="B14107" s="442"/>
      <c r="I14107" s="443"/>
      <c r="J14107" s="443"/>
      <c r="K14107" s="443"/>
    </row>
    <row r="14108" spans="2:11" s="440" customFormat="1" x14ac:dyDescent="0.2">
      <c r="B14108" s="442"/>
      <c r="I14108" s="443"/>
      <c r="J14108" s="443"/>
      <c r="K14108" s="443"/>
    </row>
    <row r="14109" spans="2:11" s="440" customFormat="1" x14ac:dyDescent="0.2">
      <c r="B14109" s="442"/>
      <c r="I14109" s="443"/>
      <c r="J14109" s="443"/>
      <c r="K14109" s="443"/>
    </row>
    <row r="14110" spans="2:11" s="440" customFormat="1" x14ac:dyDescent="0.2">
      <c r="B14110" s="442"/>
      <c r="I14110" s="443"/>
      <c r="J14110" s="443"/>
      <c r="K14110" s="443"/>
    </row>
    <row r="14111" spans="2:11" s="440" customFormat="1" x14ac:dyDescent="0.2">
      <c r="B14111" s="442"/>
      <c r="I14111" s="443"/>
      <c r="J14111" s="443"/>
      <c r="K14111" s="443"/>
    </row>
    <row r="14112" spans="2:11" s="440" customFormat="1" x14ac:dyDescent="0.2">
      <c r="B14112" s="442"/>
      <c r="I14112" s="443"/>
      <c r="J14112" s="443"/>
      <c r="K14112" s="443"/>
    </row>
    <row r="14113" spans="2:11" s="440" customFormat="1" x14ac:dyDescent="0.2">
      <c r="B14113" s="442"/>
      <c r="I14113" s="443"/>
      <c r="J14113" s="443"/>
      <c r="K14113" s="443"/>
    </row>
    <row r="14114" spans="2:11" s="440" customFormat="1" x14ac:dyDescent="0.2">
      <c r="B14114" s="442"/>
      <c r="I14114" s="443"/>
      <c r="J14114" s="443"/>
      <c r="K14114" s="443"/>
    </row>
    <row r="14115" spans="2:11" s="440" customFormat="1" x14ac:dyDescent="0.2">
      <c r="B14115" s="442"/>
      <c r="I14115" s="443"/>
      <c r="J14115" s="443"/>
      <c r="K14115" s="443"/>
    </row>
    <row r="14116" spans="2:11" s="440" customFormat="1" x14ac:dyDescent="0.2">
      <c r="B14116" s="442"/>
      <c r="I14116" s="443"/>
      <c r="J14116" s="443"/>
      <c r="K14116" s="443"/>
    </row>
    <row r="14117" spans="2:11" s="440" customFormat="1" x14ac:dyDescent="0.2">
      <c r="B14117" s="442"/>
      <c r="I14117" s="443"/>
      <c r="J14117" s="443"/>
      <c r="K14117" s="443"/>
    </row>
    <row r="14118" spans="2:11" s="440" customFormat="1" x14ac:dyDescent="0.2">
      <c r="B14118" s="442"/>
      <c r="I14118" s="443"/>
      <c r="J14118" s="443"/>
      <c r="K14118" s="443"/>
    </row>
    <row r="14119" spans="2:11" s="440" customFormat="1" x14ac:dyDescent="0.2">
      <c r="B14119" s="442"/>
      <c r="I14119" s="443"/>
      <c r="J14119" s="443"/>
      <c r="K14119" s="443"/>
    </row>
    <row r="14120" spans="2:11" s="440" customFormat="1" x14ac:dyDescent="0.2">
      <c r="B14120" s="442"/>
      <c r="I14120" s="443"/>
      <c r="J14120" s="443"/>
      <c r="K14120" s="443"/>
    </row>
    <row r="14121" spans="2:11" s="440" customFormat="1" x14ac:dyDescent="0.2">
      <c r="B14121" s="442"/>
      <c r="I14121" s="443"/>
      <c r="J14121" s="443"/>
      <c r="K14121" s="443"/>
    </row>
    <row r="14122" spans="2:11" s="440" customFormat="1" x14ac:dyDescent="0.2">
      <c r="B14122" s="442"/>
      <c r="I14122" s="443"/>
      <c r="J14122" s="443"/>
      <c r="K14122" s="443"/>
    </row>
    <row r="14123" spans="2:11" s="440" customFormat="1" x14ac:dyDescent="0.2">
      <c r="B14123" s="442"/>
      <c r="I14123" s="443"/>
      <c r="J14123" s="443"/>
      <c r="K14123" s="443"/>
    </row>
    <row r="14124" spans="2:11" s="440" customFormat="1" x14ac:dyDescent="0.2">
      <c r="B14124" s="442"/>
      <c r="I14124" s="443"/>
      <c r="J14124" s="443"/>
      <c r="K14124" s="443"/>
    </row>
    <row r="14125" spans="2:11" s="440" customFormat="1" x14ac:dyDescent="0.2">
      <c r="B14125" s="442"/>
      <c r="I14125" s="443"/>
      <c r="J14125" s="443"/>
      <c r="K14125" s="443"/>
    </row>
    <row r="14126" spans="2:11" s="440" customFormat="1" x14ac:dyDescent="0.2">
      <c r="B14126" s="442"/>
      <c r="I14126" s="443"/>
      <c r="J14126" s="443"/>
      <c r="K14126" s="443"/>
    </row>
    <row r="14127" spans="2:11" s="440" customFormat="1" x14ac:dyDescent="0.2">
      <c r="B14127" s="442"/>
      <c r="I14127" s="443"/>
      <c r="J14127" s="443"/>
      <c r="K14127" s="443"/>
    </row>
    <row r="14128" spans="2:11" s="440" customFormat="1" x14ac:dyDescent="0.2">
      <c r="B14128" s="442"/>
      <c r="I14128" s="443"/>
      <c r="J14128" s="443"/>
      <c r="K14128" s="443"/>
    </row>
    <row r="14129" spans="2:11" s="440" customFormat="1" x14ac:dyDescent="0.2">
      <c r="B14129" s="442"/>
      <c r="I14129" s="443"/>
      <c r="J14129" s="443"/>
      <c r="K14129" s="443"/>
    </row>
    <row r="14130" spans="2:11" s="440" customFormat="1" x14ac:dyDescent="0.2">
      <c r="B14130" s="442"/>
      <c r="I14130" s="443"/>
      <c r="J14130" s="443"/>
      <c r="K14130" s="443"/>
    </row>
    <row r="14131" spans="2:11" s="440" customFormat="1" x14ac:dyDescent="0.2">
      <c r="B14131" s="442"/>
      <c r="I14131" s="443"/>
      <c r="J14131" s="443"/>
      <c r="K14131" s="443"/>
    </row>
    <row r="14132" spans="2:11" s="440" customFormat="1" x14ac:dyDescent="0.2">
      <c r="B14132" s="442"/>
      <c r="I14132" s="443"/>
      <c r="J14132" s="443"/>
      <c r="K14132" s="443"/>
    </row>
    <row r="14133" spans="2:11" s="440" customFormat="1" x14ac:dyDescent="0.2">
      <c r="B14133" s="442"/>
      <c r="I14133" s="443"/>
      <c r="J14133" s="443"/>
      <c r="K14133" s="443"/>
    </row>
    <row r="14134" spans="2:11" s="440" customFormat="1" x14ac:dyDescent="0.2">
      <c r="B14134" s="442"/>
      <c r="I14134" s="443"/>
      <c r="J14134" s="443"/>
      <c r="K14134" s="443"/>
    </row>
    <row r="14135" spans="2:11" s="440" customFormat="1" x14ac:dyDescent="0.2">
      <c r="B14135" s="442"/>
      <c r="I14135" s="443"/>
      <c r="J14135" s="443"/>
      <c r="K14135" s="443"/>
    </row>
    <row r="14136" spans="2:11" s="440" customFormat="1" x14ac:dyDescent="0.2">
      <c r="B14136" s="442"/>
      <c r="I14136" s="443"/>
      <c r="J14136" s="443"/>
      <c r="K14136" s="443"/>
    </row>
    <row r="14137" spans="2:11" s="440" customFormat="1" x14ac:dyDescent="0.2">
      <c r="B14137" s="442"/>
      <c r="I14137" s="443"/>
      <c r="J14137" s="443"/>
      <c r="K14137" s="443"/>
    </row>
    <row r="14138" spans="2:11" s="440" customFormat="1" x14ac:dyDescent="0.2">
      <c r="B14138" s="442"/>
      <c r="I14138" s="443"/>
      <c r="J14138" s="443"/>
      <c r="K14138" s="443"/>
    </row>
    <row r="14139" spans="2:11" s="440" customFormat="1" x14ac:dyDescent="0.2">
      <c r="B14139" s="442"/>
      <c r="I14139" s="443"/>
      <c r="J14139" s="443"/>
      <c r="K14139" s="443"/>
    </row>
    <row r="14140" spans="2:11" s="440" customFormat="1" x14ac:dyDescent="0.2">
      <c r="B14140" s="442"/>
      <c r="I14140" s="443"/>
      <c r="J14140" s="443"/>
      <c r="K14140" s="443"/>
    </row>
    <row r="14141" spans="2:11" s="440" customFormat="1" x14ac:dyDescent="0.2">
      <c r="B14141" s="442"/>
      <c r="I14141" s="443"/>
      <c r="J14141" s="443"/>
      <c r="K14141" s="443"/>
    </row>
    <row r="14142" spans="2:11" s="440" customFormat="1" x14ac:dyDescent="0.2">
      <c r="B14142" s="442"/>
      <c r="I14142" s="443"/>
      <c r="J14142" s="443"/>
      <c r="K14142" s="443"/>
    </row>
    <row r="14143" spans="2:11" s="440" customFormat="1" x14ac:dyDescent="0.2">
      <c r="B14143" s="442"/>
      <c r="I14143" s="443"/>
      <c r="J14143" s="443"/>
      <c r="K14143" s="443"/>
    </row>
    <row r="14144" spans="2:11" s="440" customFormat="1" x14ac:dyDescent="0.2">
      <c r="B14144" s="442"/>
      <c r="I14144" s="443"/>
      <c r="J14144" s="443"/>
      <c r="K14144" s="443"/>
    </row>
    <row r="14145" spans="2:11" s="440" customFormat="1" x14ac:dyDescent="0.2">
      <c r="B14145" s="442"/>
      <c r="I14145" s="443"/>
      <c r="J14145" s="443"/>
      <c r="K14145" s="443"/>
    </row>
    <row r="14146" spans="2:11" s="440" customFormat="1" x14ac:dyDescent="0.2">
      <c r="B14146" s="442"/>
      <c r="I14146" s="443"/>
      <c r="J14146" s="443"/>
      <c r="K14146" s="443"/>
    </row>
    <row r="14147" spans="2:11" s="440" customFormat="1" x14ac:dyDescent="0.2">
      <c r="B14147" s="442"/>
      <c r="I14147" s="443"/>
      <c r="J14147" s="443"/>
      <c r="K14147" s="443"/>
    </row>
    <row r="14148" spans="2:11" s="440" customFormat="1" x14ac:dyDescent="0.2">
      <c r="B14148" s="442"/>
      <c r="I14148" s="443"/>
      <c r="J14148" s="443"/>
      <c r="K14148" s="443"/>
    </row>
    <row r="14149" spans="2:11" s="440" customFormat="1" x14ac:dyDescent="0.2">
      <c r="B14149" s="442"/>
      <c r="I14149" s="443"/>
      <c r="J14149" s="443"/>
      <c r="K14149" s="443"/>
    </row>
    <row r="14150" spans="2:11" s="440" customFormat="1" x14ac:dyDescent="0.2">
      <c r="B14150" s="442"/>
      <c r="I14150" s="443"/>
      <c r="J14150" s="443"/>
      <c r="K14150" s="443"/>
    </row>
    <row r="14151" spans="2:11" s="440" customFormat="1" x14ac:dyDescent="0.2">
      <c r="B14151" s="442"/>
      <c r="I14151" s="443"/>
      <c r="J14151" s="443"/>
      <c r="K14151" s="443"/>
    </row>
    <row r="14152" spans="2:11" s="440" customFormat="1" x14ac:dyDescent="0.2">
      <c r="B14152" s="442"/>
      <c r="I14152" s="443"/>
      <c r="J14152" s="443"/>
      <c r="K14152" s="443"/>
    </row>
    <row r="14153" spans="2:11" s="440" customFormat="1" x14ac:dyDescent="0.2">
      <c r="B14153" s="442"/>
      <c r="I14153" s="443"/>
      <c r="J14153" s="443"/>
      <c r="K14153" s="443"/>
    </row>
    <row r="14154" spans="2:11" s="440" customFormat="1" x14ac:dyDescent="0.2">
      <c r="B14154" s="442"/>
      <c r="I14154" s="443"/>
      <c r="J14154" s="443"/>
      <c r="K14154" s="443"/>
    </row>
    <row r="14155" spans="2:11" s="440" customFormat="1" x14ac:dyDescent="0.2">
      <c r="B14155" s="442"/>
      <c r="I14155" s="443"/>
      <c r="J14155" s="443"/>
      <c r="K14155" s="443"/>
    </row>
    <row r="14156" spans="2:11" s="440" customFormat="1" x14ac:dyDescent="0.2">
      <c r="B14156" s="442"/>
      <c r="I14156" s="443"/>
      <c r="J14156" s="443"/>
      <c r="K14156" s="443"/>
    </row>
    <row r="14157" spans="2:11" s="440" customFormat="1" x14ac:dyDescent="0.2">
      <c r="B14157" s="442"/>
      <c r="I14157" s="443"/>
      <c r="J14157" s="443"/>
      <c r="K14157" s="443"/>
    </row>
    <row r="14158" spans="2:11" s="440" customFormat="1" x14ac:dyDescent="0.2">
      <c r="B14158" s="442"/>
      <c r="I14158" s="443"/>
      <c r="J14158" s="443"/>
      <c r="K14158" s="443"/>
    </row>
    <row r="14159" spans="2:11" s="440" customFormat="1" x14ac:dyDescent="0.2">
      <c r="B14159" s="442"/>
      <c r="I14159" s="443"/>
      <c r="J14159" s="443"/>
      <c r="K14159" s="443"/>
    </row>
    <row r="14160" spans="2:11" s="440" customFormat="1" x14ac:dyDescent="0.2">
      <c r="B14160" s="442"/>
      <c r="I14160" s="443"/>
      <c r="J14160" s="443"/>
      <c r="K14160" s="443"/>
    </row>
    <row r="14161" spans="2:11" s="440" customFormat="1" x14ac:dyDescent="0.2">
      <c r="B14161" s="442"/>
      <c r="I14161" s="443"/>
      <c r="J14161" s="443"/>
      <c r="K14161" s="443"/>
    </row>
    <row r="14162" spans="2:11" s="440" customFormat="1" x14ac:dyDescent="0.2">
      <c r="B14162" s="442"/>
      <c r="I14162" s="443"/>
      <c r="J14162" s="443"/>
      <c r="K14162" s="443"/>
    </row>
    <row r="14163" spans="2:11" s="440" customFormat="1" x14ac:dyDescent="0.2">
      <c r="B14163" s="442"/>
      <c r="I14163" s="443"/>
      <c r="J14163" s="443"/>
      <c r="K14163" s="443"/>
    </row>
    <row r="14164" spans="2:11" s="440" customFormat="1" x14ac:dyDescent="0.2">
      <c r="B14164" s="442"/>
      <c r="I14164" s="443"/>
      <c r="J14164" s="443"/>
      <c r="K14164" s="443"/>
    </row>
    <row r="14165" spans="2:11" s="440" customFormat="1" x14ac:dyDescent="0.2">
      <c r="B14165" s="442"/>
      <c r="I14165" s="443"/>
      <c r="J14165" s="443"/>
      <c r="K14165" s="443"/>
    </row>
    <row r="14166" spans="2:11" s="440" customFormat="1" x14ac:dyDescent="0.2">
      <c r="B14166" s="442"/>
      <c r="I14166" s="443"/>
      <c r="J14166" s="443"/>
      <c r="K14166" s="443"/>
    </row>
    <row r="14167" spans="2:11" s="440" customFormat="1" x14ac:dyDescent="0.2">
      <c r="B14167" s="442"/>
      <c r="I14167" s="443"/>
      <c r="J14167" s="443"/>
      <c r="K14167" s="443"/>
    </row>
    <row r="14168" spans="2:11" s="440" customFormat="1" x14ac:dyDescent="0.2">
      <c r="B14168" s="442"/>
      <c r="I14168" s="443"/>
      <c r="J14168" s="443"/>
      <c r="K14168" s="443"/>
    </row>
    <row r="14169" spans="2:11" s="440" customFormat="1" x14ac:dyDescent="0.2">
      <c r="B14169" s="442"/>
      <c r="I14169" s="443"/>
      <c r="J14169" s="443"/>
      <c r="K14169" s="443"/>
    </row>
    <row r="14170" spans="2:11" s="440" customFormat="1" x14ac:dyDescent="0.2">
      <c r="B14170" s="442"/>
      <c r="I14170" s="443"/>
      <c r="J14170" s="443"/>
      <c r="K14170" s="443"/>
    </row>
    <row r="14171" spans="2:11" s="440" customFormat="1" x14ac:dyDescent="0.2">
      <c r="B14171" s="442"/>
      <c r="I14171" s="443"/>
      <c r="J14171" s="443"/>
      <c r="K14171" s="443"/>
    </row>
    <row r="14172" spans="2:11" s="440" customFormat="1" x14ac:dyDescent="0.2">
      <c r="B14172" s="442"/>
      <c r="I14172" s="443"/>
      <c r="J14172" s="443"/>
      <c r="K14172" s="443"/>
    </row>
    <row r="14173" spans="2:11" s="440" customFormat="1" x14ac:dyDescent="0.2">
      <c r="B14173" s="442"/>
      <c r="I14173" s="443"/>
      <c r="J14173" s="443"/>
      <c r="K14173" s="443"/>
    </row>
    <row r="14174" spans="2:11" s="440" customFormat="1" x14ac:dyDescent="0.2">
      <c r="B14174" s="442"/>
      <c r="I14174" s="443"/>
      <c r="J14174" s="443"/>
      <c r="K14174" s="443"/>
    </row>
    <row r="14175" spans="2:11" s="440" customFormat="1" x14ac:dyDescent="0.2">
      <c r="B14175" s="442"/>
      <c r="I14175" s="443"/>
      <c r="J14175" s="443"/>
      <c r="K14175" s="443"/>
    </row>
    <row r="14176" spans="2:11" s="440" customFormat="1" x14ac:dyDescent="0.2">
      <c r="B14176" s="442"/>
      <c r="I14176" s="443"/>
      <c r="J14176" s="443"/>
      <c r="K14176" s="443"/>
    </row>
    <row r="14177" spans="2:11" s="440" customFormat="1" x14ac:dyDescent="0.2">
      <c r="B14177" s="442"/>
      <c r="I14177" s="443"/>
      <c r="J14177" s="443"/>
      <c r="K14177" s="443"/>
    </row>
    <row r="14178" spans="2:11" s="440" customFormat="1" x14ac:dyDescent="0.2">
      <c r="B14178" s="442"/>
      <c r="I14178" s="443"/>
      <c r="J14178" s="443"/>
      <c r="K14178" s="443"/>
    </row>
    <row r="14179" spans="2:11" s="440" customFormat="1" x14ac:dyDescent="0.2">
      <c r="B14179" s="442"/>
      <c r="I14179" s="443"/>
      <c r="J14179" s="443"/>
      <c r="K14179" s="443"/>
    </row>
    <row r="14180" spans="2:11" s="440" customFormat="1" x14ac:dyDescent="0.2">
      <c r="B14180" s="442"/>
      <c r="I14180" s="443"/>
      <c r="J14180" s="443"/>
      <c r="K14180" s="443"/>
    </row>
    <row r="14181" spans="2:11" s="440" customFormat="1" x14ac:dyDescent="0.2">
      <c r="B14181" s="442"/>
      <c r="I14181" s="443"/>
      <c r="J14181" s="443"/>
      <c r="K14181" s="443"/>
    </row>
    <row r="14182" spans="2:11" s="440" customFormat="1" x14ac:dyDescent="0.2">
      <c r="B14182" s="442"/>
      <c r="I14182" s="443"/>
      <c r="J14182" s="443"/>
      <c r="K14182" s="443"/>
    </row>
    <row r="14183" spans="2:11" s="440" customFormat="1" x14ac:dyDescent="0.2">
      <c r="B14183" s="442"/>
      <c r="I14183" s="443"/>
      <c r="J14183" s="443"/>
      <c r="K14183" s="443"/>
    </row>
    <row r="14184" spans="2:11" s="440" customFormat="1" x14ac:dyDescent="0.2">
      <c r="B14184" s="442"/>
      <c r="I14184" s="443"/>
      <c r="J14184" s="443"/>
      <c r="K14184" s="443"/>
    </row>
    <row r="14185" spans="2:11" s="440" customFormat="1" x14ac:dyDescent="0.2">
      <c r="B14185" s="442"/>
      <c r="I14185" s="443"/>
      <c r="J14185" s="443"/>
      <c r="K14185" s="443"/>
    </row>
    <row r="14186" spans="2:11" s="440" customFormat="1" x14ac:dyDescent="0.2">
      <c r="B14186" s="442"/>
      <c r="I14186" s="443"/>
      <c r="J14186" s="443"/>
      <c r="K14186" s="443"/>
    </row>
    <row r="14187" spans="2:11" s="440" customFormat="1" x14ac:dyDescent="0.2">
      <c r="B14187" s="442"/>
      <c r="I14187" s="443"/>
      <c r="J14187" s="443"/>
      <c r="K14187" s="443"/>
    </row>
    <row r="14188" spans="2:11" s="440" customFormat="1" x14ac:dyDescent="0.2">
      <c r="B14188" s="442"/>
      <c r="I14188" s="443"/>
      <c r="J14188" s="443"/>
      <c r="K14188" s="443"/>
    </row>
    <row r="14189" spans="2:11" s="440" customFormat="1" x14ac:dyDescent="0.2">
      <c r="B14189" s="442"/>
      <c r="I14189" s="443"/>
      <c r="J14189" s="443"/>
      <c r="K14189" s="443"/>
    </row>
    <row r="14190" spans="2:11" s="440" customFormat="1" x14ac:dyDescent="0.2">
      <c r="B14190" s="442"/>
      <c r="I14190" s="443"/>
      <c r="J14190" s="443"/>
      <c r="K14190" s="443"/>
    </row>
    <row r="14191" spans="2:11" s="440" customFormat="1" x14ac:dyDescent="0.2">
      <c r="B14191" s="442"/>
      <c r="I14191" s="443"/>
      <c r="J14191" s="443"/>
      <c r="K14191" s="443"/>
    </row>
    <row r="14192" spans="2:11" s="440" customFormat="1" x14ac:dyDescent="0.2">
      <c r="B14192" s="442"/>
      <c r="I14192" s="443"/>
      <c r="J14192" s="443"/>
      <c r="K14192" s="443"/>
    </row>
    <row r="14193" spans="2:11" s="440" customFormat="1" x14ac:dyDescent="0.2">
      <c r="B14193" s="442"/>
      <c r="I14193" s="443"/>
      <c r="J14193" s="443"/>
      <c r="K14193" s="443"/>
    </row>
    <row r="14194" spans="2:11" s="440" customFormat="1" x14ac:dyDescent="0.2">
      <c r="B14194" s="442"/>
      <c r="I14194" s="443"/>
      <c r="J14194" s="443"/>
      <c r="K14194" s="443"/>
    </row>
    <row r="14195" spans="2:11" s="440" customFormat="1" x14ac:dyDescent="0.2">
      <c r="B14195" s="442"/>
      <c r="I14195" s="443"/>
      <c r="J14195" s="443"/>
      <c r="K14195" s="443"/>
    </row>
    <row r="14196" spans="2:11" s="440" customFormat="1" x14ac:dyDescent="0.2">
      <c r="B14196" s="442"/>
      <c r="I14196" s="443"/>
      <c r="J14196" s="443"/>
      <c r="K14196" s="443"/>
    </row>
    <row r="14197" spans="2:11" s="440" customFormat="1" x14ac:dyDescent="0.2">
      <c r="B14197" s="442"/>
      <c r="I14197" s="443"/>
      <c r="J14197" s="443"/>
      <c r="K14197" s="443"/>
    </row>
    <row r="14198" spans="2:11" s="440" customFormat="1" x14ac:dyDescent="0.2">
      <c r="B14198" s="442"/>
      <c r="I14198" s="443"/>
      <c r="J14198" s="443"/>
      <c r="K14198" s="443"/>
    </row>
    <row r="14199" spans="2:11" s="440" customFormat="1" x14ac:dyDescent="0.2">
      <c r="B14199" s="442"/>
      <c r="I14199" s="443"/>
      <c r="J14199" s="443"/>
      <c r="K14199" s="443"/>
    </row>
    <row r="14200" spans="2:11" s="440" customFormat="1" x14ac:dyDescent="0.2">
      <c r="B14200" s="442"/>
      <c r="I14200" s="443"/>
      <c r="J14200" s="443"/>
      <c r="K14200" s="443"/>
    </row>
    <row r="14201" spans="2:11" s="440" customFormat="1" x14ac:dyDescent="0.2">
      <c r="B14201" s="442"/>
      <c r="I14201" s="443"/>
      <c r="J14201" s="443"/>
      <c r="K14201" s="443"/>
    </row>
    <row r="14202" spans="2:11" s="440" customFormat="1" x14ac:dyDescent="0.2">
      <c r="B14202" s="442"/>
      <c r="I14202" s="443"/>
      <c r="J14202" s="443"/>
      <c r="K14202" s="443"/>
    </row>
    <row r="14203" spans="2:11" s="440" customFormat="1" x14ac:dyDescent="0.2">
      <c r="B14203" s="442"/>
      <c r="I14203" s="443"/>
      <c r="J14203" s="443"/>
      <c r="K14203" s="443"/>
    </row>
    <row r="14204" spans="2:11" s="440" customFormat="1" x14ac:dyDescent="0.2">
      <c r="B14204" s="442"/>
      <c r="I14204" s="443"/>
      <c r="J14204" s="443"/>
      <c r="K14204" s="443"/>
    </row>
    <row r="14205" spans="2:11" s="440" customFormat="1" x14ac:dyDescent="0.2">
      <c r="B14205" s="442"/>
      <c r="I14205" s="443"/>
      <c r="J14205" s="443"/>
      <c r="K14205" s="443"/>
    </row>
    <row r="14206" spans="2:11" s="440" customFormat="1" x14ac:dyDescent="0.2">
      <c r="B14206" s="442"/>
      <c r="I14206" s="443"/>
      <c r="J14206" s="443"/>
      <c r="K14206" s="443"/>
    </row>
    <row r="14207" spans="2:11" s="440" customFormat="1" x14ac:dyDescent="0.2">
      <c r="B14207" s="442"/>
      <c r="I14207" s="443"/>
      <c r="J14207" s="443"/>
      <c r="K14207" s="443"/>
    </row>
    <row r="14208" spans="2:11" s="440" customFormat="1" x14ac:dyDescent="0.2">
      <c r="B14208" s="442"/>
      <c r="I14208" s="443"/>
      <c r="J14208" s="443"/>
      <c r="K14208" s="443"/>
    </row>
    <row r="14209" spans="2:11" s="440" customFormat="1" x14ac:dyDescent="0.2">
      <c r="B14209" s="442"/>
      <c r="I14209" s="443"/>
      <c r="J14209" s="443"/>
      <c r="K14209" s="443"/>
    </row>
    <row r="14210" spans="2:11" s="440" customFormat="1" x14ac:dyDescent="0.2">
      <c r="B14210" s="442"/>
      <c r="I14210" s="443"/>
      <c r="J14210" s="443"/>
      <c r="K14210" s="443"/>
    </row>
    <row r="14211" spans="2:11" s="440" customFormat="1" x14ac:dyDescent="0.2">
      <c r="B14211" s="442"/>
      <c r="I14211" s="443"/>
      <c r="J14211" s="443"/>
      <c r="K14211" s="443"/>
    </row>
    <row r="14212" spans="2:11" s="440" customFormat="1" x14ac:dyDescent="0.2">
      <c r="B14212" s="442"/>
      <c r="I14212" s="443"/>
      <c r="J14212" s="443"/>
      <c r="K14212" s="443"/>
    </row>
    <row r="14213" spans="2:11" s="440" customFormat="1" x14ac:dyDescent="0.2">
      <c r="B14213" s="442"/>
      <c r="I14213" s="443"/>
      <c r="J14213" s="443"/>
      <c r="K14213" s="443"/>
    </row>
    <row r="14214" spans="2:11" s="440" customFormat="1" x14ac:dyDescent="0.2">
      <c r="B14214" s="442"/>
      <c r="I14214" s="443"/>
      <c r="J14214" s="443"/>
      <c r="K14214" s="443"/>
    </row>
    <row r="14215" spans="2:11" s="440" customFormat="1" x14ac:dyDescent="0.2">
      <c r="B14215" s="442"/>
      <c r="I14215" s="443"/>
      <c r="J14215" s="443"/>
      <c r="K14215" s="443"/>
    </row>
    <row r="14216" spans="2:11" s="440" customFormat="1" x14ac:dyDescent="0.2">
      <c r="B14216" s="442"/>
      <c r="I14216" s="443"/>
      <c r="J14216" s="443"/>
      <c r="K14216" s="443"/>
    </row>
    <row r="14217" spans="2:11" s="440" customFormat="1" x14ac:dyDescent="0.2">
      <c r="B14217" s="442"/>
      <c r="I14217" s="443"/>
      <c r="J14217" s="443"/>
      <c r="K14217" s="443"/>
    </row>
    <row r="14218" spans="2:11" s="440" customFormat="1" x14ac:dyDescent="0.2">
      <c r="B14218" s="442"/>
      <c r="I14218" s="443"/>
      <c r="J14218" s="443"/>
      <c r="K14218" s="443"/>
    </row>
    <row r="14219" spans="2:11" s="440" customFormat="1" x14ac:dyDescent="0.2">
      <c r="B14219" s="442"/>
      <c r="I14219" s="443"/>
      <c r="J14219" s="443"/>
      <c r="K14219" s="443"/>
    </row>
    <row r="14220" spans="2:11" s="440" customFormat="1" x14ac:dyDescent="0.2">
      <c r="B14220" s="442"/>
      <c r="I14220" s="443"/>
      <c r="J14220" s="443"/>
      <c r="K14220" s="443"/>
    </row>
    <row r="14221" spans="2:11" s="440" customFormat="1" x14ac:dyDescent="0.2">
      <c r="B14221" s="442"/>
      <c r="I14221" s="443"/>
      <c r="J14221" s="443"/>
      <c r="K14221" s="443"/>
    </row>
    <row r="14222" spans="2:11" s="440" customFormat="1" x14ac:dyDescent="0.2">
      <c r="B14222" s="442"/>
      <c r="I14222" s="443"/>
      <c r="J14222" s="443"/>
      <c r="K14222" s="443"/>
    </row>
    <row r="14223" spans="2:11" s="440" customFormat="1" x14ac:dyDescent="0.2">
      <c r="B14223" s="442"/>
      <c r="I14223" s="443"/>
      <c r="J14223" s="443"/>
      <c r="K14223" s="443"/>
    </row>
    <row r="14224" spans="2:11" s="440" customFormat="1" x14ac:dyDescent="0.2">
      <c r="B14224" s="442"/>
      <c r="I14224" s="443"/>
      <c r="J14224" s="443"/>
      <c r="K14224" s="443"/>
    </row>
    <row r="14225" spans="2:11" s="440" customFormat="1" x14ac:dyDescent="0.2">
      <c r="B14225" s="442"/>
      <c r="I14225" s="443"/>
      <c r="J14225" s="443"/>
      <c r="K14225" s="443"/>
    </row>
    <row r="14226" spans="2:11" s="440" customFormat="1" x14ac:dyDescent="0.2">
      <c r="B14226" s="442"/>
      <c r="I14226" s="443"/>
      <c r="J14226" s="443"/>
      <c r="K14226" s="443"/>
    </row>
    <row r="14227" spans="2:11" s="440" customFormat="1" x14ac:dyDescent="0.2">
      <c r="B14227" s="442"/>
      <c r="I14227" s="443"/>
      <c r="J14227" s="443"/>
      <c r="K14227" s="443"/>
    </row>
    <row r="14228" spans="2:11" s="440" customFormat="1" x14ac:dyDescent="0.2">
      <c r="B14228" s="442"/>
      <c r="I14228" s="443"/>
      <c r="J14228" s="443"/>
      <c r="K14228" s="443"/>
    </row>
    <row r="14229" spans="2:11" s="440" customFormat="1" x14ac:dyDescent="0.2">
      <c r="B14229" s="442"/>
      <c r="I14229" s="443"/>
      <c r="J14229" s="443"/>
      <c r="K14229" s="443"/>
    </row>
    <row r="14230" spans="2:11" s="440" customFormat="1" x14ac:dyDescent="0.2">
      <c r="B14230" s="442"/>
      <c r="I14230" s="443"/>
      <c r="J14230" s="443"/>
      <c r="K14230" s="443"/>
    </row>
    <row r="14231" spans="2:11" s="440" customFormat="1" x14ac:dyDescent="0.2">
      <c r="B14231" s="442"/>
      <c r="I14231" s="443"/>
      <c r="J14231" s="443"/>
      <c r="K14231" s="443"/>
    </row>
    <row r="14232" spans="2:11" s="440" customFormat="1" x14ac:dyDescent="0.2">
      <c r="B14232" s="442"/>
      <c r="I14232" s="443"/>
      <c r="J14232" s="443"/>
      <c r="K14232" s="443"/>
    </row>
    <row r="14233" spans="2:11" s="440" customFormat="1" x14ac:dyDescent="0.2">
      <c r="B14233" s="442"/>
      <c r="I14233" s="443"/>
      <c r="J14233" s="443"/>
      <c r="K14233" s="443"/>
    </row>
    <row r="14234" spans="2:11" s="440" customFormat="1" x14ac:dyDescent="0.2">
      <c r="B14234" s="442"/>
      <c r="I14234" s="443"/>
      <c r="J14234" s="443"/>
      <c r="K14234" s="443"/>
    </row>
    <row r="14235" spans="2:11" s="440" customFormat="1" x14ac:dyDescent="0.2">
      <c r="B14235" s="442"/>
      <c r="I14235" s="443"/>
      <c r="J14235" s="443"/>
      <c r="K14235" s="443"/>
    </row>
    <row r="14236" spans="2:11" s="440" customFormat="1" x14ac:dyDescent="0.2">
      <c r="B14236" s="442"/>
      <c r="I14236" s="443"/>
      <c r="J14236" s="443"/>
      <c r="K14236" s="443"/>
    </row>
    <row r="14237" spans="2:11" s="440" customFormat="1" x14ac:dyDescent="0.2">
      <c r="B14237" s="442"/>
      <c r="I14237" s="443"/>
      <c r="J14237" s="443"/>
      <c r="K14237" s="443"/>
    </row>
    <row r="14238" spans="2:11" s="440" customFormat="1" x14ac:dyDescent="0.2">
      <c r="B14238" s="442"/>
      <c r="I14238" s="443"/>
      <c r="J14238" s="443"/>
      <c r="K14238" s="443"/>
    </row>
    <row r="14239" spans="2:11" s="440" customFormat="1" x14ac:dyDescent="0.2">
      <c r="B14239" s="442"/>
      <c r="I14239" s="443"/>
      <c r="J14239" s="443"/>
      <c r="K14239" s="443"/>
    </row>
    <row r="14240" spans="2:11" s="440" customFormat="1" x14ac:dyDescent="0.2">
      <c r="B14240" s="442"/>
      <c r="I14240" s="443"/>
      <c r="J14240" s="443"/>
      <c r="K14240" s="443"/>
    </row>
    <row r="14241" spans="2:11" s="440" customFormat="1" x14ac:dyDescent="0.2">
      <c r="B14241" s="442"/>
      <c r="I14241" s="443"/>
      <c r="J14241" s="443"/>
      <c r="K14241" s="443"/>
    </row>
    <row r="14242" spans="2:11" s="440" customFormat="1" x14ac:dyDescent="0.2">
      <c r="B14242" s="442"/>
      <c r="I14242" s="443"/>
      <c r="J14242" s="443"/>
      <c r="K14242" s="443"/>
    </row>
    <row r="14243" spans="2:11" s="440" customFormat="1" x14ac:dyDescent="0.2">
      <c r="B14243" s="442"/>
      <c r="I14243" s="443"/>
      <c r="J14243" s="443"/>
      <c r="K14243" s="443"/>
    </row>
    <row r="14244" spans="2:11" s="440" customFormat="1" x14ac:dyDescent="0.2">
      <c r="B14244" s="442"/>
      <c r="I14244" s="443"/>
      <c r="J14244" s="443"/>
      <c r="K14244" s="443"/>
    </row>
    <row r="14245" spans="2:11" s="440" customFormat="1" x14ac:dyDescent="0.2">
      <c r="B14245" s="442"/>
      <c r="I14245" s="443"/>
      <c r="J14245" s="443"/>
      <c r="K14245" s="443"/>
    </row>
    <row r="14246" spans="2:11" s="440" customFormat="1" x14ac:dyDescent="0.2">
      <c r="B14246" s="442"/>
      <c r="I14246" s="443"/>
      <c r="J14246" s="443"/>
      <c r="K14246" s="443"/>
    </row>
    <row r="14247" spans="2:11" s="440" customFormat="1" x14ac:dyDescent="0.2">
      <c r="B14247" s="442"/>
      <c r="I14247" s="443"/>
      <c r="J14247" s="443"/>
      <c r="K14247" s="443"/>
    </row>
    <row r="14248" spans="2:11" s="440" customFormat="1" x14ac:dyDescent="0.2">
      <c r="B14248" s="442"/>
      <c r="I14248" s="443"/>
      <c r="J14248" s="443"/>
      <c r="K14248" s="443"/>
    </row>
    <row r="14249" spans="2:11" s="440" customFormat="1" x14ac:dyDescent="0.2">
      <c r="B14249" s="442"/>
      <c r="I14249" s="443"/>
      <c r="J14249" s="443"/>
      <c r="K14249" s="443"/>
    </row>
    <row r="14250" spans="2:11" s="440" customFormat="1" x14ac:dyDescent="0.2">
      <c r="B14250" s="442"/>
      <c r="I14250" s="443"/>
      <c r="J14250" s="443"/>
      <c r="K14250" s="443"/>
    </row>
    <row r="14251" spans="2:11" s="440" customFormat="1" x14ac:dyDescent="0.2">
      <c r="B14251" s="442"/>
      <c r="I14251" s="443"/>
      <c r="J14251" s="443"/>
      <c r="K14251" s="443"/>
    </row>
    <row r="14252" spans="2:11" s="440" customFormat="1" x14ac:dyDescent="0.2">
      <c r="B14252" s="442"/>
      <c r="I14252" s="443"/>
      <c r="J14252" s="443"/>
      <c r="K14252" s="443"/>
    </row>
    <row r="14253" spans="2:11" s="440" customFormat="1" x14ac:dyDescent="0.2">
      <c r="B14253" s="442"/>
      <c r="I14253" s="443"/>
      <c r="J14253" s="443"/>
      <c r="K14253" s="443"/>
    </row>
    <row r="14254" spans="2:11" s="440" customFormat="1" x14ac:dyDescent="0.2">
      <c r="B14254" s="442"/>
      <c r="I14254" s="443"/>
      <c r="J14254" s="443"/>
      <c r="K14254" s="443"/>
    </row>
    <row r="14255" spans="2:11" s="440" customFormat="1" x14ac:dyDescent="0.2">
      <c r="B14255" s="442"/>
      <c r="I14255" s="443"/>
      <c r="J14255" s="443"/>
      <c r="K14255" s="443"/>
    </row>
    <row r="14256" spans="2:11" s="440" customFormat="1" x14ac:dyDescent="0.2">
      <c r="B14256" s="442"/>
      <c r="I14256" s="443"/>
      <c r="J14256" s="443"/>
      <c r="K14256" s="443"/>
    </row>
    <row r="14257" spans="2:11" s="440" customFormat="1" x14ac:dyDescent="0.2">
      <c r="B14257" s="442"/>
      <c r="I14257" s="443"/>
      <c r="J14257" s="443"/>
      <c r="K14257" s="443"/>
    </row>
    <row r="14258" spans="2:11" s="440" customFormat="1" x14ac:dyDescent="0.2">
      <c r="B14258" s="442"/>
      <c r="I14258" s="443"/>
      <c r="J14258" s="443"/>
      <c r="K14258" s="443"/>
    </row>
    <row r="14259" spans="2:11" s="440" customFormat="1" x14ac:dyDescent="0.2">
      <c r="B14259" s="442"/>
      <c r="I14259" s="443"/>
      <c r="J14259" s="443"/>
      <c r="K14259" s="443"/>
    </row>
    <row r="14260" spans="2:11" s="440" customFormat="1" x14ac:dyDescent="0.2">
      <c r="B14260" s="442"/>
      <c r="I14260" s="443"/>
      <c r="J14260" s="443"/>
      <c r="K14260" s="443"/>
    </row>
    <row r="14261" spans="2:11" s="440" customFormat="1" x14ac:dyDescent="0.2">
      <c r="B14261" s="442"/>
      <c r="I14261" s="443"/>
      <c r="J14261" s="443"/>
      <c r="K14261" s="443"/>
    </row>
    <row r="14262" spans="2:11" s="440" customFormat="1" x14ac:dyDescent="0.2">
      <c r="B14262" s="442"/>
      <c r="I14262" s="443"/>
      <c r="J14262" s="443"/>
      <c r="K14262" s="443"/>
    </row>
    <row r="14263" spans="2:11" s="440" customFormat="1" x14ac:dyDescent="0.2">
      <c r="B14263" s="442"/>
      <c r="I14263" s="443"/>
      <c r="J14263" s="443"/>
      <c r="K14263" s="443"/>
    </row>
    <row r="14264" spans="2:11" s="440" customFormat="1" x14ac:dyDescent="0.2">
      <c r="B14264" s="442"/>
      <c r="I14264" s="443"/>
      <c r="J14264" s="443"/>
      <c r="K14264" s="443"/>
    </row>
    <row r="14265" spans="2:11" s="440" customFormat="1" x14ac:dyDescent="0.2">
      <c r="B14265" s="442"/>
      <c r="I14265" s="443"/>
      <c r="J14265" s="443"/>
      <c r="K14265" s="443"/>
    </row>
    <row r="14266" spans="2:11" s="440" customFormat="1" x14ac:dyDescent="0.2">
      <c r="B14266" s="442"/>
      <c r="I14266" s="443"/>
      <c r="J14266" s="443"/>
      <c r="K14266" s="443"/>
    </row>
    <row r="14267" spans="2:11" s="440" customFormat="1" x14ac:dyDescent="0.2">
      <c r="B14267" s="442"/>
      <c r="I14267" s="443"/>
      <c r="J14267" s="443"/>
      <c r="K14267" s="443"/>
    </row>
    <row r="14268" spans="2:11" s="440" customFormat="1" x14ac:dyDescent="0.2">
      <c r="B14268" s="442"/>
      <c r="I14268" s="443"/>
      <c r="J14268" s="443"/>
      <c r="K14268" s="443"/>
    </row>
    <row r="14269" spans="2:11" s="440" customFormat="1" x14ac:dyDescent="0.2">
      <c r="B14269" s="442"/>
      <c r="I14269" s="443"/>
      <c r="J14269" s="443"/>
      <c r="K14269" s="443"/>
    </row>
    <row r="14270" spans="2:11" s="440" customFormat="1" x14ac:dyDescent="0.2">
      <c r="B14270" s="442"/>
      <c r="I14270" s="443"/>
      <c r="J14270" s="443"/>
      <c r="K14270" s="443"/>
    </row>
    <row r="14271" spans="2:11" s="440" customFormat="1" x14ac:dyDescent="0.2">
      <c r="B14271" s="442"/>
      <c r="I14271" s="443"/>
      <c r="J14271" s="443"/>
      <c r="K14271" s="443"/>
    </row>
    <row r="14272" spans="2:11" s="440" customFormat="1" x14ac:dyDescent="0.2">
      <c r="B14272" s="442"/>
      <c r="I14272" s="443"/>
      <c r="J14272" s="443"/>
      <c r="K14272" s="443"/>
    </row>
    <row r="14273" spans="2:11" s="440" customFormat="1" x14ac:dyDescent="0.2">
      <c r="B14273" s="442"/>
      <c r="I14273" s="443"/>
      <c r="J14273" s="443"/>
      <c r="K14273" s="443"/>
    </row>
    <row r="14274" spans="2:11" s="440" customFormat="1" x14ac:dyDescent="0.2">
      <c r="B14274" s="442"/>
      <c r="I14274" s="443"/>
      <c r="J14274" s="443"/>
      <c r="K14274" s="443"/>
    </row>
    <row r="14275" spans="2:11" s="440" customFormat="1" x14ac:dyDescent="0.2">
      <c r="B14275" s="442"/>
      <c r="I14275" s="443"/>
      <c r="J14275" s="443"/>
      <c r="K14275" s="443"/>
    </row>
    <row r="14276" spans="2:11" s="440" customFormat="1" x14ac:dyDescent="0.2">
      <c r="B14276" s="442"/>
      <c r="I14276" s="443"/>
      <c r="J14276" s="443"/>
      <c r="K14276" s="443"/>
    </row>
    <row r="14277" spans="2:11" s="440" customFormat="1" x14ac:dyDescent="0.2">
      <c r="B14277" s="442"/>
      <c r="I14277" s="443"/>
      <c r="J14277" s="443"/>
      <c r="K14277" s="443"/>
    </row>
    <row r="14278" spans="2:11" s="440" customFormat="1" x14ac:dyDescent="0.2">
      <c r="B14278" s="442"/>
      <c r="I14278" s="443"/>
      <c r="J14278" s="443"/>
      <c r="K14278" s="443"/>
    </row>
    <row r="14279" spans="2:11" s="440" customFormat="1" x14ac:dyDescent="0.2">
      <c r="B14279" s="442"/>
      <c r="I14279" s="443"/>
      <c r="J14279" s="443"/>
      <c r="K14279" s="443"/>
    </row>
    <row r="14280" spans="2:11" s="440" customFormat="1" x14ac:dyDescent="0.2">
      <c r="B14280" s="442"/>
      <c r="I14280" s="443"/>
      <c r="J14280" s="443"/>
      <c r="K14280" s="443"/>
    </row>
    <row r="14281" spans="2:11" s="440" customFormat="1" x14ac:dyDescent="0.2">
      <c r="B14281" s="442"/>
      <c r="I14281" s="443"/>
      <c r="J14281" s="443"/>
      <c r="K14281" s="443"/>
    </row>
    <row r="14282" spans="2:11" s="440" customFormat="1" x14ac:dyDescent="0.2">
      <c r="B14282" s="442"/>
      <c r="I14282" s="443"/>
      <c r="J14282" s="443"/>
      <c r="K14282" s="443"/>
    </row>
    <row r="14283" spans="2:11" s="440" customFormat="1" x14ac:dyDescent="0.2">
      <c r="B14283" s="442"/>
      <c r="I14283" s="443"/>
      <c r="J14283" s="443"/>
      <c r="K14283" s="443"/>
    </row>
    <row r="14284" spans="2:11" s="440" customFormat="1" x14ac:dyDescent="0.2">
      <c r="B14284" s="442"/>
      <c r="I14284" s="443"/>
      <c r="J14284" s="443"/>
      <c r="K14284" s="443"/>
    </row>
    <row r="14285" spans="2:11" s="440" customFormat="1" x14ac:dyDescent="0.2">
      <c r="B14285" s="442"/>
      <c r="I14285" s="443"/>
      <c r="J14285" s="443"/>
      <c r="K14285" s="443"/>
    </row>
    <row r="14286" spans="2:11" s="440" customFormat="1" x14ac:dyDescent="0.2">
      <c r="B14286" s="442"/>
      <c r="I14286" s="443"/>
      <c r="J14286" s="443"/>
      <c r="K14286" s="443"/>
    </row>
    <row r="14287" spans="2:11" s="440" customFormat="1" x14ac:dyDescent="0.2">
      <c r="B14287" s="442"/>
      <c r="I14287" s="443"/>
      <c r="J14287" s="443"/>
      <c r="K14287" s="443"/>
    </row>
    <row r="14288" spans="2:11" s="440" customFormat="1" x14ac:dyDescent="0.2">
      <c r="B14288" s="442"/>
      <c r="I14288" s="443"/>
      <c r="J14288" s="443"/>
      <c r="K14288" s="443"/>
    </row>
    <row r="14289" spans="2:11" s="440" customFormat="1" x14ac:dyDescent="0.2">
      <c r="B14289" s="442"/>
      <c r="I14289" s="443"/>
      <c r="J14289" s="443"/>
      <c r="K14289" s="443"/>
    </row>
    <row r="14290" spans="2:11" s="440" customFormat="1" x14ac:dyDescent="0.2">
      <c r="B14290" s="442"/>
      <c r="I14290" s="443"/>
      <c r="J14290" s="443"/>
      <c r="K14290" s="443"/>
    </row>
    <row r="14291" spans="2:11" s="440" customFormat="1" x14ac:dyDescent="0.2">
      <c r="B14291" s="442"/>
      <c r="I14291" s="443"/>
      <c r="J14291" s="443"/>
      <c r="K14291" s="443"/>
    </row>
    <row r="14292" spans="2:11" s="440" customFormat="1" x14ac:dyDescent="0.2">
      <c r="B14292" s="442"/>
      <c r="I14292" s="443"/>
      <c r="J14292" s="443"/>
      <c r="K14292" s="443"/>
    </row>
    <row r="14293" spans="2:11" s="440" customFormat="1" x14ac:dyDescent="0.2">
      <c r="B14293" s="442"/>
      <c r="I14293" s="443"/>
      <c r="J14293" s="443"/>
      <c r="K14293" s="443"/>
    </row>
    <row r="14294" spans="2:11" s="440" customFormat="1" x14ac:dyDescent="0.2">
      <c r="B14294" s="442"/>
      <c r="I14294" s="443"/>
      <c r="J14294" s="443"/>
      <c r="K14294" s="443"/>
    </row>
    <row r="14295" spans="2:11" s="440" customFormat="1" x14ac:dyDescent="0.2">
      <c r="B14295" s="442"/>
      <c r="I14295" s="443"/>
      <c r="J14295" s="443"/>
      <c r="K14295" s="443"/>
    </row>
    <row r="14296" spans="2:11" s="440" customFormat="1" x14ac:dyDescent="0.2">
      <c r="B14296" s="442"/>
      <c r="I14296" s="443"/>
      <c r="J14296" s="443"/>
      <c r="K14296" s="443"/>
    </row>
    <row r="14297" spans="2:11" s="440" customFormat="1" x14ac:dyDescent="0.2">
      <c r="B14297" s="442"/>
      <c r="I14297" s="443"/>
      <c r="J14297" s="443"/>
      <c r="K14297" s="443"/>
    </row>
    <row r="14298" spans="2:11" s="440" customFormat="1" x14ac:dyDescent="0.2">
      <c r="B14298" s="442"/>
      <c r="I14298" s="443"/>
      <c r="J14298" s="443"/>
      <c r="K14298" s="443"/>
    </row>
    <row r="14299" spans="2:11" s="440" customFormat="1" x14ac:dyDescent="0.2">
      <c r="B14299" s="442"/>
      <c r="I14299" s="443"/>
      <c r="J14299" s="443"/>
      <c r="K14299" s="443"/>
    </row>
    <row r="14300" spans="2:11" s="440" customFormat="1" x14ac:dyDescent="0.2">
      <c r="B14300" s="442"/>
      <c r="I14300" s="443"/>
      <c r="J14300" s="443"/>
      <c r="K14300" s="443"/>
    </row>
    <row r="14301" spans="2:11" s="440" customFormat="1" x14ac:dyDescent="0.2">
      <c r="B14301" s="442"/>
      <c r="I14301" s="443"/>
      <c r="J14301" s="443"/>
      <c r="K14301" s="443"/>
    </row>
    <row r="14302" spans="2:11" s="440" customFormat="1" x14ac:dyDescent="0.2">
      <c r="B14302" s="442"/>
      <c r="I14302" s="443"/>
      <c r="J14302" s="443"/>
      <c r="K14302" s="443"/>
    </row>
    <row r="14303" spans="2:11" s="440" customFormat="1" x14ac:dyDescent="0.2">
      <c r="B14303" s="442"/>
      <c r="I14303" s="443"/>
      <c r="J14303" s="443"/>
      <c r="K14303" s="443"/>
    </row>
    <row r="14304" spans="2:11" s="440" customFormat="1" x14ac:dyDescent="0.2">
      <c r="B14304" s="442"/>
      <c r="I14304" s="443"/>
      <c r="J14304" s="443"/>
      <c r="K14304" s="443"/>
    </row>
    <row r="14305" spans="2:11" s="440" customFormat="1" x14ac:dyDescent="0.2">
      <c r="B14305" s="442"/>
      <c r="I14305" s="443"/>
      <c r="J14305" s="443"/>
      <c r="K14305" s="443"/>
    </row>
    <row r="14306" spans="2:11" s="440" customFormat="1" x14ac:dyDescent="0.2">
      <c r="B14306" s="442"/>
      <c r="I14306" s="443"/>
      <c r="J14306" s="443"/>
      <c r="K14306" s="443"/>
    </row>
    <row r="14307" spans="2:11" s="440" customFormat="1" x14ac:dyDescent="0.2">
      <c r="B14307" s="442"/>
      <c r="I14307" s="443"/>
      <c r="J14307" s="443"/>
      <c r="K14307" s="443"/>
    </row>
    <row r="14308" spans="2:11" s="440" customFormat="1" x14ac:dyDescent="0.2">
      <c r="B14308" s="442"/>
      <c r="I14308" s="443"/>
      <c r="J14308" s="443"/>
      <c r="K14308" s="443"/>
    </row>
    <row r="14309" spans="2:11" s="440" customFormat="1" x14ac:dyDescent="0.2">
      <c r="B14309" s="442"/>
      <c r="I14309" s="443"/>
      <c r="J14309" s="443"/>
      <c r="K14309" s="443"/>
    </row>
    <row r="14310" spans="2:11" s="440" customFormat="1" x14ac:dyDescent="0.2">
      <c r="B14310" s="442"/>
      <c r="I14310" s="443"/>
      <c r="J14310" s="443"/>
      <c r="K14310" s="443"/>
    </row>
    <row r="14311" spans="2:11" s="440" customFormat="1" x14ac:dyDescent="0.2">
      <c r="B14311" s="442"/>
      <c r="I14311" s="443"/>
      <c r="J14311" s="443"/>
      <c r="K14311" s="443"/>
    </row>
    <row r="14312" spans="2:11" s="440" customFormat="1" x14ac:dyDescent="0.2">
      <c r="B14312" s="442"/>
      <c r="I14312" s="443"/>
      <c r="J14312" s="443"/>
      <c r="K14312" s="443"/>
    </row>
    <row r="14313" spans="2:11" s="440" customFormat="1" x14ac:dyDescent="0.2">
      <c r="B14313" s="442"/>
      <c r="I14313" s="443"/>
      <c r="J14313" s="443"/>
      <c r="K14313" s="443"/>
    </row>
    <row r="14314" spans="2:11" s="440" customFormat="1" x14ac:dyDescent="0.2">
      <c r="B14314" s="442"/>
      <c r="I14314" s="443"/>
      <c r="J14314" s="443"/>
      <c r="K14314" s="443"/>
    </row>
    <row r="14315" spans="2:11" s="440" customFormat="1" x14ac:dyDescent="0.2">
      <c r="B14315" s="442"/>
      <c r="I14315" s="443"/>
      <c r="J14315" s="443"/>
      <c r="K14315" s="443"/>
    </row>
    <row r="14316" spans="2:11" s="440" customFormat="1" x14ac:dyDescent="0.2">
      <c r="B14316" s="442"/>
      <c r="I14316" s="443"/>
      <c r="J14316" s="443"/>
      <c r="K14316" s="443"/>
    </row>
    <row r="14317" spans="2:11" s="440" customFormat="1" x14ac:dyDescent="0.2">
      <c r="B14317" s="442"/>
      <c r="I14317" s="443"/>
      <c r="J14317" s="443"/>
      <c r="K14317" s="443"/>
    </row>
    <row r="14318" spans="2:11" s="440" customFormat="1" x14ac:dyDescent="0.2">
      <c r="B14318" s="442"/>
      <c r="I14318" s="443"/>
      <c r="J14318" s="443"/>
      <c r="K14318" s="443"/>
    </row>
    <row r="14319" spans="2:11" s="440" customFormat="1" x14ac:dyDescent="0.2">
      <c r="B14319" s="442"/>
      <c r="I14319" s="443"/>
      <c r="J14319" s="443"/>
      <c r="K14319" s="443"/>
    </row>
    <row r="14320" spans="2:11" s="440" customFormat="1" x14ac:dyDescent="0.2">
      <c r="B14320" s="442"/>
      <c r="I14320" s="443"/>
      <c r="J14320" s="443"/>
      <c r="K14320" s="443"/>
    </row>
    <row r="14321" spans="2:11" s="440" customFormat="1" x14ac:dyDescent="0.2">
      <c r="B14321" s="442"/>
      <c r="I14321" s="443"/>
      <c r="J14321" s="443"/>
      <c r="K14321" s="443"/>
    </row>
    <row r="14322" spans="2:11" s="440" customFormat="1" x14ac:dyDescent="0.2">
      <c r="B14322" s="442"/>
      <c r="I14322" s="443"/>
      <c r="J14322" s="443"/>
      <c r="K14322" s="443"/>
    </row>
    <row r="14323" spans="2:11" s="440" customFormat="1" x14ac:dyDescent="0.2">
      <c r="B14323" s="442"/>
      <c r="I14323" s="443"/>
      <c r="J14323" s="443"/>
      <c r="K14323" s="443"/>
    </row>
    <row r="14324" spans="2:11" s="440" customFormat="1" x14ac:dyDescent="0.2">
      <c r="B14324" s="442"/>
      <c r="I14324" s="443"/>
      <c r="J14324" s="443"/>
      <c r="K14324" s="443"/>
    </row>
    <row r="14325" spans="2:11" s="440" customFormat="1" x14ac:dyDescent="0.2">
      <c r="B14325" s="442"/>
      <c r="I14325" s="443"/>
      <c r="J14325" s="443"/>
      <c r="K14325" s="443"/>
    </row>
    <row r="14326" spans="2:11" s="440" customFormat="1" x14ac:dyDescent="0.2">
      <c r="B14326" s="442"/>
      <c r="I14326" s="443"/>
      <c r="J14326" s="443"/>
      <c r="K14326" s="443"/>
    </row>
    <row r="14327" spans="2:11" s="440" customFormat="1" x14ac:dyDescent="0.2">
      <c r="B14327" s="442"/>
      <c r="I14327" s="443"/>
      <c r="J14327" s="443"/>
      <c r="K14327" s="443"/>
    </row>
    <row r="14328" spans="2:11" s="440" customFormat="1" x14ac:dyDescent="0.2">
      <c r="B14328" s="442"/>
      <c r="I14328" s="443"/>
      <c r="J14328" s="443"/>
      <c r="K14328" s="443"/>
    </row>
    <row r="14329" spans="2:11" s="440" customFormat="1" x14ac:dyDescent="0.2">
      <c r="B14329" s="442"/>
      <c r="I14329" s="443"/>
      <c r="J14329" s="443"/>
      <c r="K14329" s="443"/>
    </row>
    <row r="14330" spans="2:11" s="440" customFormat="1" x14ac:dyDescent="0.2">
      <c r="B14330" s="442"/>
      <c r="I14330" s="443"/>
      <c r="J14330" s="443"/>
      <c r="K14330" s="443"/>
    </row>
    <row r="14331" spans="2:11" s="440" customFormat="1" x14ac:dyDescent="0.2">
      <c r="B14331" s="442"/>
      <c r="I14331" s="443"/>
      <c r="J14331" s="443"/>
      <c r="K14331" s="443"/>
    </row>
    <row r="14332" spans="2:11" s="440" customFormat="1" x14ac:dyDescent="0.2">
      <c r="B14332" s="442"/>
      <c r="I14332" s="443"/>
      <c r="J14332" s="443"/>
      <c r="K14332" s="443"/>
    </row>
    <row r="14333" spans="2:11" s="440" customFormat="1" x14ac:dyDescent="0.2">
      <c r="B14333" s="442"/>
      <c r="I14333" s="443"/>
      <c r="J14333" s="443"/>
      <c r="K14333" s="443"/>
    </row>
    <row r="14334" spans="2:11" s="440" customFormat="1" x14ac:dyDescent="0.2">
      <c r="B14334" s="442"/>
      <c r="I14334" s="443"/>
      <c r="J14334" s="443"/>
      <c r="K14334" s="443"/>
    </row>
    <row r="14335" spans="2:11" s="440" customFormat="1" x14ac:dyDescent="0.2">
      <c r="B14335" s="442"/>
      <c r="I14335" s="443"/>
      <c r="J14335" s="443"/>
      <c r="K14335" s="443"/>
    </row>
    <row r="14336" spans="2:11" s="440" customFormat="1" x14ac:dyDescent="0.2">
      <c r="B14336" s="442"/>
      <c r="I14336" s="443"/>
      <c r="J14336" s="443"/>
      <c r="K14336" s="443"/>
    </row>
    <row r="14337" spans="2:11" s="440" customFormat="1" x14ac:dyDescent="0.2">
      <c r="B14337" s="442"/>
      <c r="I14337" s="443"/>
      <c r="J14337" s="443"/>
      <c r="K14337" s="443"/>
    </row>
    <row r="14338" spans="2:11" s="440" customFormat="1" x14ac:dyDescent="0.2">
      <c r="B14338" s="442"/>
      <c r="I14338" s="443"/>
      <c r="J14338" s="443"/>
      <c r="K14338" s="443"/>
    </row>
    <row r="14339" spans="2:11" s="440" customFormat="1" x14ac:dyDescent="0.2">
      <c r="B14339" s="442"/>
      <c r="I14339" s="443"/>
      <c r="J14339" s="443"/>
      <c r="K14339" s="443"/>
    </row>
    <row r="14340" spans="2:11" s="440" customFormat="1" x14ac:dyDescent="0.2">
      <c r="B14340" s="442"/>
      <c r="I14340" s="443"/>
      <c r="J14340" s="443"/>
      <c r="K14340" s="443"/>
    </row>
    <row r="14341" spans="2:11" s="440" customFormat="1" x14ac:dyDescent="0.2">
      <c r="B14341" s="442"/>
      <c r="I14341" s="443"/>
      <c r="J14341" s="443"/>
      <c r="K14341" s="443"/>
    </row>
    <row r="14342" spans="2:11" s="440" customFormat="1" x14ac:dyDescent="0.2">
      <c r="B14342" s="442"/>
      <c r="I14342" s="443"/>
      <c r="J14342" s="443"/>
      <c r="K14342" s="443"/>
    </row>
    <row r="14343" spans="2:11" s="440" customFormat="1" x14ac:dyDescent="0.2">
      <c r="B14343" s="442"/>
      <c r="I14343" s="443"/>
      <c r="J14343" s="443"/>
      <c r="K14343" s="443"/>
    </row>
    <row r="14344" spans="2:11" s="440" customFormat="1" x14ac:dyDescent="0.2">
      <c r="B14344" s="442"/>
      <c r="I14344" s="443"/>
      <c r="J14344" s="443"/>
      <c r="K14344" s="443"/>
    </row>
    <row r="14345" spans="2:11" s="440" customFormat="1" x14ac:dyDescent="0.2">
      <c r="B14345" s="442"/>
      <c r="I14345" s="443"/>
      <c r="J14345" s="443"/>
      <c r="K14345" s="443"/>
    </row>
    <row r="14346" spans="2:11" s="440" customFormat="1" x14ac:dyDescent="0.2">
      <c r="B14346" s="442"/>
      <c r="I14346" s="443"/>
      <c r="J14346" s="443"/>
      <c r="K14346" s="443"/>
    </row>
    <row r="14347" spans="2:11" s="440" customFormat="1" x14ac:dyDescent="0.2">
      <c r="B14347" s="442"/>
      <c r="I14347" s="443"/>
      <c r="J14347" s="443"/>
      <c r="K14347" s="443"/>
    </row>
    <row r="14348" spans="2:11" s="440" customFormat="1" x14ac:dyDescent="0.2">
      <c r="B14348" s="442"/>
      <c r="I14348" s="443"/>
      <c r="J14348" s="443"/>
      <c r="K14348" s="443"/>
    </row>
    <row r="14349" spans="2:11" s="440" customFormat="1" x14ac:dyDescent="0.2">
      <c r="B14349" s="442"/>
      <c r="I14349" s="443"/>
      <c r="J14349" s="443"/>
      <c r="K14349" s="443"/>
    </row>
    <row r="14350" spans="2:11" s="440" customFormat="1" x14ac:dyDescent="0.2">
      <c r="B14350" s="442"/>
      <c r="I14350" s="443"/>
      <c r="J14350" s="443"/>
      <c r="K14350" s="443"/>
    </row>
    <row r="14351" spans="2:11" s="440" customFormat="1" x14ac:dyDescent="0.2">
      <c r="B14351" s="442"/>
      <c r="I14351" s="443"/>
      <c r="J14351" s="443"/>
      <c r="K14351" s="443"/>
    </row>
    <row r="14352" spans="2:11" s="440" customFormat="1" x14ac:dyDescent="0.2">
      <c r="B14352" s="442"/>
      <c r="I14352" s="443"/>
      <c r="J14352" s="443"/>
      <c r="K14352" s="443"/>
    </row>
    <row r="14353" spans="2:11" s="440" customFormat="1" x14ac:dyDescent="0.2">
      <c r="B14353" s="442"/>
      <c r="I14353" s="443"/>
      <c r="J14353" s="443"/>
      <c r="K14353" s="443"/>
    </row>
    <row r="14354" spans="2:11" s="440" customFormat="1" x14ac:dyDescent="0.2">
      <c r="B14354" s="442"/>
      <c r="I14354" s="443"/>
      <c r="J14354" s="443"/>
      <c r="K14354" s="443"/>
    </row>
    <row r="14355" spans="2:11" s="440" customFormat="1" x14ac:dyDescent="0.2">
      <c r="B14355" s="442"/>
      <c r="I14355" s="443"/>
      <c r="J14355" s="443"/>
      <c r="K14355" s="443"/>
    </row>
    <row r="14356" spans="2:11" s="440" customFormat="1" x14ac:dyDescent="0.2">
      <c r="B14356" s="442"/>
      <c r="I14356" s="443"/>
      <c r="J14356" s="443"/>
      <c r="K14356" s="443"/>
    </row>
    <row r="14357" spans="2:11" s="440" customFormat="1" x14ac:dyDescent="0.2">
      <c r="B14357" s="442"/>
      <c r="I14357" s="443"/>
      <c r="J14357" s="443"/>
      <c r="K14357" s="443"/>
    </row>
    <row r="14358" spans="2:11" s="440" customFormat="1" x14ac:dyDescent="0.2">
      <c r="B14358" s="442"/>
      <c r="I14358" s="443"/>
      <c r="J14358" s="443"/>
      <c r="K14358" s="443"/>
    </row>
    <row r="14359" spans="2:11" s="440" customFormat="1" x14ac:dyDescent="0.2">
      <c r="B14359" s="442"/>
      <c r="I14359" s="443"/>
      <c r="J14359" s="443"/>
      <c r="K14359" s="443"/>
    </row>
    <row r="14360" spans="2:11" s="440" customFormat="1" x14ac:dyDescent="0.2">
      <c r="B14360" s="442"/>
      <c r="I14360" s="443"/>
      <c r="J14360" s="443"/>
      <c r="K14360" s="443"/>
    </row>
    <row r="14361" spans="2:11" s="440" customFormat="1" x14ac:dyDescent="0.2">
      <c r="B14361" s="442"/>
      <c r="I14361" s="443"/>
      <c r="J14361" s="443"/>
      <c r="K14361" s="443"/>
    </row>
    <row r="14362" spans="2:11" s="440" customFormat="1" x14ac:dyDescent="0.2">
      <c r="B14362" s="442"/>
      <c r="I14362" s="443"/>
      <c r="J14362" s="443"/>
      <c r="K14362" s="443"/>
    </row>
    <row r="14363" spans="2:11" s="440" customFormat="1" x14ac:dyDescent="0.2">
      <c r="B14363" s="442"/>
      <c r="I14363" s="443"/>
      <c r="J14363" s="443"/>
      <c r="K14363" s="443"/>
    </row>
    <row r="14364" spans="2:11" s="440" customFormat="1" x14ac:dyDescent="0.2">
      <c r="B14364" s="442"/>
      <c r="I14364" s="443"/>
      <c r="J14364" s="443"/>
      <c r="K14364" s="443"/>
    </row>
    <row r="14365" spans="2:11" s="440" customFormat="1" x14ac:dyDescent="0.2">
      <c r="B14365" s="442"/>
      <c r="I14365" s="443"/>
      <c r="J14365" s="443"/>
      <c r="K14365" s="443"/>
    </row>
    <row r="14366" spans="2:11" s="440" customFormat="1" x14ac:dyDescent="0.2">
      <c r="B14366" s="442"/>
      <c r="I14366" s="443"/>
      <c r="J14366" s="443"/>
      <c r="K14366" s="443"/>
    </row>
    <row r="14367" spans="2:11" s="440" customFormat="1" x14ac:dyDescent="0.2">
      <c r="B14367" s="442"/>
      <c r="I14367" s="443"/>
      <c r="J14367" s="443"/>
      <c r="K14367" s="443"/>
    </row>
    <row r="14368" spans="2:11" s="440" customFormat="1" x14ac:dyDescent="0.2">
      <c r="B14368" s="442"/>
      <c r="I14368" s="443"/>
      <c r="J14368" s="443"/>
      <c r="K14368" s="443"/>
    </row>
    <row r="14369" spans="2:11" s="440" customFormat="1" x14ac:dyDescent="0.2">
      <c r="B14369" s="442"/>
      <c r="I14369" s="443"/>
      <c r="J14369" s="443"/>
      <c r="K14369" s="443"/>
    </row>
    <row r="14370" spans="2:11" s="440" customFormat="1" x14ac:dyDescent="0.2">
      <c r="B14370" s="442"/>
      <c r="I14370" s="443"/>
      <c r="J14370" s="443"/>
      <c r="K14370" s="443"/>
    </row>
    <row r="14371" spans="2:11" s="440" customFormat="1" x14ac:dyDescent="0.2">
      <c r="B14371" s="442"/>
      <c r="I14371" s="443"/>
      <c r="J14371" s="443"/>
      <c r="K14371" s="443"/>
    </row>
    <row r="14372" spans="2:11" s="440" customFormat="1" x14ac:dyDescent="0.2">
      <c r="B14372" s="442"/>
      <c r="I14372" s="443"/>
      <c r="J14372" s="443"/>
      <c r="K14372" s="443"/>
    </row>
    <row r="14373" spans="2:11" s="440" customFormat="1" x14ac:dyDescent="0.2">
      <c r="B14373" s="442"/>
      <c r="I14373" s="443"/>
      <c r="J14373" s="443"/>
      <c r="K14373" s="443"/>
    </row>
    <row r="14374" spans="2:11" s="440" customFormat="1" x14ac:dyDescent="0.2">
      <c r="B14374" s="442"/>
      <c r="I14374" s="443"/>
      <c r="J14374" s="443"/>
      <c r="K14374" s="443"/>
    </row>
    <row r="14375" spans="2:11" s="440" customFormat="1" x14ac:dyDescent="0.2">
      <c r="B14375" s="442"/>
      <c r="I14375" s="443"/>
      <c r="J14375" s="443"/>
      <c r="K14375" s="443"/>
    </row>
    <row r="14376" spans="2:11" s="440" customFormat="1" x14ac:dyDescent="0.2">
      <c r="B14376" s="442"/>
      <c r="I14376" s="443"/>
      <c r="J14376" s="443"/>
      <c r="K14376" s="443"/>
    </row>
    <row r="14377" spans="2:11" s="440" customFormat="1" x14ac:dyDescent="0.2">
      <c r="B14377" s="442"/>
      <c r="I14377" s="443"/>
      <c r="J14377" s="443"/>
      <c r="K14377" s="443"/>
    </row>
    <row r="14378" spans="2:11" s="440" customFormat="1" x14ac:dyDescent="0.2">
      <c r="B14378" s="442"/>
      <c r="I14378" s="443"/>
      <c r="J14378" s="443"/>
      <c r="K14378" s="443"/>
    </row>
    <row r="14379" spans="2:11" s="440" customFormat="1" x14ac:dyDescent="0.2">
      <c r="B14379" s="442"/>
      <c r="I14379" s="443"/>
      <c r="J14379" s="443"/>
      <c r="K14379" s="443"/>
    </row>
    <row r="14380" spans="2:11" s="440" customFormat="1" x14ac:dyDescent="0.2">
      <c r="B14380" s="442"/>
      <c r="I14380" s="443"/>
      <c r="J14380" s="443"/>
      <c r="K14380" s="443"/>
    </row>
    <row r="14381" spans="2:11" s="440" customFormat="1" x14ac:dyDescent="0.2">
      <c r="B14381" s="442"/>
      <c r="I14381" s="443"/>
      <c r="J14381" s="443"/>
      <c r="K14381" s="443"/>
    </row>
    <row r="14382" spans="2:11" s="440" customFormat="1" x14ac:dyDescent="0.2">
      <c r="B14382" s="442"/>
      <c r="I14382" s="443"/>
      <c r="J14382" s="443"/>
      <c r="K14382" s="443"/>
    </row>
    <row r="14383" spans="2:11" s="440" customFormat="1" x14ac:dyDescent="0.2">
      <c r="B14383" s="442"/>
      <c r="I14383" s="443"/>
      <c r="J14383" s="443"/>
      <c r="K14383" s="443"/>
    </row>
    <row r="14384" spans="2:11" s="440" customFormat="1" x14ac:dyDescent="0.2">
      <c r="B14384" s="442"/>
      <c r="I14384" s="443"/>
      <c r="J14384" s="443"/>
      <c r="K14384" s="443"/>
    </row>
    <row r="14385" spans="2:11" s="440" customFormat="1" x14ac:dyDescent="0.2">
      <c r="B14385" s="442"/>
      <c r="I14385" s="443"/>
      <c r="J14385" s="443"/>
      <c r="K14385" s="443"/>
    </row>
    <row r="14386" spans="2:11" s="440" customFormat="1" x14ac:dyDescent="0.2">
      <c r="B14386" s="442"/>
      <c r="I14386" s="443"/>
      <c r="J14386" s="443"/>
      <c r="K14386" s="443"/>
    </row>
    <row r="14387" spans="2:11" s="440" customFormat="1" x14ac:dyDescent="0.2">
      <c r="B14387" s="442"/>
      <c r="I14387" s="443"/>
      <c r="J14387" s="443"/>
      <c r="K14387" s="443"/>
    </row>
    <row r="14388" spans="2:11" s="440" customFormat="1" x14ac:dyDescent="0.2">
      <c r="B14388" s="442"/>
      <c r="I14388" s="443"/>
      <c r="J14388" s="443"/>
      <c r="K14388" s="443"/>
    </row>
    <row r="14389" spans="2:11" s="440" customFormat="1" x14ac:dyDescent="0.2">
      <c r="B14389" s="442"/>
      <c r="I14389" s="443"/>
      <c r="J14389" s="443"/>
      <c r="K14389" s="443"/>
    </row>
    <row r="14390" spans="2:11" s="440" customFormat="1" x14ac:dyDescent="0.2">
      <c r="B14390" s="442"/>
      <c r="I14390" s="443"/>
      <c r="J14390" s="443"/>
      <c r="K14390" s="443"/>
    </row>
    <row r="14391" spans="2:11" s="440" customFormat="1" x14ac:dyDescent="0.2">
      <c r="B14391" s="442"/>
      <c r="I14391" s="443"/>
      <c r="J14391" s="443"/>
      <c r="K14391" s="443"/>
    </row>
    <row r="14392" spans="2:11" s="440" customFormat="1" x14ac:dyDescent="0.2">
      <c r="B14392" s="442"/>
      <c r="I14392" s="443"/>
      <c r="J14392" s="443"/>
      <c r="K14392" s="443"/>
    </row>
    <row r="14393" spans="2:11" s="440" customFormat="1" x14ac:dyDescent="0.2">
      <c r="B14393" s="442"/>
      <c r="I14393" s="443"/>
      <c r="J14393" s="443"/>
      <c r="K14393" s="443"/>
    </row>
    <row r="14394" spans="2:11" s="440" customFormat="1" x14ac:dyDescent="0.2">
      <c r="B14394" s="442"/>
      <c r="I14394" s="443"/>
      <c r="J14394" s="443"/>
      <c r="K14394" s="443"/>
    </row>
    <row r="14395" spans="2:11" s="440" customFormat="1" x14ac:dyDescent="0.2">
      <c r="B14395" s="442"/>
      <c r="I14395" s="443"/>
      <c r="J14395" s="443"/>
      <c r="K14395" s="443"/>
    </row>
    <row r="14396" spans="2:11" s="440" customFormat="1" x14ac:dyDescent="0.2">
      <c r="B14396" s="442"/>
      <c r="I14396" s="443"/>
      <c r="J14396" s="443"/>
      <c r="K14396" s="443"/>
    </row>
    <row r="14397" spans="2:11" s="440" customFormat="1" x14ac:dyDescent="0.2">
      <c r="B14397" s="442"/>
      <c r="I14397" s="443"/>
      <c r="J14397" s="443"/>
      <c r="K14397" s="443"/>
    </row>
    <row r="14398" spans="2:11" s="440" customFormat="1" x14ac:dyDescent="0.2">
      <c r="B14398" s="442"/>
      <c r="I14398" s="443"/>
      <c r="J14398" s="443"/>
      <c r="K14398" s="443"/>
    </row>
    <row r="14399" spans="2:11" s="440" customFormat="1" x14ac:dyDescent="0.2">
      <c r="B14399" s="442"/>
      <c r="I14399" s="443"/>
      <c r="J14399" s="443"/>
      <c r="K14399" s="443"/>
    </row>
    <row r="14400" spans="2:11" s="440" customFormat="1" x14ac:dyDescent="0.2">
      <c r="B14400" s="442"/>
      <c r="I14400" s="443"/>
      <c r="J14400" s="443"/>
      <c r="K14400" s="443"/>
    </row>
    <row r="14401" spans="2:11" s="440" customFormat="1" x14ac:dyDescent="0.2">
      <c r="B14401" s="442"/>
      <c r="I14401" s="443"/>
      <c r="J14401" s="443"/>
      <c r="K14401" s="443"/>
    </row>
    <row r="14402" spans="2:11" s="440" customFormat="1" x14ac:dyDescent="0.2">
      <c r="B14402" s="442"/>
      <c r="I14402" s="443"/>
      <c r="J14402" s="443"/>
      <c r="K14402" s="443"/>
    </row>
    <row r="14403" spans="2:11" s="440" customFormat="1" x14ac:dyDescent="0.2">
      <c r="B14403" s="442"/>
      <c r="I14403" s="443"/>
      <c r="J14403" s="443"/>
      <c r="K14403" s="443"/>
    </row>
    <row r="14404" spans="2:11" s="440" customFormat="1" x14ac:dyDescent="0.2">
      <c r="B14404" s="442"/>
      <c r="I14404" s="443"/>
      <c r="J14404" s="443"/>
      <c r="K14404" s="443"/>
    </row>
    <row r="14405" spans="2:11" s="440" customFormat="1" x14ac:dyDescent="0.2">
      <c r="B14405" s="442"/>
      <c r="I14405" s="443"/>
      <c r="J14405" s="443"/>
      <c r="K14405" s="443"/>
    </row>
    <row r="14406" spans="2:11" s="440" customFormat="1" x14ac:dyDescent="0.2">
      <c r="B14406" s="442"/>
      <c r="I14406" s="443"/>
      <c r="J14406" s="443"/>
      <c r="K14406" s="443"/>
    </row>
    <row r="14407" spans="2:11" s="440" customFormat="1" x14ac:dyDescent="0.2">
      <c r="B14407" s="442"/>
      <c r="I14407" s="443"/>
      <c r="J14407" s="443"/>
      <c r="K14407" s="443"/>
    </row>
    <row r="14408" spans="2:11" s="440" customFormat="1" x14ac:dyDescent="0.2">
      <c r="B14408" s="442"/>
      <c r="I14408" s="443"/>
      <c r="J14408" s="443"/>
      <c r="K14408" s="443"/>
    </row>
    <row r="14409" spans="2:11" s="440" customFormat="1" x14ac:dyDescent="0.2">
      <c r="B14409" s="442"/>
      <c r="I14409" s="443"/>
      <c r="J14409" s="443"/>
      <c r="K14409" s="443"/>
    </row>
    <row r="14410" spans="2:11" s="440" customFormat="1" x14ac:dyDescent="0.2">
      <c r="B14410" s="442"/>
      <c r="I14410" s="443"/>
      <c r="J14410" s="443"/>
      <c r="K14410" s="443"/>
    </row>
    <row r="14411" spans="2:11" s="440" customFormat="1" x14ac:dyDescent="0.2">
      <c r="B14411" s="442"/>
      <c r="I14411" s="443"/>
      <c r="J14411" s="443"/>
      <c r="K14411" s="443"/>
    </row>
    <row r="14412" spans="2:11" s="440" customFormat="1" x14ac:dyDescent="0.2">
      <c r="B14412" s="442"/>
      <c r="I14412" s="443"/>
      <c r="J14412" s="443"/>
      <c r="K14412" s="443"/>
    </row>
    <row r="14413" spans="2:11" s="440" customFormat="1" x14ac:dyDescent="0.2">
      <c r="B14413" s="442"/>
      <c r="I14413" s="443"/>
      <c r="J14413" s="443"/>
      <c r="K14413" s="443"/>
    </row>
    <row r="14414" spans="2:11" s="440" customFormat="1" x14ac:dyDescent="0.2">
      <c r="B14414" s="442"/>
      <c r="I14414" s="443"/>
      <c r="J14414" s="443"/>
      <c r="K14414" s="443"/>
    </row>
    <row r="14415" spans="2:11" s="440" customFormat="1" x14ac:dyDescent="0.2">
      <c r="B14415" s="442"/>
      <c r="I14415" s="443"/>
      <c r="J14415" s="443"/>
      <c r="K14415" s="443"/>
    </row>
    <row r="14416" spans="2:11" s="440" customFormat="1" x14ac:dyDescent="0.2">
      <c r="B14416" s="442"/>
      <c r="I14416" s="443"/>
      <c r="J14416" s="443"/>
      <c r="K14416" s="443"/>
    </row>
    <row r="14417" spans="2:11" s="440" customFormat="1" x14ac:dyDescent="0.2">
      <c r="B14417" s="442"/>
      <c r="I14417" s="443"/>
      <c r="J14417" s="443"/>
      <c r="K14417" s="443"/>
    </row>
    <row r="14418" spans="2:11" s="440" customFormat="1" x14ac:dyDescent="0.2">
      <c r="B14418" s="442"/>
      <c r="I14418" s="443"/>
      <c r="J14418" s="443"/>
      <c r="K14418" s="443"/>
    </row>
    <row r="14419" spans="2:11" s="440" customFormat="1" x14ac:dyDescent="0.2">
      <c r="B14419" s="442"/>
      <c r="I14419" s="443"/>
      <c r="J14419" s="443"/>
      <c r="K14419" s="443"/>
    </row>
    <row r="14420" spans="2:11" s="440" customFormat="1" x14ac:dyDescent="0.2">
      <c r="B14420" s="442"/>
      <c r="I14420" s="443"/>
      <c r="J14420" s="443"/>
      <c r="K14420" s="443"/>
    </row>
    <row r="14421" spans="2:11" s="440" customFormat="1" x14ac:dyDescent="0.2">
      <c r="B14421" s="442"/>
      <c r="I14421" s="443"/>
      <c r="J14421" s="443"/>
      <c r="K14421" s="443"/>
    </row>
    <row r="14422" spans="2:11" s="440" customFormat="1" x14ac:dyDescent="0.2">
      <c r="B14422" s="442"/>
      <c r="I14422" s="443"/>
      <c r="J14422" s="443"/>
      <c r="K14422" s="443"/>
    </row>
    <row r="14423" spans="2:11" s="440" customFormat="1" x14ac:dyDescent="0.2">
      <c r="B14423" s="442"/>
      <c r="I14423" s="443"/>
      <c r="J14423" s="443"/>
      <c r="K14423" s="443"/>
    </row>
    <row r="14424" spans="2:11" s="440" customFormat="1" x14ac:dyDescent="0.2">
      <c r="B14424" s="442"/>
      <c r="I14424" s="443"/>
      <c r="J14424" s="443"/>
      <c r="K14424" s="443"/>
    </row>
    <row r="14425" spans="2:11" s="440" customFormat="1" x14ac:dyDescent="0.2">
      <c r="B14425" s="442"/>
      <c r="I14425" s="443"/>
      <c r="J14425" s="443"/>
      <c r="K14425" s="443"/>
    </row>
    <row r="14426" spans="2:11" s="440" customFormat="1" x14ac:dyDescent="0.2">
      <c r="B14426" s="442"/>
      <c r="I14426" s="443"/>
      <c r="J14426" s="443"/>
      <c r="K14426" s="443"/>
    </row>
    <row r="14427" spans="2:11" s="440" customFormat="1" x14ac:dyDescent="0.2">
      <c r="B14427" s="442"/>
      <c r="I14427" s="443"/>
      <c r="J14427" s="443"/>
      <c r="K14427" s="443"/>
    </row>
    <row r="14428" spans="2:11" s="440" customFormat="1" x14ac:dyDescent="0.2">
      <c r="B14428" s="442"/>
      <c r="I14428" s="443"/>
      <c r="J14428" s="443"/>
      <c r="K14428" s="443"/>
    </row>
    <row r="14429" spans="2:11" s="440" customFormat="1" x14ac:dyDescent="0.2">
      <c r="B14429" s="442"/>
      <c r="I14429" s="443"/>
      <c r="J14429" s="443"/>
      <c r="K14429" s="443"/>
    </row>
    <row r="14430" spans="2:11" s="440" customFormat="1" x14ac:dyDescent="0.2">
      <c r="B14430" s="442"/>
      <c r="I14430" s="443"/>
      <c r="J14430" s="443"/>
      <c r="K14430" s="443"/>
    </row>
    <row r="14431" spans="2:11" s="440" customFormat="1" x14ac:dyDescent="0.2">
      <c r="B14431" s="442"/>
      <c r="I14431" s="443"/>
      <c r="J14431" s="443"/>
      <c r="K14431" s="443"/>
    </row>
    <row r="14432" spans="2:11" s="440" customFormat="1" x14ac:dyDescent="0.2">
      <c r="B14432" s="442"/>
      <c r="I14432" s="443"/>
      <c r="J14432" s="443"/>
      <c r="K14432" s="443"/>
    </row>
    <row r="14433" spans="2:11" s="440" customFormat="1" x14ac:dyDescent="0.2">
      <c r="B14433" s="442"/>
      <c r="I14433" s="443"/>
      <c r="J14433" s="443"/>
      <c r="K14433" s="443"/>
    </row>
    <row r="14434" spans="2:11" s="440" customFormat="1" x14ac:dyDescent="0.2">
      <c r="B14434" s="442"/>
      <c r="I14434" s="443"/>
      <c r="J14434" s="443"/>
      <c r="K14434" s="443"/>
    </row>
    <row r="14435" spans="2:11" s="440" customFormat="1" x14ac:dyDescent="0.2">
      <c r="B14435" s="442"/>
      <c r="I14435" s="443"/>
      <c r="J14435" s="443"/>
      <c r="K14435" s="443"/>
    </row>
    <row r="14436" spans="2:11" s="440" customFormat="1" x14ac:dyDescent="0.2">
      <c r="B14436" s="442"/>
      <c r="I14436" s="443"/>
      <c r="J14436" s="443"/>
      <c r="K14436" s="443"/>
    </row>
    <row r="14437" spans="2:11" s="440" customFormat="1" x14ac:dyDescent="0.2">
      <c r="B14437" s="442"/>
      <c r="I14437" s="443"/>
      <c r="J14437" s="443"/>
      <c r="K14437" s="443"/>
    </row>
    <row r="14438" spans="2:11" s="440" customFormat="1" x14ac:dyDescent="0.2">
      <c r="B14438" s="442"/>
      <c r="I14438" s="443"/>
      <c r="J14438" s="443"/>
      <c r="K14438" s="443"/>
    </row>
    <row r="14439" spans="2:11" s="440" customFormat="1" x14ac:dyDescent="0.2">
      <c r="B14439" s="442"/>
      <c r="I14439" s="443"/>
      <c r="J14439" s="443"/>
      <c r="K14439" s="443"/>
    </row>
    <row r="14440" spans="2:11" s="440" customFormat="1" x14ac:dyDescent="0.2">
      <c r="B14440" s="442"/>
      <c r="I14440" s="443"/>
      <c r="J14440" s="443"/>
      <c r="K14440" s="443"/>
    </row>
    <row r="14441" spans="2:11" s="440" customFormat="1" x14ac:dyDescent="0.2">
      <c r="B14441" s="442"/>
      <c r="I14441" s="443"/>
      <c r="J14441" s="443"/>
      <c r="K14441" s="443"/>
    </row>
    <row r="14442" spans="2:11" s="440" customFormat="1" x14ac:dyDescent="0.2">
      <c r="B14442" s="442"/>
      <c r="I14442" s="443"/>
      <c r="J14442" s="443"/>
      <c r="K14442" s="443"/>
    </row>
    <row r="14443" spans="2:11" s="440" customFormat="1" x14ac:dyDescent="0.2">
      <c r="B14443" s="442"/>
      <c r="I14443" s="443"/>
      <c r="J14443" s="443"/>
      <c r="K14443" s="443"/>
    </row>
    <row r="14444" spans="2:11" s="440" customFormat="1" x14ac:dyDescent="0.2">
      <c r="B14444" s="442"/>
      <c r="I14444" s="443"/>
      <c r="J14444" s="443"/>
      <c r="K14444" s="443"/>
    </row>
    <row r="14445" spans="2:11" s="440" customFormat="1" x14ac:dyDescent="0.2">
      <c r="B14445" s="442"/>
      <c r="I14445" s="443"/>
      <c r="J14445" s="443"/>
      <c r="K14445" s="443"/>
    </row>
    <row r="14446" spans="2:11" s="440" customFormat="1" x14ac:dyDescent="0.2">
      <c r="B14446" s="442"/>
      <c r="I14446" s="443"/>
      <c r="J14446" s="443"/>
      <c r="K14446" s="443"/>
    </row>
    <row r="14447" spans="2:11" s="440" customFormat="1" x14ac:dyDescent="0.2">
      <c r="B14447" s="442"/>
      <c r="I14447" s="443"/>
      <c r="J14447" s="443"/>
      <c r="K14447" s="443"/>
    </row>
    <row r="14448" spans="2:11" s="440" customFormat="1" x14ac:dyDescent="0.2">
      <c r="B14448" s="442"/>
      <c r="I14448" s="443"/>
      <c r="J14448" s="443"/>
      <c r="K14448" s="443"/>
    </row>
    <row r="14449" spans="2:11" s="440" customFormat="1" x14ac:dyDescent="0.2">
      <c r="B14449" s="442"/>
      <c r="I14449" s="443"/>
      <c r="J14449" s="443"/>
      <c r="K14449" s="443"/>
    </row>
    <row r="14450" spans="2:11" s="440" customFormat="1" x14ac:dyDescent="0.2">
      <c r="B14450" s="442"/>
      <c r="I14450" s="443"/>
      <c r="J14450" s="443"/>
      <c r="K14450" s="443"/>
    </row>
    <row r="14451" spans="2:11" s="440" customFormat="1" x14ac:dyDescent="0.2">
      <c r="B14451" s="442"/>
      <c r="I14451" s="443"/>
      <c r="J14451" s="443"/>
      <c r="K14451" s="443"/>
    </row>
    <row r="14452" spans="2:11" s="440" customFormat="1" x14ac:dyDescent="0.2">
      <c r="B14452" s="442"/>
      <c r="I14452" s="443"/>
      <c r="J14452" s="443"/>
      <c r="K14452" s="443"/>
    </row>
    <row r="14453" spans="2:11" s="440" customFormat="1" x14ac:dyDescent="0.2">
      <c r="B14453" s="442"/>
      <c r="I14453" s="443"/>
      <c r="J14453" s="443"/>
      <c r="K14453" s="443"/>
    </row>
    <row r="14454" spans="2:11" s="440" customFormat="1" x14ac:dyDescent="0.2">
      <c r="B14454" s="442"/>
      <c r="I14454" s="443"/>
      <c r="J14454" s="443"/>
      <c r="K14454" s="443"/>
    </row>
    <row r="14455" spans="2:11" s="440" customFormat="1" x14ac:dyDescent="0.2">
      <c r="B14455" s="442"/>
      <c r="I14455" s="443"/>
      <c r="J14455" s="443"/>
      <c r="K14455" s="443"/>
    </row>
    <row r="14456" spans="2:11" s="440" customFormat="1" x14ac:dyDescent="0.2">
      <c r="B14456" s="442"/>
      <c r="I14456" s="443"/>
      <c r="J14456" s="443"/>
      <c r="K14456" s="443"/>
    </row>
    <row r="14457" spans="2:11" s="440" customFormat="1" x14ac:dyDescent="0.2">
      <c r="B14457" s="442"/>
      <c r="I14457" s="443"/>
      <c r="J14457" s="443"/>
      <c r="K14457" s="443"/>
    </row>
    <row r="14458" spans="2:11" s="440" customFormat="1" x14ac:dyDescent="0.2">
      <c r="B14458" s="442"/>
      <c r="I14458" s="443"/>
      <c r="J14458" s="443"/>
      <c r="K14458" s="443"/>
    </row>
    <row r="14459" spans="2:11" s="440" customFormat="1" x14ac:dyDescent="0.2">
      <c r="B14459" s="442"/>
      <c r="I14459" s="443"/>
      <c r="J14459" s="443"/>
      <c r="K14459" s="443"/>
    </row>
    <row r="14460" spans="2:11" s="440" customFormat="1" x14ac:dyDescent="0.2">
      <c r="B14460" s="442"/>
      <c r="I14460" s="443"/>
      <c r="J14460" s="443"/>
      <c r="K14460" s="443"/>
    </row>
    <row r="14461" spans="2:11" s="440" customFormat="1" x14ac:dyDescent="0.2">
      <c r="B14461" s="442"/>
      <c r="I14461" s="443"/>
      <c r="J14461" s="443"/>
      <c r="K14461" s="443"/>
    </row>
    <row r="14462" spans="2:11" s="440" customFormat="1" x14ac:dyDescent="0.2">
      <c r="B14462" s="442"/>
      <c r="I14462" s="443"/>
      <c r="J14462" s="443"/>
      <c r="K14462" s="443"/>
    </row>
    <row r="14463" spans="2:11" s="440" customFormat="1" x14ac:dyDescent="0.2">
      <c r="B14463" s="442"/>
      <c r="I14463" s="443"/>
      <c r="J14463" s="443"/>
      <c r="K14463" s="443"/>
    </row>
    <row r="14464" spans="2:11" s="440" customFormat="1" x14ac:dyDescent="0.2">
      <c r="B14464" s="442"/>
      <c r="I14464" s="443"/>
      <c r="J14464" s="443"/>
      <c r="K14464" s="443"/>
    </row>
    <row r="14465" spans="2:11" s="440" customFormat="1" x14ac:dyDescent="0.2">
      <c r="B14465" s="442"/>
      <c r="I14465" s="443"/>
      <c r="J14465" s="443"/>
      <c r="K14465" s="443"/>
    </row>
    <row r="14466" spans="2:11" s="440" customFormat="1" x14ac:dyDescent="0.2">
      <c r="B14466" s="442"/>
      <c r="I14466" s="443"/>
      <c r="J14466" s="443"/>
      <c r="K14466" s="443"/>
    </row>
    <row r="14467" spans="2:11" s="440" customFormat="1" x14ac:dyDescent="0.2">
      <c r="B14467" s="442"/>
      <c r="I14467" s="443"/>
      <c r="J14467" s="443"/>
      <c r="K14467" s="443"/>
    </row>
    <row r="14468" spans="2:11" s="440" customFormat="1" x14ac:dyDescent="0.2">
      <c r="B14468" s="442"/>
      <c r="I14468" s="443"/>
      <c r="J14468" s="443"/>
      <c r="K14468" s="443"/>
    </row>
    <row r="14469" spans="2:11" s="440" customFormat="1" x14ac:dyDescent="0.2">
      <c r="B14469" s="442"/>
      <c r="I14469" s="443"/>
      <c r="J14469" s="443"/>
      <c r="K14469" s="443"/>
    </row>
    <row r="14470" spans="2:11" s="440" customFormat="1" x14ac:dyDescent="0.2">
      <c r="B14470" s="442"/>
      <c r="I14470" s="443"/>
      <c r="J14470" s="443"/>
      <c r="K14470" s="443"/>
    </row>
    <row r="14471" spans="2:11" s="440" customFormat="1" x14ac:dyDescent="0.2">
      <c r="B14471" s="442"/>
      <c r="I14471" s="443"/>
      <c r="J14471" s="443"/>
      <c r="K14471" s="443"/>
    </row>
    <row r="14472" spans="2:11" s="440" customFormat="1" x14ac:dyDescent="0.2">
      <c r="B14472" s="442"/>
      <c r="I14472" s="443"/>
      <c r="J14472" s="443"/>
      <c r="K14472" s="443"/>
    </row>
    <row r="14473" spans="2:11" s="440" customFormat="1" x14ac:dyDescent="0.2">
      <c r="B14473" s="442"/>
      <c r="I14473" s="443"/>
      <c r="J14473" s="443"/>
      <c r="K14473" s="443"/>
    </row>
    <row r="14474" spans="2:11" s="440" customFormat="1" x14ac:dyDescent="0.2">
      <c r="B14474" s="442"/>
      <c r="I14474" s="443"/>
      <c r="J14474" s="443"/>
      <c r="K14474" s="443"/>
    </row>
    <row r="14475" spans="2:11" s="440" customFormat="1" x14ac:dyDescent="0.2">
      <c r="B14475" s="442"/>
      <c r="I14475" s="443"/>
      <c r="J14475" s="443"/>
      <c r="K14475" s="443"/>
    </row>
    <row r="14476" spans="2:11" s="440" customFormat="1" x14ac:dyDescent="0.2">
      <c r="B14476" s="442"/>
      <c r="I14476" s="443"/>
      <c r="J14476" s="443"/>
      <c r="K14476" s="443"/>
    </row>
    <row r="14477" spans="2:11" s="440" customFormat="1" x14ac:dyDescent="0.2">
      <c r="B14477" s="442"/>
      <c r="I14477" s="443"/>
      <c r="J14477" s="443"/>
      <c r="K14477" s="443"/>
    </row>
    <row r="14478" spans="2:11" s="440" customFormat="1" x14ac:dyDescent="0.2">
      <c r="B14478" s="442"/>
      <c r="I14478" s="443"/>
      <c r="J14478" s="443"/>
      <c r="K14478" s="443"/>
    </row>
    <row r="14479" spans="2:11" s="440" customFormat="1" x14ac:dyDescent="0.2">
      <c r="B14479" s="442"/>
      <c r="I14479" s="443"/>
      <c r="J14479" s="443"/>
      <c r="K14479" s="443"/>
    </row>
    <row r="14480" spans="2:11" s="440" customFormat="1" x14ac:dyDescent="0.2">
      <c r="B14480" s="442"/>
      <c r="I14480" s="443"/>
      <c r="J14480" s="443"/>
      <c r="K14480" s="443"/>
    </row>
    <row r="14481" spans="2:11" s="440" customFormat="1" x14ac:dyDescent="0.2">
      <c r="B14481" s="442"/>
      <c r="I14481" s="443"/>
      <c r="J14481" s="443"/>
      <c r="K14481" s="443"/>
    </row>
    <row r="14482" spans="2:11" s="440" customFormat="1" x14ac:dyDescent="0.2">
      <c r="B14482" s="442"/>
      <c r="I14482" s="443"/>
      <c r="J14482" s="443"/>
      <c r="K14482" s="443"/>
    </row>
    <row r="14483" spans="2:11" s="440" customFormat="1" x14ac:dyDescent="0.2">
      <c r="B14483" s="442"/>
      <c r="I14483" s="443"/>
      <c r="J14483" s="443"/>
      <c r="K14483" s="443"/>
    </row>
    <row r="14484" spans="2:11" s="440" customFormat="1" x14ac:dyDescent="0.2">
      <c r="B14484" s="442"/>
      <c r="I14484" s="443"/>
      <c r="J14484" s="443"/>
      <c r="K14484" s="443"/>
    </row>
    <row r="14485" spans="2:11" s="440" customFormat="1" x14ac:dyDescent="0.2">
      <c r="B14485" s="442"/>
      <c r="I14485" s="443"/>
      <c r="J14485" s="443"/>
      <c r="K14485" s="443"/>
    </row>
    <row r="14486" spans="2:11" s="440" customFormat="1" x14ac:dyDescent="0.2">
      <c r="B14486" s="442"/>
      <c r="I14486" s="443"/>
      <c r="J14486" s="443"/>
      <c r="K14486" s="443"/>
    </row>
    <row r="14487" spans="2:11" s="440" customFormat="1" x14ac:dyDescent="0.2">
      <c r="B14487" s="442"/>
      <c r="I14487" s="443"/>
      <c r="J14487" s="443"/>
      <c r="K14487" s="443"/>
    </row>
    <row r="14488" spans="2:11" s="440" customFormat="1" x14ac:dyDescent="0.2">
      <c r="B14488" s="442"/>
      <c r="I14488" s="443"/>
      <c r="J14488" s="443"/>
      <c r="K14488" s="443"/>
    </row>
    <row r="14489" spans="2:11" s="440" customFormat="1" x14ac:dyDescent="0.2">
      <c r="B14489" s="442"/>
      <c r="I14489" s="443"/>
      <c r="J14489" s="443"/>
      <c r="K14489" s="443"/>
    </row>
    <row r="14490" spans="2:11" s="440" customFormat="1" x14ac:dyDescent="0.2">
      <c r="B14490" s="442"/>
      <c r="I14490" s="443"/>
      <c r="J14490" s="443"/>
      <c r="K14490" s="443"/>
    </row>
    <row r="14491" spans="2:11" s="440" customFormat="1" x14ac:dyDescent="0.2">
      <c r="B14491" s="442"/>
      <c r="I14491" s="443"/>
      <c r="J14491" s="443"/>
      <c r="K14491" s="443"/>
    </row>
    <row r="14492" spans="2:11" s="440" customFormat="1" x14ac:dyDescent="0.2">
      <c r="B14492" s="442"/>
      <c r="I14492" s="443"/>
      <c r="J14492" s="443"/>
      <c r="K14492" s="443"/>
    </row>
    <row r="14493" spans="2:11" s="440" customFormat="1" x14ac:dyDescent="0.2">
      <c r="B14493" s="442"/>
      <c r="I14493" s="443"/>
      <c r="J14493" s="443"/>
      <c r="K14493" s="443"/>
    </row>
    <row r="14494" spans="2:11" s="440" customFormat="1" x14ac:dyDescent="0.2">
      <c r="B14494" s="442"/>
      <c r="I14494" s="443"/>
      <c r="J14494" s="443"/>
      <c r="K14494" s="443"/>
    </row>
    <row r="14495" spans="2:11" s="440" customFormat="1" x14ac:dyDescent="0.2">
      <c r="B14495" s="442"/>
      <c r="I14495" s="443"/>
      <c r="J14495" s="443"/>
      <c r="K14495" s="443"/>
    </row>
    <row r="14496" spans="2:11" s="440" customFormat="1" x14ac:dyDescent="0.2">
      <c r="B14496" s="442"/>
      <c r="I14496" s="443"/>
      <c r="J14496" s="443"/>
      <c r="K14496" s="443"/>
    </row>
    <row r="14497" spans="2:11" s="440" customFormat="1" x14ac:dyDescent="0.2">
      <c r="B14497" s="442"/>
      <c r="I14497" s="443"/>
      <c r="J14497" s="443"/>
      <c r="K14497" s="443"/>
    </row>
    <row r="14498" spans="2:11" s="440" customFormat="1" x14ac:dyDescent="0.2">
      <c r="B14498" s="442"/>
      <c r="I14498" s="443"/>
      <c r="J14498" s="443"/>
      <c r="K14498" s="443"/>
    </row>
    <row r="14499" spans="2:11" s="440" customFormat="1" x14ac:dyDescent="0.2">
      <c r="B14499" s="442"/>
      <c r="I14499" s="443"/>
      <c r="J14499" s="443"/>
      <c r="K14499" s="443"/>
    </row>
    <row r="14500" spans="2:11" s="440" customFormat="1" x14ac:dyDescent="0.2">
      <c r="B14500" s="442"/>
      <c r="I14500" s="443"/>
      <c r="J14500" s="443"/>
      <c r="K14500" s="443"/>
    </row>
    <row r="14501" spans="2:11" s="440" customFormat="1" x14ac:dyDescent="0.2">
      <c r="B14501" s="442"/>
      <c r="I14501" s="443"/>
      <c r="J14501" s="443"/>
      <c r="K14501" s="443"/>
    </row>
    <row r="14502" spans="2:11" s="440" customFormat="1" x14ac:dyDescent="0.2">
      <c r="B14502" s="442"/>
      <c r="I14502" s="443"/>
      <c r="J14502" s="443"/>
      <c r="K14502" s="443"/>
    </row>
    <row r="14503" spans="2:11" s="440" customFormat="1" x14ac:dyDescent="0.2">
      <c r="B14503" s="442"/>
      <c r="I14503" s="443"/>
      <c r="J14503" s="443"/>
      <c r="K14503" s="443"/>
    </row>
    <row r="14504" spans="2:11" s="440" customFormat="1" x14ac:dyDescent="0.2">
      <c r="B14504" s="442"/>
      <c r="I14504" s="443"/>
      <c r="J14504" s="443"/>
      <c r="K14504" s="443"/>
    </row>
    <row r="14505" spans="2:11" s="440" customFormat="1" x14ac:dyDescent="0.2">
      <c r="B14505" s="442"/>
      <c r="I14505" s="443"/>
      <c r="J14505" s="443"/>
      <c r="K14505" s="443"/>
    </row>
    <row r="14506" spans="2:11" s="440" customFormat="1" x14ac:dyDescent="0.2">
      <c r="B14506" s="442"/>
      <c r="I14506" s="443"/>
      <c r="J14506" s="443"/>
      <c r="K14506" s="443"/>
    </row>
    <row r="14507" spans="2:11" s="440" customFormat="1" x14ac:dyDescent="0.2">
      <c r="B14507" s="442"/>
      <c r="I14507" s="443"/>
      <c r="J14507" s="443"/>
      <c r="K14507" s="443"/>
    </row>
    <row r="14508" spans="2:11" s="440" customFormat="1" x14ac:dyDescent="0.2">
      <c r="B14508" s="442"/>
      <c r="I14508" s="443"/>
      <c r="J14508" s="443"/>
      <c r="K14508" s="443"/>
    </row>
    <row r="14509" spans="2:11" s="440" customFormat="1" x14ac:dyDescent="0.2">
      <c r="B14509" s="442"/>
      <c r="I14509" s="443"/>
      <c r="J14509" s="443"/>
      <c r="K14509" s="443"/>
    </row>
    <row r="14510" spans="2:11" s="440" customFormat="1" x14ac:dyDescent="0.2">
      <c r="B14510" s="442"/>
      <c r="I14510" s="443"/>
      <c r="J14510" s="443"/>
      <c r="K14510" s="443"/>
    </row>
    <row r="14511" spans="2:11" s="440" customFormat="1" x14ac:dyDescent="0.2">
      <c r="B14511" s="442"/>
      <c r="I14511" s="443"/>
      <c r="J14511" s="443"/>
      <c r="K14511" s="443"/>
    </row>
    <row r="14512" spans="2:11" s="440" customFormat="1" x14ac:dyDescent="0.2">
      <c r="B14512" s="442"/>
      <c r="I14512" s="443"/>
      <c r="J14512" s="443"/>
      <c r="K14512" s="443"/>
    </row>
    <row r="14513" spans="2:11" s="440" customFormat="1" x14ac:dyDescent="0.2">
      <c r="B14513" s="442"/>
      <c r="I14513" s="443"/>
      <c r="J14513" s="443"/>
      <c r="K14513" s="443"/>
    </row>
    <row r="14514" spans="2:11" s="440" customFormat="1" x14ac:dyDescent="0.2">
      <c r="B14514" s="442"/>
      <c r="I14514" s="443"/>
      <c r="J14514" s="443"/>
      <c r="K14514" s="443"/>
    </row>
    <row r="14515" spans="2:11" s="440" customFormat="1" x14ac:dyDescent="0.2">
      <c r="B14515" s="442"/>
      <c r="I14515" s="443"/>
      <c r="J14515" s="443"/>
      <c r="K14515" s="443"/>
    </row>
    <row r="14516" spans="2:11" s="440" customFormat="1" x14ac:dyDescent="0.2">
      <c r="B14516" s="442"/>
      <c r="I14516" s="443"/>
      <c r="J14516" s="443"/>
      <c r="K14516" s="443"/>
    </row>
    <row r="14517" spans="2:11" s="440" customFormat="1" x14ac:dyDescent="0.2">
      <c r="B14517" s="442"/>
      <c r="I14517" s="443"/>
      <c r="J14517" s="443"/>
      <c r="K14517" s="443"/>
    </row>
    <row r="14518" spans="2:11" s="440" customFormat="1" x14ac:dyDescent="0.2">
      <c r="B14518" s="442"/>
      <c r="I14518" s="443"/>
      <c r="J14518" s="443"/>
      <c r="K14518" s="443"/>
    </row>
    <row r="14519" spans="2:11" s="440" customFormat="1" x14ac:dyDescent="0.2">
      <c r="B14519" s="442"/>
      <c r="I14519" s="443"/>
      <c r="J14519" s="443"/>
      <c r="K14519" s="443"/>
    </row>
    <row r="14520" spans="2:11" s="440" customFormat="1" x14ac:dyDescent="0.2">
      <c r="B14520" s="442"/>
      <c r="I14520" s="443"/>
      <c r="J14520" s="443"/>
      <c r="K14520" s="443"/>
    </row>
    <row r="14521" spans="2:11" s="440" customFormat="1" x14ac:dyDescent="0.2">
      <c r="B14521" s="442"/>
      <c r="I14521" s="443"/>
      <c r="J14521" s="443"/>
      <c r="K14521" s="443"/>
    </row>
    <row r="14522" spans="2:11" s="440" customFormat="1" x14ac:dyDescent="0.2">
      <c r="B14522" s="442"/>
      <c r="I14522" s="443"/>
      <c r="J14522" s="443"/>
      <c r="K14522" s="443"/>
    </row>
    <row r="14523" spans="2:11" s="440" customFormat="1" x14ac:dyDescent="0.2">
      <c r="B14523" s="442"/>
      <c r="I14523" s="443"/>
      <c r="J14523" s="443"/>
      <c r="K14523" s="443"/>
    </row>
    <row r="14524" spans="2:11" s="440" customFormat="1" x14ac:dyDescent="0.2">
      <c r="B14524" s="442"/>
      <c r="I14524" s="443"/>
      <c r="J14524" s="443"/>
      <c r="K14524" s="443"/>
    </row>
    <row r="14525" spans="2:11" s="440" customFormat="1" x14ac:dyDescent="0.2">
      <c r="B14525" s="442"/>
      <c r="I14525" s="443"/>
      <c r="J14525" s="443"/>
      <c r="K14525" s="443"/>
    </row>
    <row r="14526" spans="2:11" s="440" customFormat="1" x14ac:dyDescent="0.2">
      <c r="B14526" s="442"/>
      <c r="I14526" s="443"/>
      <c r="J14526" s="443"/>
      <c r="K14526" s="443"/>
    </row>
    <row r="14527" spans="2:11" s="440" customFormat="1" x14ac:dyDescent="0.2">
      <c r="B14527" s="442"/>
      <c r="I14527" s="443"/>
      <c r="J14527" s="443"/>
      <c r="K14527" s="443"/>
    </row>
    <row r="14528" spans="2:11" s="440" customFormat="1" x14ac:dyDescent="0.2">
      <c r="B14528" s="442"/>
      <c r="I14528" s="443"/>
      <c r="J14528" s="443"/>
      <c r="K14528" s="443"/>
    </row>
    <row r="14529" spans="2:11" s="440" customFormat="1" x14ac:dyDescent="0.2">
      <c r="B14529" s="442"/>
      <c r="I14529" s="443"/>
      <c r="J14529" s="443"/>
      <c r="K14529" s="443"/>
    </row>
    <row r="14530" spans="2:11" s="440" customFormat="1" x14ac:dyDescent="0.2">
      <c r="B14530" s="442"/>
      <c r="I14530" s="443"/>
      <c r="J14530" s="443"/>
      <c r="K14530" s="443"/>
    </row>
    <row r="14531" spans="2:11" s="440" customFormat="1" x14ac:dyDescent="0.2">
      <c r="B14531" s="442"/>
      <c r="I14531" s="443"/>
      <c r="J14531" s="443"/>
      <c r="K14531" s="443"/>
    </row>
    <row r="14532" spans="2:11" s="440" customFormat="1" x14ac:dyDescent="0.2">
      <c r="B14532" s="442"/>
      <c r="I14532" s="443"/>
      <c r="J14532" s="443"/>
      <c r="K14532" s="443"/>
    </row>
    <row r="14533" spans="2:11" s="440" customFormat="1" x14ac:dyDescent="0.2">
      <c r="B14533" s="442"/>
      <c r="I14533" s="443"/>
      <c r="J14533" s="443"/>
      <c r="K14533" s="443"/>
    </row>
    <row r="14534" spans="2:11" s="440" customFormat="1" x14ac:dyDescent="0.2">
      <c r="B14534" s="442"/>
      <c r="I14534" s="443"/>
      <c r="J14534" s="443"/>
      <c r="K14534" s="443"/>
    </row>
    <row r="14535" spans="2:11" s="440" customFormat="1" x14ac:dyDescent="0.2">
      <c r="B14535" s="442"/>
      <c r="I14535" s="443"/>
      <c r="J14535" s="443"/>
      <c r="K14535" s="443"/>
    </row>
    <row r="14536" spans="2:11" s="440" customFormat="1" x14ac:dyDescent="0.2">
      <c r="B14536" s="442"/>
      <c r="I14536" s="443"/>
      <c r="J14536" s="443"/>
      <c r="K14536" s="443"/>
    </row>
    <row r="14537" spans="2:11" s="440" customFormat="1" x14ac:dyDescent="0.2">
      <c r="B14537" s="442"/>
      <c r="I14537" s="443"/>
      <c r="J14537" s="443"/>
      <c r="K14537" s="443"/>
    </row>
    <row r="14538" spans="2:11" s="440" customFormat="1" x14ac:dyDescent="0.2">
      <c r="B14538" s="442"/>
      <c r="I14538" s="443"/>
      <c r="J14538" s="443"/>
      <c r="K14538" s="443"/>
    </row>
    <row r="14539" spans="2:11" s="440" customFormat="1" x14ac:dyDescent="0.2">
      <c r="B14539" s="442"/>
      <c r="I14539" s="443"/>
      <c r="J14539" s="443"/>
      <c r="K14539" s="443"/>
    </row>
    <row r="14540" spans="2:11" s="440" customFormat="1" x14ac:dyDescent="0.2">
      <c r="B14540" s="442"/>
      <c r="I14540" s="443"/>
      <c r="J14540" s="443"/>
      <c r="K14540" s="443"/>
    </row>
    <row r="14541" spans="2:11" s="440" customFormat="1" x14ac:dyDescent="0.2">
      <c r="B14541" s="442"/>
      <c r="I14541" s="443"/>
      <c r="J14541" s="443"/>
      <c r="K14541" s="443"/>
    </row>
    <row r="14542" spans="2:11" s="440" customFormat="1" x14ac:dyDescent="0.2">
      <c r="B14542" s="442"/>
      <c r="I14542" s="443"/>
      <c r="J14542" s="443"/>
      <c r="K14542" s="443"/>
    </row>
    <row r="14543" spans="2:11" s="440" customFormat="1" x14ac:dyDescent="0.2">
      <c r="B14543" s="442"/>
      <c r="I14543" s="443"/>
      <c r="J14543" s="443"/>
      <c r="K14543" s="443"/>
    </row>
    <row r="14544" spans="2:11" s="440" customFormat="1" x14ac:dyDescent="0.2">
      <c r="B14544" s="442"/>
      <c r="I14544" s="443"/>
      <c r="J14544" s="443"/>
      <c r="K14544" s="443"/>
    </row>
    <row r="14545" spans="2:11" s="440" customFormat="1" x14ac:dyDescent="0.2">
      <c r="B14545" s="442"/>
      <c r="I14545" s="443"/>
      <c r="J14545" s="443"/>
      <c r="K14545" s="443"/>
    </row>
    <row r="14546" spans="2:11" s="440" customFormat="1" x14ac:dyDescent="0.2">
      <c r="B14546" s="442"/>
      <c r="I14546" s="443"/>
      <c r="J14546" s="443"/>
      <c r="K14546" s="443"/>
    </row>
    <row r="14547" spans="2:11" s="440" customFormat="1" x14ac:dyDescent="0.2">
      <c r="B14547" s="442"/>
      <c r="I14547" s="443"/>
      <c r="J14547" s="443"/>
      <c r="K14547" s="443"/>
    </row>
    <row r="14548" spans="2:11" s="440" customFormat="1" x14ac:dyDescent="0.2">
      <c r="B14548" s="442"/>
      <c r="I14548" s="443"/>
      <c r="J14548" s="443"/>
      <c r="K14548" s="443"/>
    </row>
    <row r="14549" spans="2:11" s="440" customFormat="1" x14ac:dyDescent="0.2">
      <c r="B14549" s="442"/>
      <c r="I14549" s="443"/>
      <c r="J14549" s="443"/>
      <c r="K14549" s="443"/>
    </row>
    <row r="14550" spans="2:11" s="440" customFormat="1" x14ac:dyDescent="0.2">
      <c r="B14550" s="442"/>
      <c r="I14550" s="443"/>
      <c r="J14550" s="443"/>
      <c r="K14550" s="443"/>
    </row>
    <row r="14551" spans="2:11" s="440" customFormat="1" x14ac:dyDescent="0.2">
      <c r="B14551" s="442"/>
      <c r="I14551" s="443"/>
      <c r="J14551" s="443"/>
      <c r="K14551" s="443"/>
    </row>
    <row r="14552" spans="2:11" s="440" customFormat="1" x14ac:dyDescent="0.2">
      <c r="B14552" s="442"/>
      <c r="I14552" s="443"/>
      <c r="J14552" s="443"/>
      <c r="K14552" s="443"/>
    </row>
    <row r="14553" spans="2:11" s="440" customFormat="1" x14ac:dyDescent="0.2">
      <c r="B14553" s="442"/>
      <c r="I14553" s="443"/>
      <c r="J14553" s="443"/>
      <c r="K14553" s="443"/>
    </row>
    <row r="14554" spans="2:11" s="440" customFormat="1" x14ac:dyDescent="0.2">
      <c r="B14554" s="442"/>
      <c r="I14554" s="443"/>
      <c r="J14554" s="443"/>
      <c r="K14554" s="443"/>
    </row>
    <row r="14555" spans="2:11" s="440" customFormat="1" x14ac:dyDescent="0.2">
      <c r="B14555" s="442"/>
      <c r="I14555" s="443"/>
      <c r="J14555" s="443"/>
      <c r="K14555" s="443"/>
    </row>
    <row r="14556" spans="2:11" s="440" customFormat="1" x14ac:dyDescent="0.2">
      <c r="B14556" s="442"/>
      <c r="I14556" s="443"/>
      <c r="J14556" s="443"/>
      <c r="K14556" s="443"/>
    </row>
    <row r="14557" spans="2:11" s="440" customFormat="1" x14ac:dyDescent="0.2">
      <c r="B14557" s="442"/>
      <c r="I14557" s="443"/>
      <c r="J14557" s="443"/>
      <c r="K14557" s="443"/>
    </row>
    <row r="14558" spans="2:11" s="440" customFormat="1" x14ac:dyDescent="0.2">
      <c r="B14558" s="442"/>
      <c r="I14558" s="443"/>
      <c r="J14558" s="443"/>
      <c r="K14558" s="443"/>
    </row>
    <row r="14559" spans="2:11" s="440" customFormat="1" x14ac:dyDescent="0.2">
      <c r="B14559" s="442"/>
      <c r="I14559" s="443"/>
      <c r="J14559" s="443"/>
      <c r="K14559" s="443"/>
    </row>
    <row r="14560" spans="2:11" s="440" customFormat="1" x14ac:dyDescent="0.2">
      <c r="B14560" s="442"/>
      <c r="I14560" s="443"/>
      <c r="J14560" s="443"/>
      <c r="K14560" s="443"/>
    </row>
    <row r="14561" spans="2:11" s="440" customFormat="1" x14ac:dyDescent="0.2">
      <c r="B14561" s="442"/>
      <c r="I14561" s="443"/>
      <c r="J14561" s="443"/>
      <c r="K14561" s="443"/>
    </row>
    <row r="14562" spans="2:11" s="440" customFormat="1" x14ac:dyDescent="0.2">
      <c r="B14562" s="442"/>
      <c r="I14562" s="443"/>
      <c r="J14562" s="443"/>
      <c r="K14562" s="443"/>
    </row>
    <row r="14563" spans="2:11" s="440" customFormat="1" x14ac:dyDescent="0.2">
      <c r="B14563" s="442"/>
      <c r="I14563" s="443"/>
      <c r="J14563" s="443"/>
      <c r="K14563" s="443"/>
    </row>
    <row r="14564" spans="2:11" s="440" customFormat="1" x14ac:dyDescent="0.2">
      <c r="B14564" s="442"/>
      <c r="I14564" s="443"/>
      <c r="J14564" s="443"/>
      <c r="K14564" s="443"/>
    </row>
    <row r="14565" spans="2:11" s="440" customFormat="1" x14ac:dyDescent="0.2">
      <c r="B14565" s="442"/>
      <c r="I14565" s="443"/>
      <c r="J14565" s="443"/>
      <c r="K14565" s="443"/>
    </row>
    <row r="14566" spans="2:11" s="440" customFormat="1" x14ac:dyDescent="0.2">
      <c r="B14566" s="442"/>
      <c r="I14566" s="443"/>
      <c r="J14566" s="443"/>
      <c r="K14566" s="443"/>
    </row>
    <row r="14567" spans="2:11" s="440" customFormat="1" x14ac:dyDescent="0.2">
      <c r="B14567" s="442"/>
      <c r="I14567" s="443"/>
      <c r="J14567" s="443"/>
      <c r="K14567" s="443"/>
    </row>
    <row r="14568" spans="2:11" s="440" customFormat="1" x14ac:dyDescent="0.2">
      <c r="B14568" s="442"/>
      <c r="I14568" s="443"/>
      <c r="J14568" s="443"/>
      <c r="K14568" s="443"/>
    </row>
    <row r="14569" spans="2:11" s="440" customFormat="1" x14ac:dyDescent="0.2">
      <c r="B14569" s="442"/>
      <c r="I14569" s="443"/>
      <c r="J14569" s="443"/>
      <c r="K14569" s="443"/>
    </row>
    <row r="14570" spans="2:11" s="440" customFormat="1" x14ac:dyDescent="0.2">
      <c r="B14570" s="442"/>
      <c r="I14570" s="443"/>
      <c r="J14570" s="443"/>
      <c r="K14570" s="443"/>
    </row>
    <row r="14571" spans="2:11" s="440" customFormat="1" x14ac:dyDescent="0.2">
      <c r="B14571" s="442"/>
      <c r="I14571" s="443"/>
      <c r="J14571" s="443"/>
      <c r="K14571" s="443"/>
    </row>
    <row r="14572" spans="2:11" s="440" customFormat="1" x14ac:dyDescent="0.2">
      <c r="B14572" s="442"/>
      <c r="I14572" s="443"/>
      <c r="J14572" s="443"/>
      <c r="K14572" s="443"/>
    </row>
    <row r="14573" spans="2:11" s="440" customFormat="1" x14ac:dyDescent="0.2">
      <c r="B14573" s="442"/>
      <c r="I14573" s="443"/>
      <c r="J14573" s="443"/>
      <c r="K14573" s="443"/>
    </row>
    <row r="14574" spans="2:11" s="440" customFormat="1" x14ac:dyDescent="0.2">
      <c r="B14574" s="442"/>
      <c r="I14574" s="443"/>
      <c r="J14574" s="443"/>
      <c r="K14574" s="443"/>
    </row>
    <row r="14575" spans="2:11" s="440" customFormat="1" x14ac:dyDescent="0.2">
      <c r="B14575" s="442"/>
      <c r="I14575" s="443"/>
      <c r="J14575" s="443"/>
      <c r="K14575" s="443"/>
    </row>
    <row r="14576" spans="2:11" s="440" customFormat="1" x14ac:dyDescent="0.2">
      <c r="B14576" s="442"/>
      <c r="I14576" s="443"/>
      <c r="J14576" s="443"/>
      <c r="K14576" s="443"/>
    </row>
    <row r="14577" spans="2:11" s="440" customFormat="1" x14ac:dyDescent="0.2">
      <c r="B14577" s="442"/>
      <c r="I14577" s="443"/>
      <c r="J14577" s="443"/>
      <c r="K14577" s="443"/>
    </row>
    <row r="14578" spans="2:11" s="440" customFormat="1" x14ac:dyDescent="0.2">
      <c r="B14578" s="442"/>
      <c r="I14578" s="443"/>
      <c r="J14578" s="443"/>
      <c r="K14578" s="443"/>
    </row>
    <row r="14579" spans="2:11" s="440" customFormat="1" x14ac:dyDescent="0.2">
      <c r="B14579" s="442"/>
      <c r="I14579" s="443"/>
      <c r="J14579" s="443"/>
      <c r="K14579" s="443"/>
    </row>
    <row r="14580" spans="2:11" s="440" customFormat="1" x14ac:dyDescent="0.2">
      <c r="B14580" s="442"/>
      <c r="I14580" s="443"/>
      <c r="J14580" s="443"/>
      <c r="K14580" s="443"/>
    </row>
    <row r="14581" spans="2:11" s="440" customFormat="1" x14ac:dyDescent="0.2">
      <c r="B14581" s="442"/>
      <c r="I14581" s="443"/>
      <c r="J14581" s="443"/>
      <c r="K14581" s="443"/>
    </row>
    <row r="14582" spans="2:11" s="440" customFormat="1" x14ac:dyDescent="0.2">
      <c r="B14582" s="442"/>
      <c r="I14582" s="443"/>
      <c r="J14582" s="443"/>
      <c r="K14582" s="443"/>
    </row>
    <row r="14583" spans="2:11" s="440" customFormat="1" x14ac:dyDescent="0.2">
      <c r="B14583" s="442"/>
      <c r="I14583" s="443"/>
      <c r="J14583" s="443"/>
      <c r="K14583" s="443"/>
    </row>
    <row r="14584" spans="2:11" s="440" customFormat="1" x14ac:dyDescent="0.2">
      <c r="B14584" s="442"/>
      <c r="I14584" s="443"/>
      <c r="J14584" s="443"/>
      <c r="K14584" s="443"/>
    </row>
    <row r="14585" spans="2:11" s="440" customFormat="1" x14ac:dyDescent="0.2">
      <c r="B14585" s="442"/>
      <c r="I14585" s="443"/>
      <c r="J14585" s="443"/>
      <c r="K14585" s="443"/>
    </row>
    <row r="14586" spans="2:11" s="440" customFormat="1" x14ac:dyDescent="0.2">
      <c r="B14586" s="442"/>
      <c r="I14586" s="443"/>
      <c r="J14586" s="443"/>
      <c r="K14586" s="443"/>
    </row>
    <row r="14587" spans="2:11" s="440" customFormat="1" x14ac:dyDescent="0.2">
      <c r="B14587" s="442"/>
      <c r="I14587" s="443"/>
      <c r="J14587" s="443"/>
      <c r="K14587" s="443"/>
    </row>
    <row r="14588" spans="2:11" s="440" customFormat="1" x14ac:dyDescent="0.2">
      <c r="B14588" s="442"/>
      <c r="I14588" s="443"/>
      <c r="J14588" s="443"/>
      <c r="K14588" s="443"/>
    </row>
    <row r="14589" spans="2:11" s="440" customFormat="1" x14ac:dyDescent="0.2">
      <c r="B14589" s="442"/>
      <c r="I14589" s="443"/>
      <c r="J14589" s="443"/>
      <c r="K14589" s="443"/>
    </row>
    <row r="14590" spans="2:11" s="440" customFormat="1" x14ac:dyDescent="0.2">
      <c r="B14590" s="442"/>
      <c r="I14590" s="443"/>
      <c r="J14590" s="443"/>
      <c r="K14590" s="443"/>
    </row>
    <row r="14591" spans="2:11" s="440" customFormat="1" x14ac:dyDescent="0.2">
      <c r="B14591" s="442"/>
      <c r="I14591" s="443"/>
      <c r="J14591" s="443"/>
      <c r="K14591" s="443"/>
    </row>
    <row r="14592" spans="2:11" s="440" customFormat="1" x14ac:dyDescent="0.2">
      <c r="B14592" s="442"/>
      <c r="I14592" s="443"/>
      <c r="J14592" s="443"/>
      <c r="K14592" s="443"/>
    </row>
    <row r="14593" spans="2:11" s="440" customFormat="1" x14ac:dyDescent="0.2">
      <c r="B14593" s="442"/>
      <c r="I14593" s="443"/>
      <c r="J14593" s="443"/>
      <c r="K14593" s="443"/>
    </row>
    <row r="14594" spans="2:11" s="440" customFormat="1" x14ac:dyDescent="0.2">
      <c r="B14594" s="442"/>
      <c r="I14594" s="443"/>
      <c r="J14594" s="443"/>
      <c r="K14594" s="443"/>
    </row>
    <row r="14595" spans="2:11" s="440" customFormat="1" x14ac:dyDescent="0.2">
      <c r="B14595" s="442"/>
      <c r="I14595" s="443"/>
      <c r="J14595" s="443"/>
      <c r="K14595" s="443"/>
    </row>
    <row r="14596" spans="2:11" s="440" customFormat="1" x14ac:dyDescent="0.2">
      <c r="B14596" s="442"/>
      <c r="I14596" s="443"/>
      <c r="J14596" s="443"/>
      <c r="K14596" s="443"/>
    </row>
    <row r="14597" spans="2:11" s="440" customFormat="1" x14ac:dyDescent="0.2">
      <c r="B14597" s="442"/>
      <c r="I14597" s="443"/>
      <c r="J14597" s="443"/>
      <c r="K14597" s="443"/>
    </row>
    <row r="14598" spans="2:11" s="440" customFormat="1" x14ac:dyDescent="0.2">
      <c r="B14598" s="442"/>
      <c r="I14598" s="443"/>
      <c r="J14598" s="443"/>
      <c r="K14598" s="443"/>
    </row>
    <row r="14599" spans="2:11" s="440" customFormat="1" x14ac:dyDescent="0.2">
      <c r="B14599" s="442"/>
      <c r="I14599" s="443"/>
      <c r="J14599" s="443"/>
      <c r="K14599" s="443"/>
    </row>
    <row r="14600" spans="2:11" s="440" customFormat="1" x14ac:dyDescent="0.2">
      <c r="B14600" s="442"/>
      <c r="I14600" s="443"/>
      <c r="J14600" s="443"/>
      <c r="K14600" s="443"/>
    </row>
    <row r="14601" spans="2:11" s="440" customFormat="1" x14ac:dyDescent="0.2">
      <c r="B14601" s="442"/>
      <c r="I14601" s="443"/>
      <c r="J14601" s="443"/>
      <c r="K14601" s="443"/>
    </row>
    <row r="14602" spans="2:11" s="440" customFormat="1" x14ac:dyDescent="0.2">
      <c r="B14602" s="442"/>
      <c r="I14602" s="443"/>
      <c r="J14602" s="443"/>
      <c r="K14602" s="443"/>
    </row>
    <row r="14603" spans="2:11" s="440" customFormat="1" x14ac:dyDescent="0.2">
      <c r="B14603" s="442"/>
      <c r="I14603" s="443"/>
      <c r="J14603" s="443"/>
      <c r="K14603" s="443"/>
    </row>
    <row r="14604" spans="2:11" s="440" customFormat="1" x14ac:dyDescent="0.2">
      <c r="B14604" s="442"/>
      <c r="I14604" s="443"/>
      <c r="J14604" s="443"/>
      <c r="K14604" s="443"/>
    </row>
    <row r="14605" spans="2:11" s="440" customFormat="1" x14ac:dyDescent="0.2">
      <c r="B14605" s="442"/>
      <c r="I14605" s="443"/>
      <c r="J14605" s="443"/>
      <c r="K14605" s="443"/>
    </row>
    <row r="14606" spans="2:11" s="440" customFormat="1" x14ac:dyDescent="0.2">
      <c r="B14606" s="442"/>
      <c r="I14606" s="443"/>
      <c r="J14606" s="443"/>
      <c r="K14606" s="443"/>
    </row>
    <row r="14607" spans="2:11" s="440" customFormat="1" x14ac:dyDescent="0.2">
      <c r="B14607" s="442"/>
      <c r="I14607" s="443"/>
      <c r="J14607" s="443"/>
      <c r="K14607" s="443"/>
    </row>
    <row r="14608" spans="2:11" s="440" customFormat="1" x14ac:dyDescent="0.2">
      <c r="B14608" s="442"/>
      <c r="I14608" s="443"/>
      <c r="J14608" s="443"/>
      <c r="K14608" s="443"/>
    </row>
    <row r="14609" spans="2:11" s="440" customFormat="1" x14ac:dyDescent="0.2">
      <c r="B14609" s="442"/>
      <c r="I14609" s="443"/>
      <c r="J14609" s="443"/>
      <c r="K14609" s="443"/>
    </row>
    <row r="14610" spans="2:11" s="440" customFormat="1" x14ac:dyDescent="0.2">
      <c r="B14610" s="442"/>
      <c r="I14610" s="443"/>
      <c r="J14610" s="443"/>
      <c r="K14610" s="443"/>
    </row>
    <row r="14611" spans="2:11" s="440" customFormat="1" x14ac:dyDescent="0.2">
      <c r="B14611" s="442"/>
      <c r="I14611" s="443"/>
      <c r="J14611" s="443"/>
      <c r="K14611" s="443"/>
    </row>
    <row r="14612" spans="2:11" s="440" customFormat="1" x14ac:dyDescent="0.2">
      <c r="B14612" s="442"/>
      <c r="I14612" s="443"/>
      <c r="J14612" s="443"/>
      <c r="K14612" s="443"/>
    </row>
    <row r="14613" spans="2:11" s="440" customFormat="1" x14ac:dyDescent="0.2">
      <c r="B14613" s="442"/>
      <c r="I14613" s="443"/>
      <c r="J14613" s="443"/>
      <c r="K14613" s="443"/>
    </row>
    <row r="14614" spans="2:11" s="440" customFormat="1" x14ac:dyDescent="0.2">
      <c r="B14614" s="442"/>
      <c r="I14614" s="443"/>
      <c r="J14614" s="443"/>
      <c r="K14614" s="443"/>
    </row>
    <row r="14615" spans="2:11" s="440" customFormat="1" x14ac:dyDescent="0.2">
      <c r="B14615" s="442"/>
      <c r="I14615" s="443"/>
      <c r="J14615" s="443"/>
      <c r="K14615" s="443"/>
    </row>
    <row r="14616" spans="2:11" s="440" customFormat="1" x14ac:dyDescent="0.2">
      <c r="B14616" s="442"/>
      <c r="I14616" s="443"/>
      <c r="J14616" s="443"/>
      <c r="K14616" s="443"/>
    </row>
    <row r="14617" spans="2:11" s="440" customFormat="1" x14ac:dyDescent="0.2">
      <c r="B14617" s="442"/>
      <c r="I14617" s="443"/>
      <c r="J14617" s="443"/>
      <c r="K14617" s="443"/>
    </row>
    <row r="14618" spans="2:11" s="440" customFormat="1" x14ac:dyDescent="0.2">
      <c r="B14618" s="442"/>
      <c r="I14618" s="443"/>
      <c r="J14618" s="443"/>
      <c r="K14618" s="443"/>
    </row>
    <row r="14619" spans="2:11" s="440" customFormat="1" x14ac:dyDescent="0.2">
      <c r="B14619" s="442"/>
      <c r="I14619" s="443"/>
      <c r="J14619" s="443"/>
      <c r="K14619" s="443"/>
    </row>
    <row r="14620" spans="2:11" s="440" customFormat="1" x14ac:dyDescent="0.2">
      <c r="B14620" s="442"/>
      <c r="I14620" s="443"/>
      <c r="J14620" s="443"/>
      <c r="K14620" s="443"/>
    </row>
    <row r="14621" spans="2:11" s="440" customFormat="1" x14ac:dyDescent="0.2">
      <c r="B14621" s="442"/>
      <c r="I14621" s="443"/>
      <c r="J14621" s="443"/>
      <c r="K14621" s="443"/>
    </row>
    <row r="14622" spans="2:11" s="440" customFormat="1" x14ac:dyDescent="0.2">
      <c r="B14622" s="442"/>
      <c r="I14622" s="443"/>
      <c r="J14622" s="443"/>
      <c r="K14622" s="443"/>
    </row>
    <row r="14623" spans="2:11" s="440" customFormat="1" x14ac:dyDescent="0.2">
      <c r="B14623" s="442"/>
      <c r="I14623" s="443"/>
      <c r="J14623" s="443"/>
      <c r="K14623" s="443"/>
    </row>
    <row r="14624" spans="2:11" s="440" customFormat="1" x14ac:dyDescent="0.2">
      <c r="B14624" s="442"/>
      <c r="I14624" s="443"/>
      <c r="J14624" s="443"/>
      <c r="K14624" s="443"/>
    </row>
    <row r="14625" spans="2:11" s="440" customFormat="1" x14ac:dyDescent="0.2">
      <c r="B14625" s="442"/>
      <c r="I14625" s="443"/>
      <c r="J14625" s="443"/>
      <c r="K14625" s="443"/>
    </row>
    <row r="14626" spans="2:11" s="440" customFormat="1" x14ac:dyDescent="0.2">
      <c r="B14626" s="442"/>
      <c r="I14626" s="443"/>
      <c r="J14626" s="443"/>
      <c r="K14626" s="443"/>
    </row>
    <row r="14627" spans="2:11" s="440" customFormat="1" x14ac:dyDescent="0.2">
      <c r="B14627" s="442"/>
      <c r="I14627" s="443"/>
      <c r="J14627" s="443"/>
      <c r="K14627" s="443"/>
    </row>
    <row r="14628" spans="2:11" s="440" customFormat="1" x14ac:dyDescent="0.2">
      <c r="B14628" s="442"/>
      <c r="I14628" s="443"/>
      <c r="J14628" s="443"/>
      <c r="K14628" s="443"/>
    </row>
    <row r="14629" spans="2:11" s="440" customFormat="1" x14ac:dyDescent="0.2">
      <c r="B14629" s="442"/>
      <c r="I14629" s="443"/>
      <c r="J14629" s="443"/>
      <c r="K14629" s="443"/>
    </row>
    <row r="14630" spans="2:11" s="440" customFormat="1" x14ac:dyDescent="0.2">
      <c r="B14630" s="442"/>
      <c r="I14630" s="443"/>
      <c r="J14630" s="443"/>
      <c r="K14630" s="443"/>
    </row>
    <row r="14631" spans="2:11" s="440" customFormat="1" x14ac:dyDescent="0.2">
      <c r="B14631" s="442"/>
      <c r="I14631" s="443"/>
      <c r="J14631" s="443"/>
      <c r="K14631" s="443"/>
    </row>
    <row r="14632" spans="2:11" s="440" customFormat="1" x14ac:dyDescent="0.2">
      <c r="B14632" s="442"/>
      <c r="I14632" s="443"/>
      <c r="J14632" s="443"/>
      <c r="K14632" s="443"/>
    </row>
    <row r="14633" spans="2:11" s="440" customFormat="1" x14ac:dyDescent="0.2">
      <c r="B14633" s="442"/>
      <c r="I14633" s="443"/>
      <c r="J14633" s="443"/>
      <c r="K14633" s="443"/>
    </row>
    <row r="14634" spans="2:11" s="440" customFormat="1" x14ac:dyDescent="0.2">
      <c r="B14634" s="442"/>
      <c r="I14634" s="443"/>
      <c r="J14634" s="443"/>
      <c r="K14634" s="443"/>
    </row>
    <row r="14635" spans="2:11" s="440" customFormat="1" x14ac:dyDescent="0.2">
      <c r="B14635" s="442"/>
      <c r="I14635" s="443"/>
      <c r="J14635" s="443"/>
      <c r="K14635" s="443"/>
    </row>
    <row r="14636" spans="2:11" s="440" customFormat="1" x14ac:dyDescent="0.2">
      <c r="B14636" s="442"/>
      <c r="I14636" s="443"/>
      <c r="J14636" s="443"/>
      <c r="K14636" s="443"/>
    </row>
    <row r="14637" spans="2:11" s="440" customFormat="1" x14ac:dyDescent="0.2">
      <c r="B14637" s="442"/>
      <c r="I14637" s="443"/>
      <c r="J14637" s="443"/>
      <c r="K14637" s="443"/>
    </row>
    <row r="14638" spans="2:11" s="440" customFormat="1" x14ac:dyDescent="0.2">
      <c r="B14638" s="442"/>
      <c r="I14638" s="443"/>
      <c r="J14638" s="443"/>
      <c r="K14638" s="443"/>
    </row>
    <row r="14639" spans="2:11" s="440" customFormat="1" x14ac:dyDescent="0.2">
      <c r="B14639" s="442"/>
      <c r="I14639" s="443"/>
      <c r="J14639" s="443"/>
      <c r="K14639" s="443"/>
    </row>
    <row r="14640" spans="2:11" s="440" customFormat="1" x14ac:dyDescent="0.2">
      <c r="B14640" s="442"/>
      <c r="I14640" s="443"/>
      <c r="J14640" s="443"/>
      <c r="K14640" s="443"/>
    </row>
    <row r="14641" spans="2:11" s="440" customFormat="1" x14ac:dyDescent="0.2">
      <c r="B14641" s="442"/>
      <c r="I14641" s="443"/>
      <c r="J14641" s="443"/>
      <c r="K14641" s="443"/>
    </row>
    <row r="14642" spans="2:11" s="440" customFormat="1" x14ac:dyDescent="0.2">
      <c r="B14642" s="442"/>
      <c r="I14642" s="443"/>
      <c r="J14642" s="443"/>
      <c r="K14642" s="443"/>
    </row>
    <row r="14643" spans="2:11" s="440" customFormat="1" x14ac:dyDescent="0.2">
      <c r="B14643" s="442"/>
      <c r="I14643" s="443"/>
      <c r="J14643" s="443"/>
      <c r="K14643" s="443"/>
    </row>
    <row r="14644" spans="2:11" s="440" customFormat="1" x14ac:dyDescent="0.2">
      <c r="B14644" s="442"/>
      <c r="I14644" s="443"/>
      <c r="J14644" s="443"/>
      <c r="K14644" s="443"/>
    </row>
    <row r="14645" spans="2:11" s="440" customFormat="1" x14ac:dyDescent="0.2">
      <c r="B14645" s="442"/>
      <c r="I14645" s="443"/>
      <c r="J14645" s="443"/>
      <c r="K14645" s="443"/>
    </row>
    <row r="14646" spans="2:11" s="440" customFormat="1" x14ac:dyDescent="0.2">
      <c r="B14646" s="442"/>
      <c r="I14646" s="443"/>
      <c r="J14646" s="443"/>
      <c r="K14646" s="443"/>
    </row>
    <row r="14647" spans="2:11" s="440" customFormat="1" x14ac:dyDescent="0.2">
      <c r="B14647" s="442"/>
      <c r="I14647" s="443"/>
      <c r="J14647" s="443"/>
      <c r="K14647" s="443"/>
    </row>
    <row r="14648" spans="2:11" s="440" customFormat="1" x14ac:dyDescent="0.2">
      <c r="B14648" s="442"/>
      <c r="I14648" s="443"/>
      <c r="J14648" s="443"/>
      <c r="K14648" s="443"/>
    </row>
    <row r="14649" spans="2:11" s="440" customFormat="1" x14ac:dyDescent="0.2">
      <c r="B14649" s="442"/>
      <c r="I14649" s="443"/>
      <c r="J14649" s="443"/>
      <c r="K14649" s="443"/>
    </row>
    <row r="14650" spans="2:11" s="440" customFormat="1" x14ac:dyDescent="0.2">
      <c r="B14650" s="442"/>
      <c r="I14650" s="443"/>
      <c r="J14650" s="443"/>
      <c r="K14650" s="443"/>
    </row>
    <row r="14651" spans="2:11" s="440" customFormat="1" x14ac:dyDescent="0.2">
      <c r="B14651" s="442"/>
      <c r="I14651" s="443"/>
      <c r="J14651" s="443"/>
      <c r="K14651" s="443"/>
    </row>
    <row r="14652" spans="2:11" s="440" customFormat="1" x14ac:dyDescent="0.2">
      <c r="B14652" s="442"/>
      <c r="I14652" s="443"/>
      <c r="J14652" s="443"/>
      <c r="K14652" s="443"/>
    </row>
    <row r="14653" spans="2:11" s="440" customFormat="1" x14ac:dyDescent="0.2">
      <c r="B14653" s="442"/>
      <c r="I14653" s="443"/>
      <c r="J14653" s="443"/>
      <c r="K14653" s="443"/>
    </row>
    <row r="14654" spans="2:11" s="440" customFormat="1" x14ac:dyDescent="0.2">
      <c r="B14654" s="442"/>
      <c r="I14654" s="443"/>
      <c r="J14654" s="443"/>
      <c r="K14654" s="443"/>
    </row>
    <row r="14655" spans="2:11" s="440" customFormat="1" x14ac:dyDescent="0.2">
      <c r="B14655" s="442"/>
      <c r="I14655" s="443"/>
      <c r="J14655" s="443"/>
      <c r="K14655" s="443"/>
    </row>
    <row r="14656" spans="2:11" s="440" customFormat="1" x14ac:dyDescent="0.2">
      <c r="B14656" s="442"/>
      <c r="I14656" s="443"/>
      <c r="J14656" s="443"/>
      <c r="K14656" s="443"/>
    </row>
    <row r="14657" spans="2:11" s="440" customFormat="1" x14ac:dyDescent="0.2">
      <c r="B14657" s="442"/>
      <c r="I14657" s="443"/>
      <c r="J14657" s="443"/>
      <c r="K14657" s="443"/>
    </row>
    <row r="14658" spans="2:11" s="440" customFormat="1" x14ac:dyDescent="0.2">
      <c r="B14658" s="442"/>
      <c r="I14658" s="443"/>
      <c r="J14658" s="443"/>
      <c r="K14658" s="443"/>
    </row>
    <row r="14659" spans="2:11" s="440" customFormat="1" x14ac:dyDescent="0.2">
      <c r="B14659" s="442"/>
      <c r="I14659" s="443"/>
      <c r="J14659" s="443"/>
      <c r="K14659" s="443"/>
    </row>
    <row r="14660" spans="2:11" s="440" customFormat="1" x14ac:dyDescent="0.2">
      <c r="B14660" s="442"/>
      <c r="I14660" s="443"/>
      <c r="J14660" s="443"/>
      <c r="K14660" s="443"/>
    </row>
    <row r="14661" spans="2:11" s="440" customFormat="1" x14ac:dyDescent="0.2">
      <c r="B14661" s="442"/>
      <c r="I14661" s="443"/>
      <c r="J14661" s="443"/>
      <c r="K14661" s="443"/>
    </row>
    <row r="14662" spans="2:11" s="440" customFormat="1" x14ac:dyDescent="0.2">
      <c r="B14662" s="442"/>
      <c r="I14662" s="443"/>
      <c r="J14662" s="443"/>
      <c r="K14662" s="443"/>
    </row>
    <row r="14663" spans="2:11" s="440" customFormat="1" x14ac:dyDescent="0.2">
      <c r="B14663" s="442"/>
      <c r="I14663" s="443"/>
      <c r="J14663" s="443"/>
      <c r="K14663" s="443"/>
    </row>
    <row r="14664" spans="2:11" s="440" customFormat="1" x14ac:dyDescent="0.2">
      <c r="B14664" s="442"/>
      <c r="I14664" s="443"/>
      <c r="J14664" s="443"/>
      <c r="K14664" s="443"/>
    </row>
    <row r="14665" spans="2:11" s="440" customFormat="1" x14ac:dyDescent="0.2">
      <c r="B14665" s="442"/>
      <c r="I14665" s="443"/>
      <c r="J14665" s="443"/>
      <c r="K14665" s="443"/>
    </row>
    <row r="14666" spans="2:11" s="440" customFormat="1" x14ac:dyDescent="0.2">
      <c r="B14666" s="442"/>
      <c r="I14666" s="443"/>
      <c r="J14666" s="443"/>
      <c r="K14666" s="443"/>
    </row>
    <row r="14667" spans="2:11" s="440" customFormat="1" x14ac:dyDescent="0.2">
      <c r="B14667" s="442"/>
      <c r="I14667" s="443"/>
      <c r="J14667" s="443"/>
      <c r="K14667" s="443"/>
    </row>
    <row r="14668" spans="2:11" s="440" customFormat="1" x14ac:dyDescent="0.2">
      <c r="B14668" s="442"/>
      <c r="I14668" s="443"/>
      <c r="J14668" s="443"/>
      <c r="K14668" s="443"/>
    </row>
    <row r="14669" spans="2:11" s="440" customFormat="1" x14ac:dyDescent="0.2">
      <c r="B14669" s="442"/>
      <c r="I14669" s="443"/>
      <c r="J14669" s="443"/>
      <c r="K14669" s="443"/>
    </row>
    <row r="14670" spans="2:11" s="440" customFormat="1" x14ac:dyDescent="0.2">
      <c r="B14670" s="442"/>
      <c r="I14670" s="443"/>
      <c r="J14670" s="443"/>
      <c r="K14670" s="443"/>
    </row>
    <row r="14671" spans="2:11" s="440" customFormat="1" x14ac:dyDescent="0.2">
      <c r="B14671" s="442"/>
      <c r="I14671" s="443"/>
      <c r="J14671" s="443"/>
      <c r="K14671" s="443"/>
    </row>
    <row r="14672" spans="2:11" s="440" customFormat="1" x14ac:dyDescent="0.2">
      <c r="B14672" s="442"/>
      <c r="I14672" s="443"/>
      <c r="J14672" s="443"/>
      <c r="K14672" s="443"/>
    </row>
    <row r="14673" spans="2:11" s="440" customFormat="1" x14ac:dyDescent="0.2">
      <c r="B14673" s="442"/>
      <c r="I14673" s="443"/>
      <c r="J14673" s="443"/>
      <c r="K14673" s="443"/>
    </row>
    <row r="14674" spans="2:11" s="440" customFormat="1" x14ac:dyDescent="0.2">
      <c r="B14674" s="442"/>
      <c r="I14674" s="443"/>
      <c r="J14674" s="443"/>
      <c r="K14674" s="443"/>
    </row>
    <row r="14675" spans="2:11" s="440" customFormat="1" x14ac:dyDescent="0.2">
      <c r="B14675" s="442"/>
      <c r="I14675" s="443"/>
      <c r="J14675" s="443"/>
      <c r="K14675" s="443"/>
    </row>
    <row r="14676" spans="2:11" s="440" customFormat="1" x14ac:dyDescent="0.2">
      <c r="B14676" s="442"/>
      <c r="I14676" s="443"/>
      <c r="J14676" s="443"/>
      <c r="K14676" s="443"/>
    </row>
    <row r="14677" spans="2:11" s="440" customFormat="1" x14ac:dyDescent="0.2">
      <c r="B14677" s="442"/>
      <c r="I14677" s="443"/>
      <c r="J14677" s="443"/>
      <c r="K14677" s="443"/>
    </row>
    <row r="14678" spans="2:11" s="440" customFormat="1" x14ac:dyDescent="0.2">
      <c r="B14678" s="442"/>
      <c r="I14678" s="443"/>
      <c r="J14678" s="443"/>
      <c r="K14678" s="443"/>
    </row>
    <row r="14679" spans="2:11" s="440" customFormat="1" x14ac:dyDescent="0.2">
      <c r="B14679" s="442"/>
      <c r="I14679" s="443"/>
      <c r="J14679" s="443"/>
      <c r="K14679" s="443"/>
    </row>
    <row r="14680" spans="2:11" s="440" customFormat="1" x14ac:dyDescent="0.2">
      <c r="B14680" s="442"/>
      <c r="I14680" s="443"/>
      <c r="J14680" s="443"/>
      <c r="K14680" s="443"/>
    </row>
    <row r="14681" spans="2:11" s="440" customFormat="1" x14ac:dyDescent="0.2">
      <c r="B14681" s="442"/>
      <c r="I14681" s="443"/>
      <c r="J14681" s="443"/>
      <c r="K14681" s="443"/>
    </row>
    <row r="14682" spans="2:11" s="440" customFormat="1" x14ac:dyDescent="0.2">
      <c r="B14682" s="442"/>
      <c r="I14682" s="443"/>
      <c r="J14682" s="443"/>
      <c r="K14682" s="443"/>
    </row>
    <row r="14683" spans="2:11" s="440" customFormat="1" x14ac:dyDescent="0.2">
      <c r="B14683" s="442"/>
      <c r="I14683" s="443"/>
      <c r="J14683" s="443"/>
      <c r="K14683" s="443"/>
    </row>
    <row r="14684" spans="2:11" s="440" customFormat="1" x14ac:dyDescent="0.2">
      <c r="B14684" s="442"/>
      <c r="I14684" s="443"/>
      <c r="J14684" s="443"/>
      <c r="K14684" s="443"/>
    </row>
    <row r="14685" spans="2:11" s="440" customFormat="1" x14ac:dyDescent="0.2">
      <c r="B14685" s="442"/>
      <c r="I14685" s="443"/>
      <c r="J14685" s="443"/>
      <c r="K14685" s="443"/>
    </row>
    <row r="14686" spans="2:11" s="440" customFormat="1" x14ac:dyDescent="0.2">
      <c r="B14686" s="442"/>
      <c r="I14686" s="443"/>
      <c r="J14686" s="443"/>
      <c r="K14686" s="443"/>
    </row>
    <row r="14687" spans="2:11" s="440" customFormat="1" x14ac:dyDescent="0.2">
      <c r="B14687" s="442"/>
      <c r="I14687" s="443"/>
      <c r="J14687" s="443"/>
      <c r="K14687" s="443"/>
    </row>
    <row r="14688" spans="2:11" s="440" customFormat="1" x14ac:dyDescent="0.2">
      <c r="B14688" s="442"/>
      <c r="I14688" s="443"/>
      <c r="J14688" s="443"/>
      <c r="K14688" s="443"/>
    </row>
    <row r="14689" spans="2:11" s="440" customFormat="1" x14ac:dyDescent="0.2">
      <c r="B14689" s="442"/>
      <c r="I14689" s="443"/>
      <c r="J14689" s="443"/>
      <c r="K14689" s="443"/>
    </row>
    <row r="14690" spans="2:11" s="440" customFormat="1" x14ac:dyDescent="0.2">
      <c r="B14690" s="442"/>
      <c r="I14690" s="443"/>
      <c r="J14690" s="443"/>
      <c r="K14690" s="443"/>
    </row>
    <row r="14691" spans="2:11" s="440" customFormat="1" x14ac:dyDescent="0.2">
      <c r="B14691" s="442"/>
      <c r="I14691" s="443"/>
      <c r="J14691" s="443"/>
      <c r="K14691" s="443"/>
    </row>
    <row r="14692" spans="2:11" s="440" customFormat="1" x14ac:dyDescent="0.2">
      <c r="B14692" s="442"/>
      <c r="I14692" s="443"/>
      <c r="J14692" s="443"/>
      <c r="K14692" s="443"/>
    </row>
    <row r="14693" spans="2:11" s="440" customFormat="1" x14ac:dyDescent="0.2">
      <c r="B14693" s="442"/>
      <c r="I14693" s="443"/>
      <c r="J14693" s="443"/>
      <c r="K14693" s="443"/>
    </row>
    <row r="14694" spans="2:11" s="440" customFormat="1" x14ac:dyDescent="0.2">
      <c r="B14694" s="442"/>
      <c r="I14694" s="443"/>
      <c r="J14694" s="443"/>
      <c r="K14694" s="443"/>
    </row>
    <row r="14695" spans="2:11" s="440" customFormat="1" x14ac:dyDescent="0.2">
      <c r="B14695" s="442"/>
      <c r="I14695" s="443"/>
      <c r="J14695" s="443"/>
      <c r="K14695" s="443"/>
    </row>
    <row r="14696" spans="2:11" s="440" customFormat="1" x14ac:dyDescent="0.2">
      <c r="B14696" s="442"/>
      <c r="I14696" s="443"/>
      <c r="J14696" s="443"/>
      <c r="K14696" s="443"/>
    </row>
    <row r="14697" spans="2:11" s="440" customFormat="1" x14ac:dyDescent="0.2">
      <c r="B14697" s="442"/>
      <c r="I14697" s="443"/>
      <c r="J14697" s="443"/>
      <c r="K14697" s="443"/>
    </row>
    <row r="14698" spans="2:11" s="440" customFormat="1" x14ac:dyDescent="0.2">
      <c r="B14698" s="442"/>
      <c r="I14698" s="443"/>
      <c r="J14698" s="443"/>
      <c r="K14698" s="443"/>
    </row>
    <row r="14699" spans="2:11" s="440" customFormat="1" x14ac:dyDescent="0.2">
      <c r="B14699" s="442"/>
      <c r="I14699" s="443"/>
      <c r="J14699" s="443"/>
      <c r="K14699" s="443"/>
    </row>
    <row r="14700" spans="2:11" s="440" customFormat="1" x14ac:dyDescent="0.2">
      <c r="B14700" s="442"/>
      <c r="I14700" s="443"/>
      <c r="J14700" s="443"/>
      <c r="K14700" s="443"/>
    </row>
    <row r="14701" spans="2:11" s="440" customFormat="1" x14ac:dyDescent="0.2">
      <c r="B14701" s="442"/>
      <c r="I14701" s="443"/>
      <c r="J14701" s="443"/>
      <c r="K14701" s="443"/>
    </row>
    <row r="14702" spans="2:11" s="440" customFormat="1" x14ac:dyDescent="0.2">
      <c r="B14702" s="442"/>
      <c r="I14702" s="443"/>
      <c r="J14702" s="443"/>
      <c r="K14702" s="443"/>
    </row>
    <row r="14703" spans="2:11" s="440" customFormat="1" x14ac:dyDescent="0.2">
      <c r="B14703" s="442"/>
      <c r="I14703" s="443"/>
      <c r="J14703" s="443"/>
      <c r="K14703" s="443"/>
    </row>
    <row r="14704" spans="2:11" s="440" customFormat="1" x14ac:dyDescent="0.2">
      <c r="B14704" s="442"/>
      <c r="I14704" s="443"/>
      <c r="J14704" s="443"/>
      <c r="K14704" s="443"/>
    </row>
    <row r="14705" spans="2:11" s="440" customFormat="1" x14ac:dyDescent="0.2">
      <c r="B14705" s="442"/>
      <c r="I14705" s="443"/>
      <c r="J14705" s="443"/>
      <c r="K14705" s="443"/>
    </row>
    <row r="14706" spans="2:11" s="440" customFormat="1" x14ac:dyDescent="0.2">
      <c r="B14706" s="442"/>
      <c r="I14706" s="443"/>
      <c r="J14706" s="443"/>
      <c r="K14706" s="443"/>
    </row>
    <row r="14707" spans="2:11" s="440" customFormat="1" x14ac:dyDescent="0.2">
      <c r="B14707" s="442"/>
      <c r="I14707" s="443"/>
      <c r="J14707" s="443"/>
      <c r="K14707" s="443"/>
    </row>
    <row r="14708" spans="2:11" s="440" customFormat="1" x14ac:dyDescent="0.2">
      <c r="B14708" s="442"/>
      <c r="I14708" s="443"/>
      <c r="J14708" s="443"/>
      <c r="K14708" s="443"/>
    </row>
    <row r="14709" spans="2:11" s="440" customFormat="1" x14ac:dyDescent="0.2">
      <c r="B14709" s="442"/>
      <c r="I14709" s="443"/>
      <c r="J14709" s="443"/>
      <c r="K14709" s="443"/>
    </row>
    <row r="14710" spans="2:11" s="440" customFormat="1" x14ac:dyDescent="0.2">
      <c r="B14710" s="442"/>
      <c r="I14710" s="443"/>
      <c r="J14710" s="443"/>
      <c r="K14710" s="443"/>
    </row>
    <row r="14711" spans="2:11" s="440" customFormat="1" x14ac:dyDescent="0.2">
      <c r="B14711" s="442"/>
      <c r="I14711" s="443"/>
      <c r="J14711" s="443"/>
      <c r="K14711" s="443"/>
    </row>
    <row r="14712" spans="2:11" s="440" customFormat="1" x14ac:dyDescent="0.2">
      <c r="B14712" s="442"/>
      <c r="I14712" s="443"/>
      <c r="J14712" s="443"/>
      <c r="K14712" s="443"/>
    </row>
    <row r="14713" spans="2:11" s="440" customFormat="1" x14ac:dyDescent="0.2">
      <c r="B14713" s="442"/>
      <c r="I14713" s="443"/>
      <c r="J14713" s="443"/>
      <c r="K14713" s="443"/>
    </row>
    <row r="14714" spans="2:11" s="440" customFormat="1" x14ac:dyDescent="0.2">
      <c r="B14714" s="442"/>
      <c r="I14714" s="443"/>
      <c r="J14714" s="443"/>
      <c r="K14714" s="443"/>
    </row>
    <row r="14715" spans="2:11" s="440" customFormat="1" x14ac:dyDescent="0.2">
      <c r="B14715" s="442"/>
      <c r="I14715" s="443"/>
      <c r="J14715" s="443"/>
      <c r="K14715" s="443"/>
    </row>
    <row r="14716" spans="2:11" s="440" customFormat="1" x14ac:dyDescent="0.2">
      <c r="B14716" s="442"/>
      <c r="I14716" s="443"/>
      <c r="J14716" s="443"/>
      <c r="K14716" s="443"/>
    </row>
    <row r="14717" spans="2:11" s="440" customFormat="1" x14ac:dyDescent="0.2">
      <c r="B14717" s="442"/>
      <c r="I14717" s="443"/>
      <c r="J14717" s="443"/>
      <c r="K14717" s="443"/>
    </row>
    <row r="14718" spans="2:11" s="440" customFormat="1" x14ac:dyDescent="0.2">
      <c r="B14718" s="442"/>
      <c r="I14718" s="443"/>
      <c r="J14718" s="443"/>
      <c r="K14718" s="443"/>
    </row>
    <row r="14719" spans="2:11" s="440" customFormat="1" x14ac:dyDescent="0.2">
      <c r="B14719" s="442"/>
      <c r="I14719" s="443"/>
      <c r="J14719" s="443"/>
      <c r="K14719" s="443"/>
    </row>
    <row r="14720" spans="2:11" s="440" customFormat="1" x14ac:dyDescent="0.2">
      <c r="B14720" s="442"/>
      <c r="I14720" s="443"/>
      <c r="J14720" s="443"/>
      <c r="K14720" s="443"/>
    </row>
    <row r="14721" spans="2:11" s="440" customFormat="1" x14ac:dyDescent="0.2">
      <c r="B14721" s="442"/>
      <c r="I14721" s="443"/>
      <c r="J14721" s="443"/>
      <c r="K14721" s="443"/>
    </row>
    <row r="14722" spans="2:11" s="440" customFormat="1" x14ac:dyDescent="0.2">
      <c r="B14722" s="442"/>
      <c r="I14722" s="443"/>
      <c r="J14722" s="443"/>
      <c r="K14722" s="443"/>
    </row>
    <row r="14723" spans="2:11" s="440" customFormat="1" x14ac:dyDescent="0.2">
      <c r="B14723" s="442"/>
      <c r="I14723" s="443"/>
      <c r="J14723" s="443"/>
      <c r="K14723" s="443"/>
    </row>
    <row r="14724" spans="2:11" s="440" customFormat="1" x14ac:dyDescent="0.2">
      <c r="B14724" s="442"/>
      <c r="I14724" s="443"/>
      <c r="J14724" s="443"/>
      <c r="K14724" s="443"/>
    </row>
    <row r="14725" spans="2:11" s="440" customFormat="1" x14ac:dyDescent="0.2">
      <c r="B14725" s="442"/>
      <c r="I14725" s="443"/>
      <c r="J14725" s="443"/>
      <c r="K14725" s="443"/>
    </row>
    <row r="14726" spans="2:11" s="440" customFormat="1" x14ac:dyDescent="0.2">
      <c r="B14726" s="442"/>
      <c r="I14726" s="443"/>
      <c r="J14726" s="443"/>
      <c r="K14726" s="443"/>
    </row>
    <row r="14727" spans="2:11" s="440" customFormat="1" x14ac:dyDescent="0.2">
      <c r="B14727" s="442"/>
      <c r="I14727" s="443"/>
      <c r="J14727" s="443"/>
      <c r="K14727" s="443"/>
    </row>
    <row r="14728" spans="2:11" s="440" customFormat="1" x14ac:dyDescent="0.2">
      <c r="B14728" s="442"/>
      <c r="I14728" s="443"/>
      <c r="J14728" s="443"/>
      <c r="K14728" s="443"/>
    </row>
    <row r="14729" spans="2:11" s="440" customFormat="1" x14ac:dyDescent="0.2">
      <c r="B14729" s="442"/>
      <c r="I14729" s="443"/>
      <c r="J14729" s="443"/>
      <c r="K14729" s="443"/>
    </row>
    <row r="14730" spans="2:11" s="440" customFormat="1" x14ac:dyDescent="0.2">
      <c r="B14730" s="442"/>
      <c r="I14730" s="443"/>
      <c r="J14730" s="443"/>
      <c r="K14730" s="443"/>
    </row>
    <row r="14731" spans="2:11" s="440" customFormat="1" x14ac:dyDescent="0.2">
      <c r="B14731" s="442"/>
      <c r="I14731" s="443"/>
      <c r="J14731" s="443"/>
      <c r="K14731" s="443"/>
    </row>
    <row r="14732" spans="2:11" s="440" customFormat="1" x14ac:dyDescent="0.2">
      <c r="B14732" s="442"/>
      <c r="I14732" s="443"/>
      <c r="J14732" s="443"/>
      <c r="K14732" s="443"/>
    </row>
    <row r="14733" spans="2:11" s="440" customFormat="1" x14ac:dyDescent="0.2">
      <c r="B14733" s="442"/>
      <c r="I14733" s="443"/>
      <c r="J14733" s="443"/>
      <c r="K14733" s="443"/>
    </row>
    <row r="14734" spans="2:11" s="440" customFormat="1" x14ac:dyDescent="0.2">
      <c r="B14734" s="442"/>
      <c r="I14734" s="443"/>
      <c r="J14734" s="443"/>
      <c r="K14734" s="443"/>
    </row>
    <row r="14735" spans="2:11" s="440" customFormat="1" x14ac:dyDescent="0.2">
      <c r="B14735" s="442"/>
      <c r="I14735" s="443"/>
      <c r="J14735" s="443"/>
      <c r="K14735" s="443"/>
    </row>
    <row r="14736" spans="2:11" s="440" customFormat="1" x14ac:dyDescent="0.2">
      <c r="B14736" s="442"/>
      <c r="I14736" s="443"/>
      <c r="J14736" s="443"/>
      <c r="K14736" s="443"/>
    </row>
    <row r="14737" spans="2:11" s="440" customFormat="1" x14ac:dyDescent="0.2">
      <c r="B14737" s="442"/>
      <c r="I14737" s="443"/>
      <c r="J14737" s="443"/>
      <c r="K14737" s="443"/>
    </row>
    <row r="14738" spans="2:11" s="440" customFormat="1" x14ac:dyDescent="0.2">
      <c r="B14738" s="442"/>
      <c r="I14738" s="443"/>
      <c r="J14738" s="443"/>
      <c r="K14738" s="443"/>
    </row>
    <row r="14739" spans="2:11" s="440" customFormat="1" x14ac:dyDescent="0.2">
      <c r="B14739" s="442"/>
      <c r="I14739" s="443"/>
      <c r="J14739" s="443"/>
      <c r="K14739" s="443"/>
    </row>
    <row r="14740" spans="2:11" s="440" customFormat="1" x14ac:dyDescent="0.2">
      <c r="B14740" s="442"/>
      <c r="I14740" s="443"/>
      <c r="J14740" s="443"/>
      <c r="K14740" s="443"/>
    </row>
    <row r="14741" spans="2:11" s="440" customFormat="1" x14ac:dyDescent="0.2">
      <c r="B14741" s="442"/>
      <c r="I14741" s="443"/>
      <c r="J14741" s="443"/>
      <c r="K14741" s="443"/>
    </row>
    <row r="14742" spans="2:11" s="440" customFormat="1" x14ac:dyDescent="0.2">
      <c r="B14742" s="442"/>
      <c r="I14742" s="443"/>
      <c r="J14742" s="443"/>
      <c r="K14742" s="443"/>
    </row>
    <row r="14743" spans="2:11" s="440" customFormat="1" x14ac:dyDescent="0.2">
      <c r="B14743" s="442"/>
      <c r="I14743" s="443"/>
      <c r="J14743" s="443"/>
      <c r="K14743" s="443"/>
    </row>
    <row r="14744" spans="2:11" s="440" customFormat="1" x14ac:dyDescent="0.2">
      <c r="B14744" s="442"/>
      <c r="I14744" s="443"/>
      <c r="J14744" s="443"/>
      <c r="K14744" s="443"/>
    </row>
    <row r="14745" spans="2:11" s="440" customFormat="1" x14ac:dyDescent="0.2">
      <c r="B14745" s="442"/>
      <c r="I14745" s="443"/>
      <c r="J14745" s="443"/>
      <c r="K14745" s="443"/>
    </row>
    <row r="14746" spans="2:11" s="440" customFormat="1" x14ac:dyDescent="0.2">
      <c r="B14746" s="442"/>
      <c r="I14746" s="443"/>
      <c r="J14746" s="443"/>
      <c r="K14746" s="443"/>
    </row>
    <row r="14747" spans="2:11" s="440" customFormat="1" x14ac:dyDescent="0.2">
      <c r="B14747" s="442"/>
      <c r="I14747" s="443"/>
      <c r="J14747" s="443"/>
      <c r="K14747" s="443"/>
    </row>
    <row r="14748" spans="2:11" s="440" customFormat="1" x14ac:dyDescent="0.2">
      <c r="B14748" s="442"/>
      <c r="I14748" s="443"/>
      <c r="J14748" s="443"/>
      <c r="K14748" s="443"/>
    </row>
    <row r="14749" spans="2:11" s="440" customFormat="1" x14ac:dyDescent="0.2">
      <c r="B14749" s="442"/>
      <c r="I14749" s="443"/>
      <c r="J14749" s="443"/>
      <c r="K14749" s="443"/>
    </row>
    <row r="14750" spans="2:11" s="440" customFormat="1" x14ac:dyDescent="0.2">
      <c r="B14750" s="442"/>
      <c r="I14750" s="443"/>
      <c r="J14750" s="443"/>
      <c r="K14750" s="443"/>
    </row>
    <row r="14751" spans="2:11" s="440" customFormat="1" x14ac:dyDescent="0.2">
      <c r="B14751" s="442"/>
      <c r="I14751" s="443"/>
      <c r="J14751" s="443"/>
      <c r="K14751" s="443"/>
    </row>
    <row r="14752" spans="2:11" s="440" customFormat="1" x14ac:dyDescent="0.2">
      <c r="B14752" s="442"/>
      <c r="I14752" s="443"/>
      <c r="J14752" s="443"/>
      <c r="K14752" s="443"/>
    </row>
    <row r="14753" spans="2:11" s="440" customFormat="1" x14ac:dyDescent="0.2">
      <c r="B14753" s="442"/>
      <c r="I14753" s="443"/>
      <c r="J14753" s="443"/>
      <c r="K14753" s="443"/>
    </row>
    <row r="14754" spans="2:11" s="440" customFormat="1" x14ac:dyDescent="0.2">
      <c r="B14754" s="442"/>
      <c r="I14754" s="443"/>
      <c r="J14754" s="443"/>
      <c r="K14754" s="443"/>
    </row>
    <row r="14755" spans="2:11" s="440" customFormat="1" x14ac:dyDescent="0.2">
      <c r="B14755" s="442"/>
      <c r="I14755" s="443"/>
      <c r="J14755" s="443"/>
      <c r="K14755" s="443"/>
    </row>
    <row r="14756" spans="2:11" s="440" customFormat="1" x14ac:dyDescent="0.2">
      <c r="B14756" s="442"/>
      <c r="I14756" s="443"/>
      <c r="J14756" s="443"/>
      <c r="K14756" s="443"/>
    </row>
    <row r="14757" spans="2:11" s="440" customFormat="1" x14ac:dyDescent="0.2">
      <c r="B14757" s="442"/>
      <c r="I14757" s="443"/>
      <c r="J14757" s="443"/>
      <c r="K14757" s="443"/>
    </row>
    <row r="14758" spans="2:11" s="440" customFormat="1" x14ac:dyDescent="0.2">
      <c r="B14758" s="442"/>
      <c r="I14758" s="443"/>
      <c r="J14758" s="443"/>
      <c r="K14758" s="443"/>
    </row>
    <row r="14759" spans="2:11" s="440" customFormat="1" x14ac:dyDescent="0.2">
      <c r="B14759" s="442"/>
      <c r="I14759" s="443"/>
      <c r="J14759" s="443"/>
      <c r="K14759" s="443"/>
    </row>
    <row r="14760" spans="2:11" s="440" customFormat="1" x14ac:dyDescent="0.2">
      <c r="B14760" s="442"/>
      <c r="I14760" s="443"/>
      <c r="J14760" s="443"/>
      <c r="K14760" s="443"/>
    </row>
    <row r="14761" spans="2:11" s="440" customFormat="1" x14ac:dyDescent="0.2">
      <c r="B14761" s="442"/>
      <c r="I14761" s="443"/>
      <c r="J14761" s="443"/>
      <c r="K14761" s="443"/>
    </row>
    <row r="14762" spans="2:11" s="440" customFormat="1" x14ac:dyDescent="0.2">
      <c r="B14762" s="442"/>
      <c r="I14762" s="443"/>
      <c r="J14762" s="443"/>
      <c r="K14762" s="443"/>
    </row>
    <row r="14763" spans="2:11" s="440" customFormat="1" x14ac:dyDescent="0.2">
      <c r="B14763" s="442"/>
      <c r="I14763" s="443"/>
      <c r="J14763" s="443"/>
      <c r="K14763" s="443"/>
    </row>
    <row r="14764" spans="2:11" s="440" customFormat="1" x14ac:dyDescent="0.2">
      <c r="B14764" s="442"/>
      <c r="I14764" s="443"/>
      <c r="J14764" s="443"/>
      <c r="K14764" s="443"/>
    </row>
    <row r="14765" spans="2:11" s="440" customFormat="1" x14ac:dyDescent="0.2">
      <c r="B14765" s="442"/>
      <c r="I14765" s="443"/>
      <c r="J14765" s="443"/>
      <c r="K14765" s="443"/>
    </row>
    <row r="14766" spans="2:11" s="440" customFormat="1" x14ac:dyDescent="0.2">
      <c r="B14766" s="442"/>
      <c r="I14766" s="443"/>
      <c r="J14766" s="443"/>
      <c r="K14766" s="443"/>
    </row>
    <row r="14767" spans="2:11" s="440" customFormat="1" x14ac:dyDescent="0.2">
      <c r="B14767" s="442"/>
      <c r="I14767" s="443"/>
      <c r="J14767" s="443"/>
      <c r="K14767" s="443"/>
    </row>
    <row r="14768" spans="2:11" s="440" customFormat="1" x14ac:dyDescent="0.2">
      <c r="B14768" s="442"/>
      <c r="I14768" s="443"/>
      <c r="J14768" s="443"/>
      <c r="K14768" s="443"/>
    </row>
    <row r="14769" spans="2:11" s="440" customFormat="1" x14ac:dyDescent="0.2">
      <c r="B14769" s="442"/>
      <c r="I14769" s="443"/>
      <c r="J14769" s="443"/>
      <c r="K14769" s="443"/>
    </row>
    <row r="14770" spans="2:11" s="440" customFormat="1" x14ac:dyDescent="0.2">
      <c r="B14770" s="442"/>
      <c r="I14770" s="443"/>
      <c r="J14770" s="443"/>
      <c r="K14770" s="443"/>
    </row>
    <row r="14771" spans="2:11" s="440" customFormat="1" x14ac:dyDescent="0.2">
      <c r="B14771" s="442"/>
      <c r="I14771" s="443"/>
      <c r="J14771" s="443"/>
      <c r="K14771" s="443"/>
    </row>
    <row r="14772" spans="2:11" s="440" customFormat="1" x14ac:dyDescent="0.2">
      <c r="B14772" s="442"/>
      <c r="I14772" s="443"/>
      <c r="J14772" s="443"/>
      <c r="K14772" s="443"/>
    </row>
    <row r="14773" spans="2:11" s="440" customFormat="1" x14ac:dyDescent="0.2">
      <c r="B14773" s="442"/>
      <c r="I14773" s="443"/>
      <c r="J14773" s="443"/>
      <c r="K14773" s="443"/>
    </row>
    <row r="14774" spans="2:11" s="440" customFormat="1" x14ac:dyDescent="0.2">
      <c r="B14774" s="442"/>
      <c r="I14774" s="443"/>
      <c r="J14774" s="443"/>
      <c r="K14774" s="443"/>
    </row>
    <row r="14775" spans="2:11" s="440" customFormat="1" x14ac:dyDescent="0.2">
      <c r="B14775" s="442"/>
      <c r="I14775" s="443"/>
      <c r="J14775" s="443"/>
      <c r="K14775" s="443"/>
    </row>
    <row r="14776" spans="2:11" s="440" customFormat="1" x14ac:dyDescent="0.2">
      <c r="B14776" s="442"/>
      <c r="I14776" s="443"/>
      <c r="J14776" s="443"/>
      <c r="K14776" s="443"/>
    </row>
    <row r="14777" spans="2:11" s="440" customFormat="1" x14ac:dyDescent="0.2">
      <c r="B14777" s="442"/>
      <c r="I14777" s="443"/>
      <c r="J14777" s="443"/>
      <c r="K14777" s="443"/>
    </row>
    <row r="14778" spans="2:11" s="440" customFormat="1" x14ac:dyDescent="0.2">
      <c r="B14778" s="442"/>
      <c r="I14778" s="443"/>
      <c r="J14778" s="443"/>
      <c r="K14778" s="443"/>
    </row>
    <row r="14779" spans="2:11" s="440" customFormat="1" x14ac:dyDescent="0.2">
      <c r="B14779" s="442"/>
      <c r="I14779" s="443"/>
      <c r="J14779" s="443"/>
      <c r="K14779" s="443"/>
    </row>
    <row r="14780" spans="2:11" s="440" customFormat="1" x14ac:dyDescent="0.2">
      <c r="B14780" s="442"/>
      <c r="I14780" s="443"/>
      <c r="J14780" s="443"/>
      <c r="K14780" s="443"/>
    </row>
    <row r="14781" spans="2:11" s="440" customFormat="1" x14ac:dyDescent="0.2">
      <c r="B14781" s="442"/>
      <c r="I14781" s="443"/>
      <c r="J14781" s="443"/>
      <c r="K14781" s="443"/>
    </row>
    <row r="14782" spans="2:11" s="440" customFormat="1" x14ac:dyDescent="0.2">
      <c r="B14782" s="442"/>
      <c r="I14782" s="443"/>
      <c r="J14782" s="443"/>
      <c r="K14782" s="443"/>
    </row>
    <row r="14783" spans="2:11" s="440" customFormat="1" x14ac:dyDescent="0.2">
      <c r="B14783" s="442"/>
      <c r="I14783" s="443"/>
      <c r="J14783" s="443"/>
      <c r="K14783" s="443"/>
    </row>
    <row r="14784" spans="2:11" s="440" customFormat="1" x14ac:dyDescent="0.2">
      <c r="B14784" s="442"/>
      <c r="I14784" s="443"/>
      <c r="J14784" s="443"/>
      <c r="K14784" s="443"/>
    </row>
    <row r="14785" spans="2:11" s="440" customFormat="1" x14ac:dyDescent="0.2">
      <c r="B14785" s="442"/>
      <c r="I14785" s="443"/>
      <c r="J14785" s="443"/>
      <c r="K14785" s="443"/>
    </row>
    <row r="14786" spans="2:11" s="440" customFormat="1" x14ac:dyDescent="0.2">
      <c r="B14786" s="442"/>
      <c r="I14786" s="443"/>
      <c r="J14786" s="443"/>
      <c r="K14786" s="443"/>
    </row>
    <row r="14787" spans="2:11" s="440" customFormat="1" x14ac:dyDescent="0.2">
      <c r="B14787" s="442"/>
      <c r="I14787" s="443"/>
      <c r="J14787" s="443"/>
      <c r="K14787" s="443"/>
    </row>
    <row r="14788" spans="2:11" s="440" customFormat="1" x14ac:dyDescent="0.2">
      <c r="B14788" s="442"/>
      <c r="I14788" s="443"/>
      <c r="J14788" s="443"/>
      <c r="K14788" s="443"/>
    </row>
    <row r="14789" spans="2:11" s="440" customFormat="1" x14ac:dyDescent="0.2">
      <c r="B14789" s="442"/>
      <c r="I14789" s="443"/>
      <c r="J14789" s="443"/>
      <c r="K14789" s="443"/>
    </row>
    <row r="14790" spans="2:11" s="440" customFormat="1" x14ac:dyDescent="0.2">
      <c r="B14790" s="442"/>
      <c r="I14790" s="443"/>
      <c r="J14790" s="443"/>
      <c r="K14790" s="443"/>
    </row>
    <row r="14791" spans="2:11" s="440" customFormat="1" x14ac:dyDescent="0.2">
      <c r="B14791" s="442"/>
      <c r="I14791" s="443"/>
      <c r="J14791" s="443"/>
      <c r="K14791" s="443"/>
    </row>
    <row r="14792" spans="2:11" s="440" customFormat="1" x14ac:dyDescent="0.2">
      <c r="B14792" s="442"/>
      <c r="I14792" s="443"/>
      <c r="J14792" s="443"/>
      <c r="K14792" s="443"/>
    </row>
    <row r="14793" spans="2:11" s="440" customFormat="1" x14ac:dyDescent="0.2">
      <c r="B14793" s="442"/>
      <c r="I14793" s="443"/>
      <c r="J14793" s="443"/>
      <c r="K14793" s="443"/>
    </row>
    <row r="14794" spans="2:11" s="440" customFormat="1" x14ac:dyDescent="0.2">
      <c r="B14794" s="442"/>
      <c r="I14794" s="443"/>
      <c r="J14794" s="443"/>
      <c r="K14794" s="443"/>
    </row>
    <row r="14795" spans="2:11" s="440" customFormat="1" x14ac:dyDescent="0.2">
      <c r="B14795" s="442"/>
      <c r="I14795" s="443"/>
      <c r="J14795" s="443"/>
      <c r="K14795" s="443"/>
    </row>
    <row r="14796" spans="2:11" s="440" customFormat="1" x14ac:dyDescent="0.2">
      <c r="B14796" s="442"/>
      <c r="I14796" s="443"/>
      <c r="J14796" s="443"/>
      <c r="K14796" s="443"/>
    </row>
    <row r="14797" spans="2:11" s="440" customFormat="1" x14ac:dyDescent="0.2">
      <c r="B14797" s="442"/>
      <c r="I14797" s="443"/>
      <c r="J14797" s="443"/>
      <c r="K14797" s="443"/>
    </row>
    <row r="14798" spans="2:11" s="440" customFormat="1" x14ac:dyDescent="0.2">
      <c r="B14798" s="442"/>
      <c r="I14798" s="443"/>
      <c r="J14798" s="443"/>
      <c r="K14798" s="443"/>
    </row>
    <row r="14799" spans="2:11" s="440" customFormat="1" x14ac:dyDescent="0.2">
      <c r="B14799" s="442"/>
      <c r="I14799" s="443"/>
      <c r="J14799" s="443"/>
      <c r="K14799" s="443"/>
    </row>
    <row r="14800" spans="2:11" s="440" customFormat="1" x14ac:dyDescent="0.2">
      <c r="B14800" s="442"/>
      <c r="I14800" s="443"/>
      <c r="J14800" s="443"/>
      <c r="K14800" s="443"/>
    </row>
    <row r="14801" spans="2:11" s="440" customFormat="1" x14ac:dyDescent="0.2">
      <c r="B14801" s="442"/>
      <c r="I14801" s="443"/>
      <c r="J14801" s="443"/>
      <c r="K14801" s="443"/>
    </row>
    <row r="14802" spans="2:11" s="440" customFormat="1" x14ac:dyDescent="0.2">
      <c r="B14802" s="442"/>
      <c r="I14802" s="443"/>
      <c r="J14802" s="443"/>
      <c r="K14802" s="443"/>
    </row>
    <row r="14803" spans="2:11" s="440" customFormat="1" x14ac:dyDescent="0.2">
      <c r="B14803" s="442"/>
      <c r="I14803" s="443"/>
      <c r="J14803" s="443"/>
      <c r="K14803" s="443"/>
    </row>
    <row r="14804" spans="2:11" s="440" customFormat="1" x14ac:dyDescent="0.2">
      <c r="B14804" s="442"/>
      <c r="I14804" s="443"/>
      <c r="J14804" s="443"/>
      <c r="K14804" s="443"/>
    </row>
    <row r="14805" spans="2:11" s="440" customFormat="1" x14ac:dyDescent="0.2">
      <c r="B14805" s="442"/>
      <c r="I14805" s="443"/>
      <c r="J14805" s="443"/>
      <c r="K14805" s="443"/>
    </row>
    <row r="14806" spans="2:11" s="440" customFormat="1" x14ac:dyDescent="0.2">
      <c r="B14806" s="442"/>
      <c r="I14806" s="443"/>
      <c r="J14806" s="443"/>
      <c r="K14806" s="443"/>
    </row>
    <row r="14807" spans="2:11" s="440" customFormat="1" x14ac:dyDescent="0.2">
      <c r="B14807" s="442"/>
      <c r="I14807" s="443"/>
      <c r="J14807" s="443"/>
      <c r="K14807" s="443"/>
    </row>
    <row r="14808" spans="2:11" s="440" customFormat="1" x14ac:dyDescent="0.2">
      <c r="B14808" s="442"/>
      <c r="I14808" s="443"/>
      <c r="J14808" s="443"/>
      <c r="K14808" s="443"/>
    </row>
    <row r="14809" spans="2:11" s="440" customFormat="1" x14ac:dyDescent="0.2">
      <c r="B14809" s="442"/>
      <c r="I14809" s="443"/>
      <c r="J14809" s="443"/>
      <c r="K14809" s="443"/>
    </row>
    <row r="14810" spans="2:11" s="440" customFormat="1" x14ac:dyDescent="0.2">
      <c r="B14810" s="442"/>
      <c r="I14810" s="443"/>
      <c r="J14810" s="443"/>
      <c r="K14810" s="443"/>
    </row>
    <row r="14811" spans="2:11" s="440" customFormat="1" x14ac:dyDescent="0.2">
      <c r="B14811" s="442"/>
      <c r="I14811" s="443"/>
      <c r="J14811" s="443"/>
      <c r="K14811" s="443"/>
    </row>
    <row r="14812" spans="2:11" s="440" customFormat="1" x14ac:dyDescent="0.2">
      <c r="B14812" s="442"/>
      <c r="I14812" s="443"/>
      <c r="J14812" s="443"/>
      <c r="K14812" s="443"/>
    </row>
    <row r="14813" spans="2:11" s="440" customFormat="1" x14ac:dyDescent="0.2">
      <c r="B14813" s="442"/>
      <c r="I14813" s="443"/>
      <c r="J14813" s="443"/>
      <c r="K14813" s="443"/>
    </row>
    <row r="14814" spans="2:11" s="440" customFormat="1" x14ac:dyDescent="0.2">
      <c r="B14814" s="442"/>
      <c r="I14814" s="443"/>
      <c r="J14814" s="443"/>
      <c r="K14814" s="443"/>
    </row>
    <row r="14815" spans="2:11" s="440" customFormat="1" x14ac:dyDescent="0.2">
      <c r="B14815" s="442"/>
      <c r="I14815" s="443"/>
      <c r="J14815" s="443"/>
      <c r="K14815" s="443"/>
    </row>
    <row r="14816" spans="2:11" s="440" customFormat="1" x14ac:dyDescent="0.2">
      <c r="B14816" s="442"/>
      <c r="I14816" s="443"/>
      <c r="J14816" s="443"/>
      <c r="K14816" s="443"/>
    </row>
    <row r="14817" spans="2:11" s="440" customFormat="1" x14ac:dyDescent="0.2">
      <c r="B14817" s="442"/>
      <c r="I14817" s="443"/>
      <c r="J14817" s="443"/>
      <c r="K14817" s="443"/>
    </row>
    <row r="14818" spans="2:11" s="440" customFormat="1" x14ac:dyDescent="0.2">
      <c r="B14818" s="442"/>
      <c r="I14818" s="443"/>
      <c r="J14818" s="443"/>
      <c r="K14818" s="443"/>
    </row>
    <row r="14819" spans="2:11" s="440" customFormat="1" x14ac:dyDescent="0.2">
      <c r="B14819" s="442"/>
      <c r="I14819" s="443"/>
      <c r="J14819" s="443"/>
      <c r="K14819" s="443"/>
    </row>
    <row r="14820" spans="2:11" s="440" customFormat="1" x14ac:dyDescent="0.2">
      <c r="B14820" s="442"/>
      <c r="I14820" s="443"/>
      <c r="J14820" s="443"/>
      <c r="K14820" s="443"/>
    </row>
    <row r="14821" spans="2:11" s="440" customFormat="1" x14ac:dyDescent="0.2">
      <c r="B14821" s="442"/>
      <c r="I14821" s="443"/>
      <c r="J14821" s="443"/>
      <c r="K14821" s="443"/>
    </row>
    <row r="14822" spans="2:11" s="440" customFormat="1" x14ac:dyDescent="0.2">
      <c r="B14822" s="442"/>
      <c r="I14822" s="443"/>
      <c r="J14822" s="443"/>
      <c r="K14822" s="443"/>
    </row>
    <row r="14823" spans="2:11" s="440" customFormat="1" x14ac:dyDescent="0.2">
      <c r="B14823" s="442"/>
      <c r="I14823" s="443"/>
      <c r="J14823" s="443"/>
      <c r="K14823" s="443"/>
    </row>
    <row r="14824" spans="2:11" s="440" customFormat="1" x14ac:dyDescent="0.2">
      <c r="B14824" s="442"/>
      <c r="I14824" s="443"/>
      <c r="J14824" s="443"/>
      <c r="K14824" s="443"/>
    </row>
    <row r="14825" spans="2:11" s="440" customFormat="1" x14ac:dyDescent="0.2">
      <c r="B14825" s="442"/>
      <c r="I14825" s="443"/>
      <c r="J14825" s="443"/>
      <c r="K14825" s="443"/>
    </row>
    <row r="14826" spans="2:11" s="440" customFormat="1" x14ac:dyDescent="0.2">
      <c r="B14826" s="442"/>
      <c r="I14826" s="443"/>
      <c r="J14826" s="443"/>
      <c r="K14826" s="443"/>
    </row>
    <row r="14827" spans="2:11" s="440" customFormat="1" x14ac:dyDescent="0.2">
      <c r="B14827" s="442"/>
      <c r="I14827" s="443"/>
      <c r="J14827" s="443"/>
      <c r="K14827" s="443"/>
    </row>
    <row r="14828" spans="2:11" s="440" customFormat="1" x14ac:dyDescent="0.2">
      <c r="B14828" s="442"/>
      <c r="I14828" s="443"/>
      <c r="J14828" s="443"/>
      <c r="K14828" s="443"/>
    </row>
    <row r="14829" spans="2:11" s="440" customFormat="1" x14ac:dyDescent="0.2">
      <c r="B14829" s="442"/>
      <c r="I14829" s="443"/>
      <c r="J14829" s="443"/>
      <c r="K14829" s="443"/>
    </row>
    <row r="14830" spans="2:11" s="440" customFormat="1" x14ac:dyDescent="0.2">
      <c r="B14830" s="442"/>
      <c r="I14830" s="443"/>
      <c r="J14830" s="443"/>
      <c r="K14830" s="443"/>
    </row>
    <row r="14831" spans="2:11" s="440" customFormat="1" x14ac:dyDescent="0.2">
      <c r="B14831" s="442"/>
      <c r="I14831" s="443"/>
      <c r="J14831" s="443"/>
      <c r="K14831" s="443"/>
    </row>
    <row r="14832" spans="2:11" s="440" customFormat="1" x14ac:dyDescent="0.2">
      <c r="B14832" s="442"/>
      <c r="I14832" s="443"/>
      <c r="J14832" s="443"/>
      <c r="K14832" s="443"/>
    </row>
    <row r="14833" spans="2:11" s="440" customFormat="1" x14ac:dyDescent="0.2">
      <c r="B14833" s="442"/>
      <c r="I14833" s="443"/>
      <c r="J14833" s="443"/>
      <c r="K14833" s="443"/>
    </row>
    <row r="14834" spans="2:11" s="440" customFormat="1" x14ac:dyDescent="0.2">
      <c r="B14834" s="442"/>
      <c r="I14834" s="443"/>
      <c r="J14834" s="443"/>
      <c r="K14834" s="443"/>
    </row>
    <row r="14835" spans="2:11" s="440" customFormat="1" x14ac:dyDescent="0.2">
      <c r="B14835" s="442"/>
      <c r="I14835" s="443"/>
      <c r="J14835" s="443"/>
      <c r="K14835" s="443"/>
    </row>
    <row r="14836" spans="2:11" s="440" customFormat="1" x14ac:dyDescent="0.2">
      <c r="B14836" s="442"/>
      <c r="I14836" s="443"/>
      <c r="J14836" s="443"/>
      <c r="K14836" s="443"/>
    </row>
    <row r="14837" spans="2:11" s="440" customFormat="1" x14ac:dyDescent="0.2">
      <c r="B14837" s="442"/>
      <c r="I14837" s="443"/>
      <c r="J14837" s="443"/>
      <c r="K14837" s="443"/>
    </row>
    <row r="14838" spans="2:11" s="440" customFormat="1" x14ac:dyDescent="0.2">
      <c r="B14838" s="442"/>
      <c r="I14838" s="443"/>
      <c r="J14838" s="443"/>
      <c r="K14838" s="443"/>
    </row>
    <row r="14839" spans="2:11" s="440" customFormat="1" x14ac:dyDescent="0.2">
      <c r="B14839" s="442"/>
      <c r="I14839" s="443"/>
      <c r="J14839" s="443"/>
      <c r="K14839" s="443"/>
    </row>
    <row r="14840" spans="2:11" s="440" customFormat="1" x14ac:dyDescent="0.2">
      <c r="B14840" s="442"/>
      <c r="I14840" s="443"/>
      <c r="J14840" s="443"/>
      <c r="K14840" s="443"/>
    </row>
    <row r="14841" spans="2:11" s="440" customFormat="1" x14ac:dyDescent="0.2">
      <c r="B14841" s="442"/>
      <c r="I14841" s="443"/>
      <c r="J14841" s="443"/>
      <c r="K14841" s="443"/>
    </row>
    <row r="14842" spans="2:11" s="440" customFormat="1" x14ac:dyDescent="0.2">
      <c r="B14842" s="442"/>
      <c r="I14842" s="443"/>
      <c r="J14842" s="443"/>
      <c r="K14842" s="443"/>
    </row>
    <row r="14843" spans="2:11" s="440" customFormat="1" x14ac:dyDescent="0.2">
      <c r="B14843" s="442"/>
      <c r="I14843" s="443"/>
      <c r="J14843" s="443"/>
      <c r="K14843" s="443"/>
    </row>
    <row r="14844" spans="2:11" s="440" customFormat="1" x14ac:dyDescent="0.2">
      <c r="B14844" s="442"/>
      <c r="I14844" s="443"/>
      <c r="J14844" s="443"/>
      <c r="K14844" s="443"/>
    </row>
    <row r="14845" spans="2:11" s="440" customFormat="1" x14ac:dyDescent="0.2">
      <c r="B14845" s="442"/>
      <c r="I14845" s="443"/>
      <c r="J14845" s="443"/>
      <c r="K14845" s="443"/>
    </row>
    <row r="14846" spans="2:11" s="440" customFormat="1" x14ac:dyDescent="0.2">
      <c r="B14846" s="442"/>
      <c r="I14846" s="443"/>
      <c r="J14846" s="443"/>
      <c r="K14846" s="443"/>
    </row>
    <row r="14847" spans="2:11" s="440" customFormat="1" x14ac:dyDescent="0.2">
      <c r="B14847" s="442"/>
      <c r="I14847" s="443"/>
      <c r="J14847" s="443"/>
      <c r="K14847" s="443"/>
    </row>
    <row r="14848" spans="2:11" s="440" customFormat="1" x14ac:dyDescent="0.2">
      <c r="B14848" s="442"/>
      <c r="I14848" s="443"/>
      <c r="J14848" s="443"/>
      <c r="K14848" s="443"/>
    </row>
    <row r="14849" spans="2:11" s="440" customFormat="1" x14ac:dyDescent="0.2">
      <c r="B14849" s="442"/>
      <c r="I14849" s="443"/>
      <c r="J14849" s="443"/>
      <c r="K14849" s="443"/>
    </row>
    <row r="14850" spans="2:11" s="440" customFormat="1" x14ac:dyDescent="0.2">
      <c r="B14850" s="442"/>
      <c r="I14850" s="443"/>
      <c r="J14850" s="443"/>
      <c r="K14850" s="443"/>
    </row>
    <row r="14851" spans="2:11" s="440" customFormat="1" x14ac:dyDescent="0.2">
      <c r="B14851" s="442"/>
      <c r="I14851" s="443"/>
      <c r="J14851" s="443"/>
      <c r="K14851" s="443"/>
    </row>
    <row r="14852" spans="2:11" s="440" customFormat="1" x14ac:dyDescent="0.2">
      <c r="B14852" s="442"/>
      <c r="I14852" s="443"/>
      <c r="J14852" s="443"/>
      <c r="K14852" s="443"/>
    </row>
    <row r="14853" spans="2:11" s="440" customFormat="1" x14ac:dyDescent="0.2">
      <c r="B14853" s="442"/>
      <c r="I14853" s="443"/>
      <c r="J14853" s="443"/>
      <c r="K14853" s="443"/>
    </row>
    <row r="14854" spans="2:11" s="440" customFormat="1" x14ac:dyDescent="0.2">
      <c r="B14854" s="442"/>
      <c r="I14854" s="443"/>
      <c r="J14854" s="443"/>
      <c r="K14854" s="443"/>
    </row>
    <row r="14855" spans="2:11" s="440" customFormat="1" x14ac:dyDescent="0.2">
      <c r="B14855" s="442"/>
      <c r="I14855" s="443"/>
      <c r="J14855" s="443"/>
      <c r="K14855" s="443"/>
    </row>
    <row r="14856" spans="2:11" s="440" customFormat="1" x14ac:dyDescent="0.2">
      <c r="B14856" s="442"/>
      <c r="I14856" s="443"/>
      <c r="J14856" s="443"/>
      <c r="K14856" s="443"/>
    </row>
    <row r="14857" spans="2:11" s="440" customFormat="1" x14ac:dyDescent="0.2">
      <c r="B14857" s="442"/>
      <c r="I14857" s="443"/>
      <c r="J14857" s="443"/>
      <c r="K14857" s="443"/>
    </row>
    <row r="14858" spans="2:11" s="440" customFormat="1" x14ac:dyDescent="0.2">
      <c r="B14858" s="442"/>
      <c r="I14858" s="443"/>
      <c r="J14858" s="443"/>
      <c r="K14858" s="443"/>
    </row>
    <row r="14859" spans="2:11" s="440" customFormat="1" x14ac:dyDescent="0.2">
      <c r="B14859" s="442"/>
      <c r="I14859" s="443"/>
      <c r="J14859" s="443"/>
      <c r="K14859" s="443"/>
    </row>
    <row r="14860" spans="2:11" s="440" customFormat="1" x14ac:dyDescent="0.2">
      <c r="B14860" s="442"/>
      <c r="I14860" s="443"/>
      <c r="J14860" s="443"/>
      <c r="K14860" s="443"/>
    </row>
    <row r="14861" spans="2:11" s="440" customFormat="1" x14ac:dyDescent="0.2">
      <c r="B14861" s="442"/>
      <c r="I14861" s="443"/>
      <c r="J14861" s="443"/>
      <c r="K14861" s="443"/>
    </row>
    <row r="14862" spans="2:11" s="440" customFormat="1" x14ac:dyDescent="0.2">
      <c r="B14862" s="442"/>
      <c r="I14862" s="443"/>
      <c r="J14862" s="443"/>
      <c r="K14862" s="443"/>
    </row>
    <row r="14863" spans="2:11" s="440" customFormat="1" x14ac:dyDescent="0.2">
      <c r="B14863" s="442"/>
      <c r="I14863" s="443"/>
      <c r="J14863" s="443"/>
      <c r="K14863" s="443"/>
    </row>
    <row r="14864" spans="2:11" s="440" customFormat="1" x14ac:dyDescent="0.2">
      <c r="B14864" s="442"/>
      <c r="I14864" s="443"/>
      <c r="J14864" s="443"/>
      <c r="K14864" s="443"/>
    </row>
    <row r="14865" spans="2:11" s="440" customFormat="1" x14ac:dyDescent="0.2">
      <c r="B14865" s="442"/>
      <c r="I14865" s="443"/>
      <c r="J14865" s="443"/>
      <c r="K14865" s="443"/>
    </row>
    <row r="14866" spans="2:11" s="440" customFormat="1" x14ac:dyDescent="0.2">
      <c r="B14866" s="442"/>
      <c r="I14866" s="443"/>
      <c r="J14866" s="443"/>
      <c r="K14866" s="443"/>
    </row>
    <row r="14867" spans="2:11" s="440" customFormat="1" x14ac:dyDescent="0.2">
      <c r="B14867" s="442"/>
      <c r="I14867" s="443"/>
      <c r="J14867" s="443"/>
      <c r="K14867" s="443"/>
    </row>
    <row r="14868" spans="2:11" s="440" customFormat="1" x14ac:dyDescent="0.2">
      <c r="B14868" s="442"/>
      <c r="I14868" s="443"/>
      <c r="J14868" s="443"/>
      <c r="K14868" s="443"/>
    </row>
    <row r="14869" spans="2:11" s="440" customFormat="1" x14ac:dyDescent="0.2">
      <c r="B14869" s="442"/>
      <c r="I14869" s="443"/>
      <c r="J14869" s="443"/>
      <c r="K14869" s="443"/>
    </row>
    <row r="14870" spans="2:11" s="440" customFormat="1" x14ac:dyDescent="0.2">
      <c r="B14870" s="442"/>
      <c r="I14870" s="443"/>
      <c r="J14870" s="443"/>
      <c r="K14870" s="443"/>
    </row>
    <row r="14871" spans="2:11" s="440" customFormat="1" x14ac:dyDescent="0.2">
      <c r="B14871" s="442"/>
      <c r="I14871" s="443"/>
      <c r="J14871" s="443"/>
      <c r="K14871" s="443"/>
    </row>
    <row r="14872" spans="2:11" s="440" customFormat="1" x14ac:dyDescent="0.2">
      <c r="B14872" s="442"/>
      <c r="I14872" s="443"/>
      <c r="J14872" s="443"/>
      <c r="K14872" s="443"/>
    </row>
    <row r="14873" spans="2:11" s="440" customFormat="1" x14ac:dyDescent="0.2">
      <c r="B14873" s="442"/>
      <c r="I14873" s="443"/>
      <c r="J14873" s="443"/>
      <c r="K14873" s="443"/>
    </row>
    <row r="14874" spans="2:11" s="440" customFormat="1" x14ac:dyDescent="0.2">
      <c r="B14874" s="442"/>
      <c r="I14874" s="443"/>
      <c r="J14874" s="443"/>
      <c r="K14874" s="443"/>
    </row>
    <row r="14875" spans="2:11" s="440" customFormat="1" x14ac:dyDescent="0.2">
      <c r="B14875" s="442"/>
      <c r="I14875" s="443"/>
      <c r="J14875" s="443"/>
      <c r="K14875" s="443"/>
    </row>
    <row r="14876" spans="2:11" s="440" customFormat="1" x14ac:dyDescent="0.2">
      <c r="B14876" s="442"/>
      <c r="I14876" s="443"/>
      <c r="J14876" s="443"/>
      <c r="K14876" s="443"/>
    </row>
    <row r="14877" spans="2:11" s="440" customFormat="1" x14ac:dyDescent="0.2">
      <c r="B14877" s="442"/>
      <c r="I14877" s="443"/>
      <c r="J14877" s="443"/>
      <c r="K14877" s="443"/>
    </row>
    <row r="14878" spans="2:11" s="440" customFormat="1" x14ac:dyDescent="0.2">
      <c r="B14878" s="442"/>
      <c r="I14878" s="443"/>
      <c r="J14878" s="443"/>
      <c r="K14878" s="443"/>
    </row>
    <row r="14879" spans="2:11" s="440" customFormat="1" x14ac:dyDescent="0.2">
      <c r="B14879" s="442"/>
      <c r="I14879" s="443"/>
      <c r="J14879" s="443"/>
      <c r="K14879" s="443"/>
    </row>
    <row r="14880" spans="2:11" s="440" customFormat="1" x14ac:dyDescent="0.2">
      <c r="B14880" s="442"/>
      <c r="I14880" s="443"/>
      <c r="J14880" s="443"/>
      <c r="K14880" s="443"/>
    </row>
    <row r="14881" spans="2:11" s="440" customFormat="1" x14ac:dyDescent="0.2">
      <c r="B14881" s="442"/>
      <c r="I14881" s="443"/>
      <c r="J14881" s="443"/>
      <c r="K14881" s="443"/>
    </row>
    <row r="14882" spans="2:11" s="440" customFormat="1" x14ac:dyDescent="0.2">
      <c r="B14882" s="442"/>
      <c r="I14882" s="443"/>
      <c r="J14882" s="443"/>
      <c r="K14882" s="443"/>
    </row>
    <row r="14883" spans="2:11" s="440" customFormat="1" x14ac:dyDescent="0.2">
      <c r="B14883" s="442"/>
      <c r="I14883" s="443"/>
      <c r="J14883" s="443"/>
      <c r="K14883" s="443"/>
    </row>
    <row r="14884" spans="2:11" s="440" customFormat="1" x14ac:dyDescent="0.2">
      <c r="B14884" s="442"/>
      <c r="I14884" s="443"/>
      <c r="J14884" s="443"/>
      <c r="K14884" s="443"/>
    </row>
    <row r="14885" spans="2:11" s="440" customFormat="1" x14ac:dyDescent="0.2">
      <c r="B14885" s="442"/>
      <c r="I14885" s="443"/>
      <c r="J14885" s="443"/>
      <c r="K14885" s="443"/>
    </row>
    <row r="14886" spans="2:11" s="440" customFormat="1" x14ac:dyDescent="0.2">
      <c r="B14886" s="442"/>
      <c r="I14886" s="443"/>
      <c r="J14886" s="443"/>
      <c r="K14886" s="443"/>
    </row>
    <row r="14887" spans="2:11" s="440" customFormat="1" x14ac:dyDescent="0.2">
      <c r="B14887" s="442"/>
      <c r="I14887" s="443"/>
      <c r="J14887" s="443"/>
      <c r="K14887" s="443"/>
    </row>
    <row r="14888" spans="2:11" s="440" customFormat="1" x14ac:dyDescent="0.2">
      <c r="B14888" s="442"/>
      <c r="I14888" s="443"/>
      <c r="J14888" s="443"/>
      <c r="K14888" s="443"/>
    </row>
    <row r="14889" spans="2:11" s="440" customFormat="1" x14ac:dyDescent="0.2">
      <c r="B14889" s="442"/>
      <c r="I14889" s="443"/>
      <c r="J14889" s="443"/>
      <c r="K14889" s="443"/>
    </row>
    <row r="14890" spans="2:11" s="440" customFormat="1" x14ac:dyDescent="0.2">
      <c r="B14890" s="442"/>
      <c r="I14890" s="443"/>
      <c r="J14890" s="443"/>
      <c r="K14890" s="443"/>
    </row>
    <row r="14891" spans="2:11" s="440" customFormat="1" x14ac:dyDescent="0.2">
      <c r="B14891" s="442"/>
      <c r="I14891" s="443"/>
      <c r="J14891" s="443"/>
      <c r="K14891" s="443"/>
    </row>
    <row r="14892" spans="2:11" s="440" customFormat="1" x14ac:dyDescent="0.2">
      <c r="B14892" s="442"/>
      <c r="I14892" s="443"/>
      <c r="J14892" s="443"/>
      <c r="K14892" s="443"/>
    </row>
    <row r="14893" spans="2:11" s="440" customFormat="1" x14ac:dyDescent="0.2">
      <c r="B14893" s="442"/>
      <c r="I14893" s="443"/>
      <c r="J14893" s="443"/>
      <c r="K14893" s="443"/>
    </row>
    <row r="14894" spans="2:11" s="440" customFormat="1" x14ac:dyDescent="0.2">
      <c r="B14894" s="442"/>
      <c r="I14894" s="443"/>
      <c r="J14894" s="443"/>
      <c r="K14894" s="443"/>
    </row>
    <row r="14895" spans="2:11" s="440" customFormat="1" x14ac:dyDescent="0.2">
      <c r="B14895" s="442"/>
      <c r="I14895" s="443"/>
      <c r="J14895" s="443"/>
      <c r="K14895" s="443"/>
    </row>
    <row r="14896" spans="2:11" s="440" customFormat="1" x14ac:dyDescent="0.2">
      <c r="B14896" s="442"/>
      <c r="I14896" s="443"/>
      <c r="J14896" s="443"/>
      <c r="K14896" s="443"/>
    </row>
    <row r="14897" spans="2:11" s="440" customFormat="1" x14ac:dyDescent="0.2">
      <c r="B14897" s="442"/>
      <c r="I14897" s="443"/>
      <c r="J14897" s="443"/>
      <c r="K14897" s="443"/>
    </row>
    <row r="14898" spans="2:11" s="440" customFormat="1" x14ac:dyDescent="0.2">
      <c r="B14898" s="442"/>
      <c r="I14898" s="443"/>
      <c r="J14898" s="443"/>
      <c r="K14898" s="443"/>
    </row>
    <row r="14899" spans="2:11" s="440" customFormat="1" x14ac:dyDescent="0.2">
      <c r="B14899" s="442"/>
      <c r="I14899" s="443"/>
      <c r="J14899" s="443"/>
      <c r="K14899" s="443"/>
    </row>
    <row r="14900" spans="2:11" s="440" customFormat="1" x14ac:dyDescent="0.2">
      <c r="B14900" s="442"/>
      <c r="I14900" s="443"/>
      <c r="J14900" s="443"/>
      <c r="K14900" s="443"/>
    </row>
    <row r="14901" spans="2:11" s="440" customFormat="1" x14ac:dyDescent="0.2">
      <c r="B14901" s="442"/>
      <c r="I14901" s="443"/>
      <c r="J14901" s="443"/>
      <c r="K14901" s="443"/>
    </row>
    <row r="14902" spans="2:11" s="440" customFormat="1" x14ac:dyDescent="0.2">
      <c r="B14902" s="442"/>
      <c r="I14902" s="443"/>
      <c r="J14902" s="443"/>
      <c r="K14902" s="443"/>
    </row>
    <row r="14903" spans="2:11" s="440" customFormat="1" x14ac:dyDescent="0.2">
      <c r="B14903" s="442"/>
      <c r="I14903" s="443"/>
      <c r="J14903" s="443"/>
      <c r="K14903" s="443"/>
    </row>
    <row r="14904" spans="2:11" s="440" customFormat="1" x14ac:dyDescent="0.2">
      <c r="B14904" s="442"/>
      <c r="I14904" s="443"/>
      <c r="J14904" s="443"/>
      <c r="K14904" s="443"/>
    </row>
    <row r="14905" spans="2:11" s="440" customFormat="1" x14ac:dyDescent="0.2">
      <c r="B14905" s="442"/>
      <c r="I14905" s="443"/>
      <c r="J14905" s="443"/>
      <c r="K14905" s="443"/>
    </row>
    <row r="14906" spans="2:11" s="440" customFormat="1" x14ac:dyDescent="0.2">
      <c r="B14906" s="442"/>
      <c r="I14906" s="443"/>
      <c r="J14906" s="443"/>
      <c r="K14906" s="443"/>
    </row>
    <row r="14907" spans="2:11" s="440" customFormat="1" x14ac:dyDescent="0.2">
      <c r="B14907" s="442"/>
      <c r="I14907" s="443"/>
      <c r="J14907" s="443"/>
      <c r="K14907" s="443"/>
    </row>
    <row r="14908" spans="2:11" s="440" customFormat="1" x14ac:dyDescent="0.2">
      <c r="B14908" s="442"/>
      <c r="I14908" s="443"/>
      <c r="J14908" s="443"/>
      <c r="K14908" s="443"/>
    </row>
    <row r="14909" spans="2:11" s="440" customFormat="1" x14ac:dyDescent="0.2">
      <c r="B14909" s="442"/>
      <c r="I14909" s="443"/>
      <c r="J14909" s="443"/>
      <c r="K14909" s="443"/>
    </row>
    <row r="14910" spans="2:11" s="440" customFormat="1" x14ac:dyDescent="0.2">
      <c r="B14910" s="442"/>
      <c r="I14910" s="443"/>
      <c r="J14910" s="443"/>
      <c r="K14910" s="443"/>
    </row>
    <row r="14911" spans="2:11" s="440" customFormat="1" x14ac:dyDescent="0.2">
      <c r="B14911" s="442"/>
      <c r="I14911" s="443"/>
      <c r="J14911" s="443"/>
      <c r="K14911" s="443"/>
    </row>
    <row r="14912" spans="2:11" s="440" customFormat="1" x14ac:dyDescent="0.2">
      <c r="B14912" s="442"/>
      <c r="I14912" s="443"/>
      <c r="J14912" s="443"/>
      <c r="K14912" s="443"/>
    </row>
    <row r="14913" spans="2:11" s="440" customFormat="1" x14ac:dyDescent="0.2">
      <c r="B14913" s="442"/>
      <c r="I14913" s="443"/>
      <c r="J14913" s="443"/>
      <c r="K14913" s="443"/>
    </row>
    <row r="14914" spans="2:11" s="440" customFormat="1" x14ac:dyDescent="0.2">
      <c r="B14914" s="442"/>
      <c r="I14914" s="443"/>
      <c r="J14914" s="443"/>
      <c r="K14914" s="443"/>
    </row>
    <row r="14915" spans="2:11" s="440" customFormat="1" x14ac:dyDescent="0.2">
      <c r="B14915" s="442"/>
      <c r="I14915" s="443"/>
      <c r="J14915" s="443"/>
      <c r="K14915" s="443"/>
    </row>
    <row r="14916" spans="2:11" s="440" customFormat="1" x14ac:dyDescent="0.2">
      <c r="B14916" s="442"/>
      <c r="I14916" s="443"/>
      <c r="J14916" s="443"/>
      <c r="K14916" s="443"/>
    </row>
    <row r="14917" spans="2:11" s="440" customFormat="1" x14ac:dyDescent="0.2">
      <c r="B14917" s="442"/>
      <c r="I14917" s="443"/>
      <c r="J14917" s="443"/>
      <c r="K14917" s="443"/>
    </row>
    <row r="14918" spans="2:11" s="440" customFormat="1" x14ac:dyDescent="0.2">
      <c r="B14918" s="442"/>
      <c r="I14918" s="443"/>
      <c r="J14918" s="443"/>
      <c r="K14918" s="443"/>
    </row>
    <row r="14919" spans="2:11" s="440" customFormat="1" x14ac:dyDescent="0.2">
      <c r="B14919" s="442"/>
      <c r="I14919" s="443"/>
      <c r="J14919" s="443"/>
      <c r="K14919" s="443"/>
    </row>
    <row r="14920" spans="2:11" s="440" customFormat="1" x14ac:dyDescent="0.2">
      <c r="B14920" s="442"/>
      <c r="I14920" s="443"/>
      <c r="J14920" s="443"/>
      <c r="K14920" s="443"/>
    </row>
    <row r="14921" spans="2:11" s="440" customFormat="1" x14ac:dyDescent="0.2">
      <c r="B14921" s="442"/>
      <c r="I14921" s="443"/>
      <c r="J14921" s="443"/>
      <c r="K14921" s="443"/>
    </row>
    <row r="14922" spans="2:11" s="440" customFormat="1" x14ac:dyDescent="0.2">
      <c r="B14922" s="442"/>
      <c r="I14922" s="443"/>
      <c r="J14922" s="443"/>
      <c r="K14922" s="443"/>
    </row>
    <row r="14923" spans="2:11" s="440" customFormat="1" x14ac:dyDescent="0.2">
      <c r="B14923" s="442"/>
      <c r="I14923" s="443"/>
      <c r="J14923" s="443"/>
      <c r="K14923" s="443"/>
    </row>
    <row r="14924" spans="2:11" s="440" customFormat="1" x14ac:dyDescent="0.2">
      <c r="B14924" s="442"/>
      <c r="I14924" s="443"/>
      <c r="J14924" s="443"/>
      <c r="K14924" s="443"/>
    </row>
    <row r="14925" spans="2:11" s="440" customFormat="1" x14ac:dyDescent="0.2">
      <c r="B14925" s="442"/>
      <c r="I14925" s="443"/>
      <c r="J14925" s="443"/>
      <c r="K14925" s="443"/>
    </row>
    <row r="14926" spans="2:11" s="440" customFormat="1" x14ac:dyDescent="0.2">
      <c r="B14926" s="442"/>
      <c r="I14926" s="443"/>
      <c r="J14926" s="443"/>
      <c r="K14926" s="443"/>
    </row>
    <row r="14927" spans="2:11" s="440" customFormat="1" x14ac:dyDescent="0.2">
      <c r="B14927" s="442"/>
      <c r="I14927" s="443"/>
      <c r="J14927" s="443"/>
      <c r="K14927" s="443"/>
    </row>
    <row r="14928" spans="2:11" s="440" customFormat="1" x14ac:dyDescent="0.2">
      <c r="B14928" s="442"/>
      <c r="I14928" s="443"/>
      <c r="J14928" s="443"/>
      <c r="K14928" s="443"/>
    </row>
    <row r="14929" spans="2:11" s="440" customFormat="1" x14ac:dyDescent="0.2">
      <c r="B14929" s="442"/>
      <c r="I14929" s="443"/>
      <c r="J14929" s="443"/>
      <c r="K14929" s="443"/>
    </row>
    <row r="14930" spans="2:11" s="440" customFormat="1" x14ac:dyDescent="0.2">
      <c r="B14930" s="442"/>
      <c r="I14930" s="443"/>
      <c r="J14930" s="443"/>
      <c r="K14930" s="443"/>
    </row>
    <row r="14931" spans="2:11" s="440" customFormat="1" x14ac:dyDescent="0.2">
      <c r="B14931" s="442"/>
      <c r="I14931" s="443"/>
      <c r="J14931" s="443"/>
      <c r="K14931" s="443"/>
    </row>
    <row r="14932" spans="2:11" s="440" customFormat="1" x14ac:dyDescent="0.2">
      <c r="B14932" s="442"/>
      <c r="I14932" s="443"/>
      <c r="J14932" s="443"/>
      <c r="K14932" s="443"/>
    </row>
    <row r="14933" spans="2:11" s="440" customFormat="1" x14ac:dyDescent="0.2">
      <c r="B14933" s="442"/>
      <c r="I14933" s="443"/>
      <c r="J14933" s="443"/>
      <c r="K14933" s="443"/>
    </row>
    <row r="14934" spans="2:11" s="440" customFormat="1" x14ac:dyDescent="0.2">
      <c r="B14934" s="442"/>
      <c r="I14934" s="443"/>
      <c r="J14934" s="443"/>
      <c r="K14934" s="443"/>
    </row>
    <row r="14935" spans="2:11" s="440" customFormat="1" x14ac:dyDescent="0.2">
      <c r="B14935" s="442"/>
      <c r="I14935" s="443"/>
      <c r="J14935" s="443"/>
      <c r="K14935" s="443"/>
    </row>
    <row r="14936" spans="2:11" s="440" customFormat="1" x14ac:dyDescent="0.2">
      <c r="B14936" s="442"/>
      <c r="I14936" s="443"/>
      <c r="J14936" s="443"/>
      <c r="K14936" s="443"/>
    </row>
    <row r="14937" spans="2:11" s="440" customFormat="1" x14ac:dyDescent="0.2">
      <c r="B14937" s="442"/>
      <c r="I14937" s="443"/>
      <c r="J14937" s="443"/>
      <c r="K14937" s="443"/>
    </row>
    <row r="14938" spans="2:11" s="440" customFormat="1" x14ac:dyDescent="0.2">
      <c r="B14938" s="442"/>
      <c r="I14938" s="443"/>
      <c r="J14938" s="443"/>
      <c r="K14938" s="443"/>
    </row>
    <row r="14939" spans="2:11" s="440" customFormat="1" x14ac:dyDescent="0.2">
      <c r="B14939" s="442"/>
      <c r="I14939" s="443"/>
      <c r="J14939" s="443"/>
      <c r="K14939" s="443"/>
    </row>
    <row r="14940" spans="2:11" s="440" customFormat="1" x14ac:dyDescent="0.2">
      <c r="B14940" s="442"/>
      <c r="I14940" s="443"/>
      <c r="J14940" s="443"/>
      <c r="K14940" s="443"/>
    </row>
    <row r="14941" spans="2:11" s="440" customFormat="1" x14ac:dyDescent="0.2">
      <c r="B14941" s="442"/>
      <c r="I14941" s="443"/>
      <c r="J14941" s="443"/>
      <c r="K14941" s="443"/>
    </row>
    <row r="14942" spans="2:11" s="440" customFormat="1" x14ac:dyDescent="0.2">
      <c r="B14942" s="442"/>
      <c r="I14942" s="443"/>
      <c r="J14942" s="443"/>
      <c r="K14942" s="443"/>
    </row>
    <row r="14943" spans="2:11" s="440" customFormat="1" x14ac:dyDescent="0.2">
      <c r="B14943" s="442"/>
      <c r="I14943" s="443"/>
      <c r="J14943" s="443"/>
      <c r="K14943" s="443"/>
    </row>
    <row r="14944" spans="2:11" s="440" customFormat="1" x14ac:dyDescent="0.2">
      <c r="B14944" s="442"/>
      <c r="I14944" s="443"/>
      <c r="J14944" s="443"/>
      <c r="K14944" s="443"/>
    </row>
    <row r="14945" spans="2:11" s="440" customFormat="1" x14ac:dyDescent="0.2">
      <c r="B14945" s="442"/>
      <c r="I14945" s="443"/>
      <c r="J14945" s="443"/>
      <c r="K14945" s="443"/>
    </row>
    <row r="14946" spans="2:11" s="440" customFormat="1" x14ac:dyDescent="0.2">
      <c r="B14946" s="442"/>
      <c r="I14946" s="443"/>
      <c r="J14946" s="443"/>
      <c r="K14946" s="443"/>
    </row>
    <row r="14947" spans="2:11" s="440" customFormat="1" x14ac:dyDescent="0.2">
      <c r="B14947" s="442"/>
      <c r="I14947" s="443"/>
      <c r="J14947" s="443"/>
      <c r="K14947" s="443"/>
    </row>
    <row r="14948" spans="2:11" s="440" customFormat="1" x14ac:dyDescent="0.2">
      <c r="B14948" s="442"/>
      <c r="I14948" s="443"/>
      <c r="J14948" s="443"/>
      <c r="K14948" s="443"/>
    </row>
    <row r="14949" spans="2:11" s="440" customFormat="1" x14ac:dyDescent="0.2">
      <c r="B14949" s="442"/>
      <c r="I14949" s="443"/>
      <c r="J14949" s="443"/>
      <c r="K14949" s="443"/>
    </row>
    <row r="14950" spans="2:11" s="440" customFormat="1" x14ac:dyDescent="0.2">
      <c r="B14950" s="442"/>
      <c r="I14950" s="443"/>
      <c r="J14950" s="443"/>
      <c r="K14950" s="443"/>
    </row>
    <row r="14951" spans="2:11" s="440" customFormat="1" x14ac:dyDescent="0.2">
      <c r="B14951" s="442"/>
      <c r="I14951" s="443"/>
      <c r="J14951" s="443"/>
      <c r="K14951" s="443"/>
    </row>
    <row r="14952" spans="2:11" s="440" customFormat="1" x14ac:dyDescent="0.2">
      <c r="B14952" s="442"/>
      <c r="I14952" s="443"/>
      <c r="J14952" s="443"/>
      <c r="K14952" s="443"/>
    </row>
    <row r="14953" spans="2:11" s="440" customFormat="1" x14ac:dyDescent="0.2">
      <c r="B14953" s="442"/>
      <c r="I14953" s="443"/>
      <c r="J14953" s="443"/>
      <c r="K14953" s="443"/>
    </row>
    <row r="14954" spans="2:11" s="440" customFormat="1" x14ac:dyDescent="0.2">
      <c r="B14954" s="442"/>
      <c r="I14954" s="443"/>
      <c r="J14954" s="443"/>
      <c r="K14954" s="443"/>
    </row>
    <row r="14955" spans="2:11" s="440" customFormat="1" x14ac:dyDescent="0.2">
      <c r="B14955" s="442"/>
      <c r="I14955" s="443"/>
      <c r="J14955" s="443"/>
      <c r="K14955" s="443"/>
    </row>
    <row r="14956" spans="2:11" s="440" customFormat="1" x14ac:dyDescent="0.2">
      <c r="B14956" s="442"/>
      <c r="I14956" s="443"/>
      <c r="J14956" s="443"/>
      <c r="K14956" s="443"/>
    </row>
    <row r="14957" spans="2:11" s="440" customFormat="1" x14ac:dyDescent="0.2">
      <c r="B14957" s="442"/>
      <c r="I14957" s="443"/>
      <c r="J14957" s="443"/>
      <c r="K14957" s="443"/>
    </row>
    <row r="14958" spans="2:11" s="440" customFormat="1" x14ac:dyDescent="0.2">
      <c r="B14958" s="442"/>
      <c r="I14958" s="443"/>
      <c r="J14958" s="443"/>
      <c r="K14958" s="443"/>
    </row>
    <row r="14959" spans="2:11" s="440" customFormat="1" x14ac:dyDescent="0.2">
      <c r="B14959" s="442"/>
      <c r="I14959" s="443"/>
      <c r="J14959" s="443"/>
      <c r="K14959" s="443"/>
    </row>
    <row r="14960" spans="2:11" s="440" customFormat="1" x14ac:dyDescent="0.2">
      <c r="B14960" s="442"/>
      <c r="I14960" s="443"/>
      <c r="J14960" s="443"/>
      <c r="K14960" s="443"/>
    </row>
    <row r="14961" spans="2:11" s="440" customFormat="1" x14ac:dyDescent="0.2">
      <c r="B14961" s="442"/>
      <c r="I14961" s="443"/>
      <c r="J14961" s="443"/>
      <c r="K14961" s="443"/>
    </row>
    <row r="14962" spans="2:11" s="440" customFormat="1" x14ac:dyDescent="0.2">
      <c r="B14962" s="442"/>
      <c r="I14962" s="443"/>
      <c r="J14962" s="443"/>
      <c r="K14962" s="443"/>
    </row>
    <row r="14963" spans="2:11" s="440" customFormat="1" x14ac:dyDescent="0.2">
      <c r="B14963" s="442"/>
      <c r="I14963" s="443"/>
      <c r="J14963" s="443"/>
      <c r="K14963" s="443"/>
    </row>
    <row r="14964" spans="2:11" s="440" customFormat="1" x14ac:dyDescent="0.2">
      <c r="B14964" s="442"/>
      <c r="I14964" s="443"/>
      <c r="J14964" s="443"/>
      <c r="K14964" s="443"/>
    </row>
    <row r="14965" spans="2:11" s="440" customFormat="1" x14ac:dyDescent="0.2">
      <c r="B14965" s="442"/>
      <c r="I14965" s="443"/>
      <c r="J14965" s="443"/>
      <c r="K14965" s="443"/>
    </row>
    <row r="14966" spans="2:11" s="440" customFormat="1" x14ac:dyDescent="0.2">
      <c r="B14966" s="442"/>
      <c r="I14966" s="443"/>
      <c r="J14966" s="443"/>
      <c r="K14966" s="443"/>
    </row>
    <row r="14967" spans="2:11" s="440" customFormat="1" x14ac:dyDescent="0.2">
      <c r="B14967" s="442"/>
      <c r="I14967" s="443"/>
      <c r="J14967" s="443"/>
      <c r="K14967" s="443"/>
    </row>
    <row r="14968" spans="2:11" s="440" customFormat="1" x14ac:dyDescent="0.2">
      <c r="B14968" s="442"/>
      <c r="I14968" s="443"/>
      <c r="J14968" s="443"/>
      <c r="K14968" s="443"/>
    </row>
    <row r="14969" spans="2:11" s="440" customFormat="1" x14ac:dyDescent="0.2">
      <c r="B14969" s="442"/>
      <c r="I14969" s="443"/>
      <c r="J14969" s="443"/>
      <c r="K14969" s="443"/>
    </row>
    <row r="14970" spans="2:11" s="440" customFormat="1" x14ac:dyDescent="0.2">
      <c r="B14970" s="442"/>
      <c r="I14970" s="443"/>
      <c r="J14970" s="443"/>
      <c r="K14970" s="443"/>
    </row>
    <row r="14971" spans="2:11" s="440" customFormat="1" x14ac:dyDescent="0.2">
      <c r="B14971" s="442"/>
      <c r="I14971" s="443"/>
      <c r="J14971" s="443"/>
      <c r="K14971" s="443"/>
    </row>
    <row r="14972" spans="2:11" s="440" customFormat="1" x14ac:dyDescent="0.2">
      <c r="B14972" s="442"/>
      <c r="I14972" s="443"/>
      <c r="J14972" s="443"/>
      <c r="K14972" s="443"/>
    </row>
    <row r="14973" spans="2:11" s="440" customFormat="1" x14ac:dyDescent="0.2">
      <c r="B14973" s="442"/>
      <c r="I14973" s="443"/>
      <c r="J14973" s="443"/>
      <c r="K14973" s="443"/>
    </row>
    <row r="14974" spans="2:11" s="440" customFormat="1" x14ac:dyDescent="0.2">
      <c r="B14974" s="442"/>
      <c r="I14974" s="443"/>
      <c r="J14974" s="443"/>
      <c r="K14974" s="443"/>
    </row>
    <row r="14975" spans="2:11" s="440" customFormat="1" x14ac:dyDescent="0.2">
      <c r="B14975" s="442"/>
      <c r="I14975" s="443"/>
      <c r="J14975" s="443"/>
      <c r="K14975" s="443"/>
    </row>
    <row r="14976" spans="2:11" s="440" customFormat="1" x14ac:dyDescent="0.2">
      <c r="B14976" s="442"/>
      <c r="I14976" s="443"/>
      <c r="J14976" s="443"/>
      <c r="K14976" s="443"/>
    </row>
    <row r="14977" spans="2:11" s="440" customFormat="1" x14ac:dyDescent="0.2">
      <c r="B14977" s="442"/>
      <c r="I14977" s="443"/>
      <c r="J14977" s="443"/>
      <c r="K14977" s="443"/>
    </row>
    <row r="14978" spans="2:11" s="440" customFormat="1" x14ac:dyDescent="0.2">
      <c r="B14978" s="442"/>
      <c r="I14978" s="443"/>
      <c r="J14978" s="443"/>
      <c r="K14978" s="443"/>
    </row>
    <row r="14979" spans="2:11" s="440" customFormat="1" x14ac:dyDescent="0.2">
      <c r="B14979" s="442"/>
      <c r="I14979" s="443"/>
      <c r="J14979" s="443"/>
      <c r="K14979" s="443"/>
    </row>
    <row r="14980" spans="2:11" s="440" customFormat="1" x14ac:dyDescent="0.2">
      <c r="B14980" s="442"/>
      <c r="I14980" s="443"/>
      <c r="J14980" s="443"/>
      <c r="K14980" s="443"/>
    </row>
    <row r="14981" spans="2:11" s="440" customFormat="1" x14ac:dyDescent="0.2">
      <c r="B14981" s="442"/>
      <c r="I14981" s="443"/>
      <c r="J14981" s="443"/>
      <c r="K14981" s="443"/>
    </row>
    <row r="14982" spans="2:11" s="440" customFormat="1" x14ac:dyDescent="0.2">
      <c r="B14982" s="442"/>
      <c r="I14982" s="443"/>
      <c r="J14982" s="443"/>
      <c r="K14982" s="443"/>
    </row>
    <row r="14983" spans="2:11" s="440" customFormat="1" x14ac:dyDescent="0.2">
      <c r="B14983" s="442"/>
      <c r="I14983" s="443"/>
      <c r="J14983" s="443"/>
      <c r="K14983" s="443"/>
    </row>
    <row r="14984" spans="2:11" s="440" customFormat="1" x14ac:dyDescent="0.2">
      <c r="B14984" s="442"/>
      <c r="I14984" s="443"/>
      <c r="J14984" s="443"/>
      <c r="K14984" s="443"/>
    </row>
    <row r="14985" spans="2:11" s="440" customFormat="1" x14ac:dyDescent="0.2">
      <c r="B14985" s="442"/>
      <c r="I14985" s="443"/>
      <c r="J14985" s="443"/>
      <c r="K14985" s="443"/>
    </row>
    <row r="14986" spans="2:11" s="440" customFormat="1" x14ac:dyDescent="0.2">
      <c r="B14986" s="442"/>
      <c r="I14986" s="443"/>
      <c r="J14986" s="443"/>
      <c r="K14986" s="443"/>
    </row>
    <row r="14987" spans="2:11" s="440" customFormat="1" x14ac:dyDescent="0.2">
      <c r="B14987" s="442"/>
      <c r="I14987" s="443"/>
      <c r="J14987" s="443"/>
      <c r="K14987" s="443"/>
    </row>
    <row r="14988" spans="2:11" s="440" customFormat="1" x14ac:dyDescent="0.2">
      <c r="B14988" s="442"/>
      <c r="I14988" s="443"/>
      <c r="J14988" s="443"/>
      <c r="K14988" s="443"/>
    </row>
    <row r="14989" spans="2:11" s="440" customFormat="1" x14ac:dyDescent="0.2">
      <c r="B14989" s="442"/>
      <c r="I14989" s="443"/>
      <c r="J14989" s="443"/>
      <c r="K14989" s="443"/>
    </row>
    <row r="14990" spans="2:11" s="440" customFormat="1" x14ac:dyDescent="0.2">
      <c r="B14990" s="442"/>
      <c r="I14990" s="443"/>
      <c r="J14990" s="443"/>
      <c r="K14990" s="443"/>
    </row>
    <row r="14991" spans="2:11" s="440" customFormat="1" x14ac:dyDescent="0.2">
      <c r="B14991" s="442"/>
      <c r="I14991" s="443"/>
      <c r="J14991" s="443"/>
      <c r="K14991" s="443"/>
    </row>
    <row r="14992" spans="2:11" s="440" customFormat="1" x14ac:dyDescent="0.2">
      <c r="B14992" s="442"/>
      <c r="I14992" s="443"/>
      <c r="J14992" s="443"/>
      <c r="K14992" s="443"/>
    </row>
    <row r="14993" spans="2:11" s="440" customFormat="1" x14ac:dyDescent="0.2">
      <c r="B14993" s="442"/>
      <c r="I14993" s="443"/>
      <c r="J14993" s="443"/>
      <c r="K14993" s="443"/>
    </row>
    <row r="14994" spans="2:11" s="440" customFormat="1" x14ac:dyDescent="0.2">
      <c r="B14994" s="442"/>
      <c r="I14994" s="443"/>
      <c r="J14994" s="443"/>
      <c r="K14994" s="443"/>
    </row>
    <row r="14995" spans="2:11" s="440" customFormat="1" x14ac:dyDescent="0.2">
      <c r="B14995" s="442"/>
      <c r="I14995" s="443"/>
      <c r="J14995" s="443"/>
      <c r="K14995" s="443"/>
    </row>
    <row r="14996" spans="2:11" s="440" customFormat="1" x14ac:dyDescent="0.2">
      <c r="B14996" s="442"/>
      <c r="I14996" s="443"/>
      <c r="J14996" s="443"/>
      <c r="K14996" s="443"/>
    </row>
    <row r="14997" spans="2:11" s="440" customFormat="1" x14ac:dyDescent="0.2">
      <c r="B14997" s="442"/>
      <c r="I14997" s="443"/>
      <c r="J14997" s="443"/>
      <c r="K14997" s="443"/>
    </row>
    <row r="14998" spans="2:11" s="440" customFormat="1" x14ac:dyDescent="0.2">
      <c r="B14998" s="442"/>
      <c r="I14998" s="443"/>
      <c r="J14998" s="443"/>
      <c r="K14998" s="443"/>
    </row>
    <row r="14999" spans="2:11" s="440" customFormat="1" x14ac:dyDescent="0.2">
      <c r="B14999" s="442"/>
      <c r="I14999" s="443"/>
      <c r="J14999" s="443"/>
      <c r="K14999" s="443"/>
    </row>
    <row r="15000" spans="2:11" s="440" customFormat="1" x14ac:dyDescent="0.2">
      <c r="B15000" s="442"/>
      <c r="I15000" s="443"/>
      <c r="J15000" s="443"/>
      <c r="K15000" s="443"/>
    </row>
    <row r="15001" spans="2:11" s="440" customFormat="1" x14ac:dyDescent="0.2">
      <c r="B15001" s="442"/>
      <c r="I15001" s="443"/>
      <c r="J15001" s="443"/>
      <c r="K15001" s="443"/>
    </row>
    <row r="15002" spans="2:11" s="440" customFormat="1" x14ac:dyDescent="0.2">
      <c r="B15002" s="442"/>
      <c r="I15002" s="443"/>
      <c r="J15002" s="443"/>
      <c r="K15002" s="443"/>
    </row>
    <row r="15003" spans="2:11" s="440" customFormat="1" x14ac:dyDescent="0.2">
      <c r="B15003" s="442"/>
      <c r="I15003" s="443"/>
      <c r="J15003" s="443"/>
      <c r="K15003" s="443"/>
    </row>
    <row r="15004" spans="2:11" s="440" customFormat="1" x14ac:dyDescent="0.2">
      <c r="B15004" s="442"/>
      <c r="I15004" s="443"/>
      <c r="J15004" s="443"/>
      <c r="K15004" s="443"/>
    </row>
    <row r="15005" spans="2:11" s="440" customFormat="1" x14ac:dyDescent="0.2">
      <c r="B15005" s="442"/>
      <c r="I15005" s="443"/>
      <c r="J15005" s="443"/>
      <c r="K15005" s="443"/>
    </row>
    <row r="15006" spans="2:11" s="440" customFormat="1" x14ac:dyDescent="0.2">
      <c r="B15006" s="442"/>
      <c r="I15006" s="443"/>
      <c r="J15006" s="443"/>
      <c r="K15006" s="443"/>
    </row>
    <row r="15007" spans="2:11" s="440" customFormat="1" x14ac:dyDescent="0.2">
      <c r="B15007" s="442"/>
      <c r="I15007" s="443"/>
      <c r="J15007" s="443"/>
      <c r="K15007" s="443"/>
    </row>
    <row r="15008" spans="2:11" s="440" customFormat="1" x14ac:dyDescent="0.2">
      <c r="B15008" s="442"/>
      <c r="I15008" s="443"/>
      <c r="J15008" s="443"/>
      <c r="K15008" s="443"/>
    </row>
    <row r="15009" spans="2:11" s="440" customFormat="1" x14ac:dyDescent="0.2">
      <c r="B15009" s="442"/>
      <c r="I15009" s="443"/>
      <c r="J15009" s="443"/>
      <c r="K15009" s="443"/>
    </row>
    <row r="15010" spans="2:11" s="440" customFormat="1" x14ac:dyDescent="0.2">
      <c r="B15010" s="442"/>
      <c r="I15010" s="443"/>
      <c r="J15010" s="443"/>
      <c r="K15010" s="443"/>
    </row>
    <row r="15011" spans="2:11" s="440" customFormat="1" x14ac:dyDescent="0.2">
      <c r="B15011" s="442"/>
      <c r="I15011" s="443"/>
      <c r="J15011" s="443"/>
      <c r="K15011" s="443"/>
    </row>
    <row r="15012" spans="2:11" s="440" customFormat="1" x14ac:dyDescent="0.2">
      <c r="B15012" s="442"/>
      <c r="I15012" s="443"/>
      <c r="J15012" s="443"/>
      <c r="K15012" s="443"/>
    </row>
    <row r="15013" spans="2:11" s="440" customFormat="1" x14ac:dyDescent="0.2">
      <c r="B15013" s="442"/>
      <c r="I15013" s="443"/>
      <c r="J15013" s="443"/>
      <c r="K15013" s="443"/>
    </row>
    <row r="15014" spans="2:11" s="440" customFormat="1" x14ac:dyDescent="0.2">
      <c r="B15014" s="442"/>
      <c r="I15014" s="443"/>
      <c r="J15014" s="443"/>
      <c r="K15014" s="443"/>
    </row>
    <row r="15015" spans="2:11" s="440" customFormat="1" x14ac:dyDescent="0.2">
      <c r="B15015" s="442"/>
      <c r="I15015" s="443"/>
      <c r="J15015" s="443"/>
      <c r="K15015" s="443"/>
    </row>
    <row r="15016" spans="2:11" s="440" customFormat="1" x14ac:dyDescent="0.2">
      <c r="B15016" s="442"/>
      <c r="I15016" s="443"/>
      <c r="J15016" s="443"/>
      <c r="K15016" s="443"/>
    </row>
    <row r="15017" spans="2:11" s="440" customFormat="1" x14ac:dyDescent="0.2">
      <c r="B15017" s="442"/>
      <c r="I15017" s="443"/>
      <c r="J15017" s="443"/>
      <c r="K15017" s="443"/>
    </row>
    <row r="15018" spans="2:11" s="440" customFormat="1" x14ac:dyDescent="0.2">
      <c r="B15018" s="442"/>
      <c r="I15018" s="443"/>
      <c r="J15018" s="443"/>
      <c r="K15018" s="443"/>
    </row>
    <row r="15019" spans="2:11" s="440" customFormat="1" x14ac:dyDescent="0.2">
      <c r="B15019" s="442"/>
      <c r="I15019" s="443"/>
      <c r="J15019" s="443"/>
      <c r="K15019" s="443"/>
    </row>
    <row r="15020" spans="2:11" s="440" customFormat="1" x14ac:dyDescent="0.2">
      <c r="B15020" s="442"/>
      <c r="I15020" s="443"/>
      <c r="J15020" s="443"/>
      <c r="K15020" s="443"/>
    </row>
    <row r="15021" spans="2:11" s="440" customFormat="1" x14ac:dyDescent="0.2">
      <c r="B15021" s="442"/>
      <c r="I15021" s="443"/>
      <c r="J15021" s="443"/>
      <c r="K15021" s="443"/>
    </row>
    <row r="15022" spans="2:11" s="440" customFormat="1" x14ac:dyDescent="0.2">
      <c r="B15022" s="442"/>
      <c r="I15022" s="443"/>
      <c r="J15022" s="443"/>
      <c r="K15022" s="443"/>
    </row>
    <row r="15023" spans="2:11" s="440" customFormat="1" x14ac:dyDescent="0.2">
      <c r="B15023" s="442"/>
      <c r="I15023" s="443"/>
      <c r="J15023" s="443"/>
      <c r="K15023" s="443"/>
    </row>
    <row r="15024" spans="2:11" s="440" customFormat="1" x14ac:dyDescent="0.2">
      <c r="B15024" s="442"/>
      <c r="I15024" s="443"/>
      <c r="J15024" s="443"/>
      <c r="K15024" s="443"/>
    </row>
    <row r="15025" spans="2:11" s="440" customFormat="1" x14ac:dyDescent="0.2">
      <c r="B15025" s="442"/>
      <c r="I15025" s="443"/>
      <c r="J15025" s="443"/>
      <c r="K15025" s="443"/>
    </row>
    <row r="15026" spans="2:11" s="440" customFormat="1" x14ac:dyDescent="0.2">
      <c r="B15026" s="442"/>
      <c r="I15026" s="443"/>
      <c r="J15026" s="443"/>
      <c r="K15026" s="443"/>
    </row>
    <row r="15027" spans="2:11" s="440" customFormat="1" x14ac:dyDescent="0.2">
      <c r="B15027" s="442"/>
      <c r="I15027" s="443"/>
      <c r="J15027" s="443"/>
      <c r="K15027" s="443"/>
    </row>
    <row r="15028" spans="2:11" s="440" customFormat="1" x14ac:dyDescent="0.2">
      <c r="B15028" s="442"/>
      <c r="I15028" s="443"/>
      <c r="J15028" s="443"/>
      <c r="K15028" s="443"/>
    </row>
    <row r="15029" spans="2:11" s="440" customFormat="1" x14ac:dyDescent="0.2">
      <c r="B15029" s="442"/>
      <c r="I15029" s="443"/>
      <c r="J15029" s="443"/>
      <c r="K15029" s="443"/>
    </row>
    <row r="15030" spans="2:11" s="440" customFormat="1" x14ac:dyDescent="0.2">
      <c r="B15030" s="442"/>
      <c r="I15030" s="443"/>
      <c r="J15030" s="443"/>
      <c r="K15030" s="443"/>
    </row>
    <row r="15031" spans="2:11" s="440" customFormat="1" x14ac:dyDescent="0.2">
      <c r="B15031" s="442"/>
      <c r="I15031" s="443"/>
      <c r="J15031" s="443"/>
      <c r="K15031" s="443"/>
    </row>
    <row r="15032" spans="2:11" s="440" customFormat="1" x14ac:dyDescent="0.2">
      <c r="B15032" s="442"/>
      <c r="I15032" s="443"/>
      <c r="J15032" s="443"/>
      <c r="K15032" s="443"/>
    </row>
    <row r="15033" spans="2:11" s="440" customFormat="1" x14ac:dyDescent="0.2">
      <c r="B15033" s="442"/>
      <c r="I15033" s="443"/>
      <c r="J15033" s="443"/>
      <c r="K15033" s="443"/>
    </row>
    <row r="15034" spans="2:11" s="440" customFormat="1" x14ac:dyDescent="0.2">
      <c r="B15034" s="442"/>
      <c r="I15034" s="443"/>
      <c r="J15034" s="443"/>
      <c r="K15034" s="443"/>
    </row>
    <row r="15035" spans="2:11" s="440" customFormat="1" x14ac:dyDescent="0.2">
      <c r="B15035" s="442"/>
      <c r="I15035" s="443"/>
      <c r="J15035" s="443"/>
      <c r="K15035" s="443"/>
    </row>
    <row r="15036" spans="2:11" s="440" customFormat="1" x14ac:dyDescent="0.2">
      <c r="B15036" s="442"/>
      <c r="I15036" s="443"/>
      <c r="J15036" s="443"/>
      <c r="K15036" s="443"/>
    </row>
    <row r="15037" spans="2:11" s="440" customFormat="1" x14ac:dyDescent="0.2">
      <c r="B15037" s="442"/>
      <c r="I15037" s="443"/>
      <c r="J15037" s="443"/>
      <c r="K15037" s="443"/>
    </row>
    <row r="15038" spans="2:11" s="440" customFormat="1" x14ac:dyDescent="0.2">
      <c r="B15038" s="442"/>
      <c r="I15038" s="443"/>
      <c r="J15038" s="443"/>
      <c r="K15038" s="443"/>
    </row>
    <row r="15039" spans="2:11" s="440" customFormat="1" x14ac:dyDescent="0.2">
      <c r="B15039" s="442"/>
      <c r="I15039" s="443"/>
      <c r="J15039" s="443"/>
      <c r="K15039" s="443"/>
    </row>
    <row r="15040" spans="2:11" s="440" customFormat="1" x14ac:dyDescent="0.2">
      <c r="B15040" s="442"/>
      <c r="I15040" s="443"/>
      <c r="J15040" s="443"/>
      <c r="K15040" s="443"/>
    </row>
    <row r="15041" spans="2:11" s="440" customFormat="1" x14ac:dyDescent="0.2">
      <c r="B15041" s="442"/>
      <c r="I15041" s="443"/>
      <c r="J15041" s="443"/>
      <c r="K15041" s="443"/>
    </row>
    <row r="15042" spans="2:11" s="440" customFormat="1" x14ac:dyDescent="0.2">
      <c r="B15042" s="442"/>
      <c r="I15042" s="443"/>
      <c r="J15042" s="443"/>
      <c r="K15042" s="443"/>
    </row>
    <row r="15043" spans="2:11" s="440" customFormat="1" x14ac:dyDescent="0.2">
      <c r="B15043" s="442"/>
      <c r="I15043" s="443"/>
      <c r="J15043" s="443"/>
      <c r="K15043" s="443"/>
    </row>
    <row r="15044" spans="2:11" s="440" customFormat="1" x14ac:dyDescent="0.2">
      <c r="B15044" s="442"/>
      <c r="I15044" s="443"/>
      <c r="J15044" s="443"/>
      <c r="K15044" s="443"/>
    </row>
    <row r="15045" spans="2:11" s="440" customFormat="1" x14ac:dyDescent="0.2">
      <c r="B15045" s="442"/>
      <c r="I15045" s="443"/>
      <c r="J15045" s="443"/>
      <c r="K15045" s="443"/>
    </row>
    <row r="15046" spans="2:11" s="440" customFormat="1" x14ac:dyDescent="0.2">
      <c r="B15046" s="442"/>
      <c r="I15046" s="443"/>
      <c r="J15046" s="443"/>
      <c r="K15046" s="443"/>
    </row>
    <row r="15047" spans="2:11" s="440" customFormat="1" x14ac:dyDescent="0.2">
      <c r="B15047" s="442"/>
      <c r="I15047" s="443"/>
      <c r="J15047" s="443"/>
      <c r="K15047" s="443"/>
    </row>
    <row r="15048" spans="2:11" s="440" customFormat="1" x14ac:dyDescent="0.2">
      <c r="B15048" s="442"/>
      <c r="I15048" s="443"/>
      <c r="J15048" s="443"/>
      <c r="K15048" s="443"/>
    </row>
    <row r="15049" spans="2:11" s="440" customFormat="1" x14ac:dyDescent="0.2">
      <c r="B15049" s="442"/>
      <c r="I15049" s="443"/>
      <c r="J15049" s="443"/>
      <c r="K15049" s="443"/>
    </row>
    <row r="15050" spans="2:11" s="440" customFormat="1" x14ac:dyDescent="0.2">
      <c r="B15050" s="442"/>
      <c r="I15050" s="443"/>
      <c r="J15050" s="443"/>
      <c r="K15050" s="443"/>
    </row>
    <row r="15051" spans="2:11" s="440" customFormat="1" x14ac:dyDescent="0.2">
      <c r="B15051" s="442"/>
      <c r="I15051" s="443"/>
      <c r="J15051" s="443"/>
      <c r="K15051" s="443"/>
    </row>
    <row r="15052" spans="2:11" s="440" customFormat="1" x14ac:dyDescent="0.2">
      <c r="B15052" s="442"/>
      <c r="I15052" s="443"/>
      <c r="J15052" s="443"/>
      <c r="K15052" s="443"/>
    </row>
    <row r="15053" spans="2:11" s="440" customFormat="1" x14ac:dyDescent="0.2">
      <c r="B15053" s="442"/>
      <c r="I15053" s="443"/>
      <c r="J15053" s="443"/>
      <c r="K15053" s="443"/>
    </row>
    <row r="15054" spans="2:11" s="440" customFormat="1" x14ac:dyDescent="0.2">
      <c r="B15054" s="442"/>
      <c r="I15054" s="443"/>
      <c r="J15054" s="443"/>
      <c r="K15054" s="443"/>
    </row>
    <row r="15055" spans="2:11" s="440" customFormat="1" x14ac:dyDescent="0.2">
      <c r="B15055" s="442"/>
      <c r="I15055" s="443"/>
      <c r="J15055" s="443"/>
      <c r="K15055" s="443"/>
    </row>
    <row r="15056" spans="2:11" s="440" customFormat="1" x14ac:dyDescent="0.2">
      <c r="B15056" s="442"/>
      <c r="I15056" s="443"/>
      <c r="J15056" s="443"/>
      <c r="K15056" s="443"/>
    </row>
    <row r="15057" spans="2:11" s="440" customFormat="1" x14ac:dyDescent="0.2">
      <c r="B15057" s="442"/>
      <c r="I15057" s="443"/>
      <c r="J15057" s="443"/>
      <c r="K15057" s="443"/>
    </row>
    <row r="15058" spans="2:11" s="440" customFormat="1" x14ac:dyDescent="0.2">
      <c r="B15058" s="442"/>
      <c r="I15058" s="443"/>
      <c r="J15058" s="443"/>
      <c r="K15058" s="443"/>
    </row>
    <row r="15059" spans="2:11" s="440" customFormat="1" x14ac:dyDescent="0.2">
      <c r="B15059" s="442"/>
      <c r="I15059" s="443"/>
      <c r="J15059" s="443"/>
      <c r="K15059" s="443"/>
    </row>
    <row r="15060" spans="2:11" s="440" customFormat="1" x14ac:dyDescent="0.2">
      <c r="B15060" s="442"/>
      <c r="I15060" s="443"/>
      <c r="J15060" s="443"/>
      <c r="K15060" s="443"/>
    </row>
    <row r="15061" spans="2:11" s="440" customFormat="1" x14ac:dyDescent="0.2">
      <c r="B15061" s="442"/>
      <c r="I15061" s="443"/>
      <c r="J15061" s="443"/>
      <c r="K15061" s="443"/>
    </row>
    <row r="15062" spans="2:11" s="440" customFormat="1" x14ac:dyDescent="0.2">
      <c r="B15062" s="442"/>
      <c r="I15062" s="443"/>
      <c r="J15062" s="443"/>
      <c r="K15062" s="443"/>
    </row>
    <row r="15063" spans="2:11" s="440" customFormat="1" x14ac:dyDescent="0.2">
      <c r="B15063" s="442"/>
      <c r="I15063" s="443"/>
      <c r="J15063" s="443"/>
      <c r="K15063" s="443"/>
    </row>
    <row r="15064" spans="2:11" s="440" customFormat="1" x14ac:dyDescent="0.2">
      <c r="B15064" s="442"/>
      <c r="I15064" s="443"/>
      <c r="J15064" s="443"/>
      <c r="K15064" s="443"/>
    </row>
    <row r="15065" spans="2:11" s="440" customFormat="1" x14ac:dyDescent="0.2">
      <c r="B15065" s="442"/>
      <c r="I15065" s="443"/>
      <c r="J15065" s="443"/>
      <c r="K15065" s="443"/>
    </row>
    <row r="15066" spans="2:11" s="440" customFormat="1" x14ac:dyDescent="0.2">
      <c r="B15066" s="442"/>
      <c r="I15066" s="443"/>
      <c r="J15066" s="443"/>
      <c r="K15066" s="443"/>
    </row>
    <row r="15067" spans="2:11" s="440" customFormat="1" x14ac:dyDescent="0.2">
      <c r="B15067" s="442"/>
      <c r="I15067" s="443"/>
      <c r="J15067" s="443"/>
      <c r="K15067" s="443"/>
    </row>
    <row r="15068" spans="2:11" s="440" customFormat="1" x14ac:dyDescent="0.2">
      <c r="B15068" s="442"/>
      <c r="I15068" s="443"/>
      <c r="J15068" s="443"/>
      <c r="K15068" s="443"/>
    </row>
    <row r="15069" spans="2:11" s="440" customFormat="1" x14ac:dyDescent="0.2">
      <c r="B15069" s="442"/>
      <c r="I15069" s="443"/>
      <c r="J15069" s="443"/>
      <c r="K15069" s="443"/>
    </row>
    <row r="15070" spans="2:11" s="440" customFormat="1" x14ac:dyDescent="0.2">
      <c r="B15070" s="442"/>
      <c r="I15070" s="443"/>
      <c r="J15070" s="443"/>
      <c r="K15070" s="443"/>
    </row>
    <row r="15071" spans="2:11" s="440" customFormat="1" x14ac:dyDescent="0.2">
      <c r="B15071" s="442"/>
      <c r="I15071" s="443"/>
      <c r="J15071" s="443"/>
      <c r="K15071" s="443"/>
    </row>
    <row r="15072" spans="2:11" s="440" customFormat="1" x14ac:dyDescent="0.2">
      <c r="B15072" s="442"/>
      <c r="I15072" s="443"/>
      <c r="J15072" s="443"/>
      <c r="K15072" s="443"/>
    </row>
    <row r="15073" spans="2:11" s="440" customFormat="1" x14ac:dyDescent="0.2">
      <c r="B15073" s="442"/>
      <c r="I15073" s="443"/>
      <c r="J15073" s="443"/>
      <c r="K15073" s="443"/>
    </row>
    <row r="15074" spans="2:11" s="440" customFormat="1" x14ac:dyDescent="0.2">
      <c r="B15074" s="442"/>
      <c r="I15074" s="443"/>
      <c r="J15074" s="443"/>
      <c r="K15074" s="443"/>
    </row>
    <row r="15075" spans="2:11" s="440" customFormat="1" x14ac:dyDescent="0.2">
      <c r="B15075" s="442"/>
      <c r="I15075" s="443"/>
      <c r="J15075" s="443"/>
      <c r="K15075" s="443"/>
    </row>
    <row r="15076" spans="2:11" s="440" customFormat="1" x14ac:dyDescent="0.2">
      <c r="B15076" s="442"/>
      <c r="I15076" s="443"/>
      <c r="J15076" s="443"/>
      <c r="K15076" s="443"/>
    </row>
    <row r="15077" spans="2:11" s="440" customFormat="1" x14ac:dyDescent="0.2">
      <c r="B15077" s="442"/>
      <c r="I15077" s="443"/>
      <c r="J15077" s="443"/>
      <c r="K15077" s="443"/>
    </row>
    <row r="15078" spans="2:11" s="440" customFormat="1" x14ac:dyDescent="0.2">
      <c r="B15078" s="442"/>
      <c r="I15078" s="443"/>
      <c r="J15078" s="443"/>
      <c r="K15078" s="443"/>
    </row>
    <row r="15079" spans="2:11" s="440" customFormat="1" x14ac:dyDescent="0.2">
      <c r="B15079" s="442"/>
      <c r="I15079" s="443"/>
      <c r="J15079" s="443"/>
      <c r="K15079" s="443"/>
    </row>
    <row r="15080" spans="2:11" s="440" customFormat="1" x14ac:dyDescent="0.2">
      <c r="B15080" s="442"/>
      <c r="I15080" s="443"/>
      <c r="J15080" s="443"/>
      <c r="K15080" s="443"/>
    </row>
    <row r="15081" spans="2:11" s="440" customFormat="1" x14ac:dyDescent="0.2">
      <c r="B15081" s="442"/>
      <c r="I15081" s="443"/>
      <c r="J15081" s="443"/>
      <c r="K15081" s="443"/>
    </row>
    <row r="15082" spans="2:11" s="440" customFormat="1" x14ac:dyDescent="0.2">
      <c r="B15082" s="442"/>
      <c r="I15082" s="443"/>
      <c r="J15082" s="443"/>
      <c r="K15082" s="443"/>
    </row>
    <row r="15083" spans="2:11" s="440" customFormat="1" x14ac:dyDescent="0.2">
      <c r="B15083" s="442"/>
      <c r="I15083" s="443"/>
      <c r="J15083" s="443"/>
      <c r="K15083" s="443"/>
    </row>
    <row r="15084" spans="2:11" s="440" customFormat="1" x14ac:dyDescent="0.2">
      <c r="B15084" s="442"/>
      <c r="I15084" s="443"/>
      <c r="J15084" s="443"/>
      <c r="K15084" s="443"/>
    </row>
    <row r="15085" spans="2:11" s="440" customFormat="1" x14ac:dyDescent="0.2">
      <c r="B15085" s="442"/>
      <c r="I15085" s="443"/>
      <c r="J15085" s="443"/>
      <c r="K15085" s="443"/>
    </row>
    <row r="15086" spans="2:11" s="440" customFormat="1" x14ac:dyDescent="0.2">
      <c r="B15086" s="442"/>
      <c r="I15086" s="443"/>
      <c r="J15086" s="443"/>
      <c r="K15086" s="443"/>
    </row>
    <row r="15087" spans="2:11" s="440" customFormat="1" x14ac:dyDescent="0.2">
      <c r="B15087" s="442"/>
      <c r="I15087" s="443"/>
      <c r="J15087" s="443"/>
      <c r="K15087" s="443"/>
    </row>
    <row r="15088" spans="2:11" s="440" customFormat="1" x14ac:dyDescent="0.2">
      <c r="B15088" s="442"/>
      <c r="I15088" s="443"/>
      <c r="J15088" s="443"/>
      <c r="K15088" s="443"/>
    </row>
    <row r="15089" spans="2:11" s="440" customFormat="1" x14ac:dyDescent="0.2">
      <c r="B15089" s="442"/>
      <c r="I15089" s="443"/>
      <c r="J15089" s="443"/>
      <c r="K15089" s="443"/>
    </row>
    <row r="15090" spans="2:11" s="440" customFormat="1" x14ac:dyDescent="0.2">
      <c r="B15090" s="442"/>
      <c r="I15090" s="443"/>
      <c r="J15090" s="443"/>
      <c r="K15090" s="443"/>
    </row>
    <row r="15091" spans="2:11" s="440" customFormat="1" x14ac:dyDescent="0.2">
      <c r="B15091" s="442"/>
      <c r="I15091" s="443"/>
      <c r="J15091" s="443"/>
      <c r="K15091" s="443"/>
    </row>
    <row r="15092" spans="2:11" s="440" customFormat="1" x14ac:dyDescent="0.2">
      <c r="B15092" s="442"/>
      <c r="I15092" s="443"/>
      <c r="J15092" s="443"/>
      <c r="K15092" s="443"/>
    </row>
    <row r="15093" spans="2:11" s="440" customFormat="1" x14ac:dyDescent="0.2">
      <c r="B15093" s="442"/>
      <c r="I15093" s="443"/>
      <c r="J15093" s="443"/>
      <c r="K15093" s="443"/>
    </row>
    <row r="15094" spans="2:11" s="440" customFormat="1" x14ac:dyDescent="0.2">
      <c r="B15094" s="442"/>
      <c r="I15094" s="443"/>
      <c r="J15094" s="443"/>
      <c r="K15094" s="443"/>
    </row>
    <row r="15095" spans="2:11" s="440" customFormat="1" x14ac:dyDescent="0.2">
      <c r="B15095" s="442"/>
      <c r="I15095" s="443"/>
      <c r="J15095" s="443"/>
      <c r="K15095" s="443"/>
    </row>
    <row r="15096" spans="2:11" s="440" customFormat="1" x14ac:dyDescent="0.2">
      <c r="B15096" s="442"/>
      <c r="I15096" s="443"/>
      <c r="J15096" s="443"/>
      <c r="K15096" s="443"/>
    </row>
    <row r="15097" spans="2:11" s="440" customFormat="1" x14ac:dyDescent="0.2">
      <c r="B15097" s="442"/>
      <c r="I15097" s="443"/>
      <c r="J15097" s="443"/>
      <c r="K15097" s="443"/>
    </row>
    <row r="15098" spans="2:11" s="440" customFormat="1" x14ac:dyDescent="0.2">
      <c r="B15098" s="442"/>
      <c r="I15098" s="443"/>
      <c r="J15098" s="443"/>
      <c r="K15098" s="443"/>
    </row>
    <row r="15099" spans="2:11" s="440" customFormat="1" x14ac:dyDescent="0.2">
      <c r="B15099" s="442"/>
      <c r="I15099" s="443"/>
      <c r="J15099" s="443"/>
      <c r="K15099" s="443"/>
    </row>
    <row r="15100" spans="2:11" s="440" customFormat="1" x14ac:dyDescent="0.2">
      <c r="B15100" s="442"/>
      <c r="I15100" s="443"/>
      <c r="J15100" s="443"/>
      <c r="K15100" s="443"/>
    </row>
    <row r="15101" spans="2:11" s="440" customFormat="1" x14ac:dyDescent="0.2">
      <c r="B15101" s="442"/>
      <c r="I15101" s="443"/>
      <c r="J15101" s="443"/>
      <c r="K15101" s="443"/>
    </row>
    <row r="15102" spans="2:11" s="440" customFormat="1" x14ac:dyDescent="0.2">
      <c r="B15102" s="442"/>
      <c r="I15102" s="443"/>
      <c r="J15102" s="443"/>
      <c r="K15102" s="443"/>
    </row>
    <row r="15103" spans="2:11" s="440" customFormat="1" x14ac:dyDescent="0.2">
      <c r="B15103" s="442"/>
      <c r="I15103" s="443"/>
      <c r="J15103" s="443"/>
      <c r="K15103" s="443"/>
    </row>
    <row r="15104" spans="2:11" s="440" customFormat="1" x14ac:dyDescent="0.2">
      <c r="B15104" s="442"/>
      <c r="I15104" s="443"/>
      <c r="J15104" s="443"/>
      <c r="K15104" s="443"/>
    </row>
    <row r="15105" spans="2:11" s="440" customFormat="1" x14ac:dyDescent="0.2">
      <c r="B15105" s="442"/>
      <c r="I15105" s="443"/>
      <c r="J15105" s="443"/>
      <c r="K15105" s="443"/>
    </row>
    <row r="15106" spans="2:11" s="440" customFormat="1" x14ac:dyDescent="0.2">
      <c r="B15106" s="442"/>
      <c r="I15106" s="443"/>
      <c r="J15106" s="443"/>
      <c r="K15106" s="443"/>
    </row>
    <row r="15107" spans="2:11" s="440" customFormat="1" x14ac:dyDescent="0.2">
      <c r="B15107" s="442"/>
      <c r="I15107" s="443"/>
      <c r="J15107" s="443"/>
      <c r="K15107" s="443"/>
    </row>
    <row r="15108" spans="2:11" s="440" customFormat="1" x14ac:dyDescent="0.2">
      <c r="B15108" s="442"/>
      <c r="I15108" s="443"/>
      <c r="J15108" s="443"/>
      <c r="K15108" s="443"/>
    </row>
    <row r="15109" spans="2:11" s="440" customFormat="1" x14ac:dyDescent="0.2">
      <c r="B15109" s="442"/>
      <c r="I15109" s="443"/>
      <c r="J15109" s="443"/>
      <c r="K15109" s="443"/>
    </row>
    <row r="15110" spans="2:11" s="440" customFormat="1" x14ac:dyDescent="0.2">
      <c r="B15110" s="442"/>
      <c r="I15110" s="443"/>
      <c r="J15110" s="443"/>
      <c r="K15110" s="443"/>
    </row>
    <row r="15111" spans="2:11" s="440" customFormat="1" x14ac:dyDescent="0.2">
      <c r="B15111" s="442"/>
      <c r="I15111" s="443"/>
      <c r="J15111" s="443"/>
      <c r="K15111" s="443"/>
    </row>
    <row r="15112" spans="2:11" s="440" customFormat="1" x14ac:dyDescent="0.2">
      <c r="B15112" s="442"/>
      <c r="I15112" s="443"/>
      <c r="J15112" s="443"/>
      <c r="K15112" s="443"/>
    </row>
    <row r="15113" spans="2:11" s="440" customFormat="1" x14ac:dyDescent="0.2">
      <c r="B15113" s="442"/>
      <c r="I15113" s="443"/>
      <c r="J15113" s="443"/>
      <c r="K15113" s="443"/>
    </row>
    <row r="15114" spans="2:11" s="440" customFormat="1" x14ac:dyDescent="0.2">
      <c r="B15114" s="442"/>
      <c r="I15114" s="443"/>
      <c r="J15114" s="443"/>
      <c r="K15114" s="443"/>
    </row>
    <row r="15115" spans="2:11" s="440" customFormat="1" x14ac:dyDescent="0.2">
      <c r="B15115" s="442"/>
      <c r="I15115" s="443"/>
      <c r="J15115" s="443"/>
      <c r="K15115" s="443"/>
    </row>
    <row r="15116" spans="2:11" s="440" customFormat="1" x14ac:dyDescent="0.2">
      <c r="B15116" s="442"/>
      <c r="I15116" s="443"/>
      <c r="J15116" s="443"/>
      <c r="K15116" s="443"/>
    </row>
    <row r="15117" spans="2:11" s="440" customFormat="1" x14ac:dyDescent="0.2">
      <c r="B15117" s="442"/>
      <c r="I15117" s="443"/>
      <c r="J15117" s="443"/>
      <c r="K15117" s="443"/>
    </row>
    <row r="15118" spans="2:11" s="440" customFormat="1" x14ac:dyDescent="0.2">
      <c r="B15118" s="442"/>
      <c r="I15118" s="443"/>
      <c r="J15118" s="443"/>
      <c r="K15118" s="443"/>
    </row>
    <row r="15119" spans="2:11" s="440" customFormat="1" x14ac:dyDescent="0.2">
      <c r="B15119" s="442"/>
      <c r="I15119" s="443"/>
      <c r="J15119" s="443"/>
      <c r="K15119" s="443"/>
    </row>
    <row r="15120" spans="2:11" s="440" customFormat="1" x14ac:dyDescent="0.2">
      <c r="B15120" s="442"/>
      <c r="I15120" s="443"/>
      <c r="J15120" s="443"/>
      <c r="K15120" s="443"/>
    </row>
    <row r="15121" spans="2:11" s="440" customFormat="1" x14ac:dyDescent="0.2">
      <c r="B15121" s="442"/>
      <c r="I15121" s="443"/>
      <c r="J15121" s="443"/>
      <c r="K15121" s="443"/>
    </row>
    <row r="15122" spans="2:11" s="440" customFormat="1" x14ac:dyDescent="0.2">
      <c r="B15122" s="442"/>
      <c r="I15122" s="443"/>
      <c r="J15122" s="443"/>
      <c r="K15122" s="443"/>
    </row>
    <row r="15123" spans="2:11" s="440" customFormat="1" x14ac:dyDescent="0.2">
      <c r="B15123" s="442"/>
      <c r="I15123" s="443"/>
      <c r="J15123" s="443"/>
      <c r="K15123" s="443"/>
    </row>
    <row r="15124" spans="2:11" s="440" customFormat="1" x14ac:dyDescent="0.2">
      <c r="B15124" s="442"/>
      <c r="I15124" s="443"/>
      <c r="J15124" s="443"/>
      <c r="K15124" s="443"/>
    </row>
    <row r="15125" spans="2:11" s="440" customFormat="1" x14ac:dyDescent="0.2">
      <c r="B15125" s="442"/>
      <c r="I15125" s="443"/>
      <c r="J15125" s="443"/>
      <c r="K15125" s="443"/>
    </row>
    <row r="15126" spans="2:11" s="440" customFormat="1" x14ac:dyDescent="0.2">
      <c r="B15126" s="442"/>
      <c r="I15126" s="443"/>
      <c r="J15126" s="443"/>
      <c r="K15126" s="443"/>
    </row>
    <row r="15127" spans="2:11" s="440" customFormat="1" x14ac:dyDescent="0.2">
      <c r="B15127" s="442"/>
      <c r="I15127" s="443"/>
      <c r="J15127" s="443"/>
      <c r="K15127" s="443"/>
    </row>
    <row r="15128" spans="2:11" s="440" customFormat="1" x14ac:dyDescent="0.2">
      <c r="B15128" s="442"/>
      <c r="I15128" s="443"/>
      <c r="J15128" s="443"/>
      <c r="K15128" s="443"/>
    </row>
    <row r="15129" spans="2:11" s="440" customFormat="1" x14ac:dyDescent="0.2">
      <c r="B15129" s="442"/>
      <c r="I15129" s="443"/>
      <c r="J15129" s="443"/>
      <c r="K15129" s="443"/>
    </row>
    <row r="15130" spans="2:11" s="440" customFormat="1" x14ac:dyDescent="0.2">
      <c r="B15130" s="442"/>
      <c r="I15130" s="443"/>
      <c r="J15130" s="443"/>
      <c r="K15130" s="443"/>
    </row>
    <row r="15131" spans="2:11" s="440" customFormat="1" x14ac:dyDescent="0.2">
      <c r="B15131" s="442"/>
      <c r="I15131" s="443"/>
      <c r="J15131" s="443"/>
      <c r="K15131" s="443"/>
    </row>
    <row r="15132" spans="2:11" s="440" customFormat="1" x14ac:dyDescent="0.2">
      <c r="B15132" s="442"/>
      <c r="I15132" s="443"/>
      <c r="J15132" s="443"/>
      <c r="K15132" s="443"/>
    </row>
    <row r="15133" spans="2:11" s="440" customFormat="1" x14ac:dyDescent="0.2">
      <c r="B15133" s="442"/>
      <c r="I15133" s="443"/>
      <c r="J15133" s="443"/>
      <c r="K15133" s="443"/>
    </row>
    <row r="15134" spans="2:11" s="440" customFormat="1" x14ac:dyDescent="0.2">
      <c r="B15134" s="442"/>
      <c r="I15134" s="443"/>
      <c r="J15134" s="443"/>
      <c r="K15134" s="443"/>
    </row>
    <row r="15135" spans="2:11" s="440" customFormat="1" x14ac:dyDescent="0.2">
      <c r="B15135" s="442"/>
      <c r="I15135" s="443"/>
      <c r="J15135" s="443"/>
      <c r="K15135" s="443"/>
    </row>
    <row r="15136" spans="2:11" s="440" customFormat="1" x14ac:dyDescent="0.2">
      <c r="B15136" s="442"/>
      <c r="I15136" s="443"/>
      <c r="J15136" s="443"/>
      <c r="K15136" s="443"/>
    </row>
    <row r="15137" spans="2:11" s="440" customFormat="1" x14ac:dyDescent="0.2">
      <c r="B15137" s="442"/>
      <c r="I15137" s="443"/>
      <c r="J15137" s="443"/>
      <c r="K15137" s="443"/>
    </row>
    <row r="15138" spans="2:11" s="440" customFormat="1" x14ac:dyDescent="0.2">
      <c r="B15138" s="442"/>
      <c r="I15138" s="443"/>
      <c r="J15138" s="443"/>
      <c r="K15138" s="443"/>
    </row>
    <row r="15139" spans="2:11" s="440" customFormat="1" x14ac:dyDescent="0.2">
      <c r="B15139" s="442"/>
      <c r="I15139" s="443"/>
      <c r="J15139" s="443"/>
      <c r="K15139" s="443"/>
    </row>
    <row r="15140" spans="2:11" s="440" customFormat="1" x14ac:dyDescent="0.2">
      <c r="B15140" s="442"/>
      <c r="I15140" s="443"/>
      <c r="J15140" s="443"/>
      <c r="K15140" s="443"/>
    </row>
    <row r="15141" spans="2:11" s="440" customFormat="1" x14ac:dyDescent="0.2">
      <c r="B15141" s="442"/>
      <c r="I15141" s="443"/>
      <c r="J15141" s="443"/>
      <c r="K15141" s="443"/>
    </row>
    <row r="15142" spans="2:11" s="440" customFormat="1" x14ac:dyDescent="0.2">
      <c r="B15142" s="442"/>
      <c r="I15142" s="443"/>
      <c r="J15142" s="443"/>
      <c r="K15142" s="443"/>
    </row>
    <row r="15143" spans="2:11" s="440" customFormat="1" x14ac:dyDescent="0.2">
      <c r="B15143" s="442"/>
      <c r="I15143" s="443"/>
      <c r="J15143" s="443"/>
      <c r="K15143" s="443"/>
    </row>
    <row r="15144" spans="2:11" s="440" customFormat="1" x14ac:dyDescent="0.2">
      <c r="B15144" s="442"/>
      <c r="I15144" s="443"/>
      <c r="J15144" s="443"/>
      <c r="K15144" s="443"/>
    </row>
    <row r="15145" spans="2:11" s="440" customFormat="1" x14ac:dyDescent="0.2">
      <c r="B15145" s="442"/>
      <c r="I15145" s="443"/>
      <c r="J15145" s="443"/>
      <c r="K15145" s="443"/>
    </row>
    <row r="15146" spans="2:11" s="440" customFormat="1" x14ac:dyDescent="0.2">
      <c r="B15146" s="442"/>
      <c r="I15146" s="443"/>
      <c r="J15146" s="443"/>
      <c r="K15146" s="443"/>
    </row>
    <row r="15147" spans="2:11" s="440" customFormat="1" x14ac:dyDescent="0.2">
      <c r="B15147" s="442"/>
      <c r="I15147" s="443"/>
      <c r="J15147" s="443"/>
      <c r="K15147" s="443"/>
    </row>
    <row r="15148" spans="2:11" s="440" customFormat="1" x14ac:dyDescent="0.2">
      <c r="B15148" s="442"/>
      <c r="I15148" s="443"/>
      <c r="J15148" s="443"/>
      <c r="K15148" s="443"/>
    </row>
    <row r="15149" spans="2:11" s="440" customFormat="1" x14ac:dyDescent="0.2">
      <c r="B15149" s="442"/>
      <c r="I15149" s="443"/>
      <c r="J15149" s="443"/>
      <c r="K15149" s="443"/>
    </row>
    <row r="15150" spans="2:11" s="440" customFormat="1" x14ac:dyDescent="0.2">
      <c r="B15150" s="442"/>
      <c r="I15150" s="443"/>
      <c r="J15150" s="443"/>
      <c r="K15150" s="443"/>
    </row>
    <row r="15151" spans="2:11" s="440" customFormat="1" x14ac:dyDescent="0.2">
      <c r="B15151" s="442"/>
      <c r="I15151" s="443"/>
      <c r="J15151" s="443"/>
      <c r="K15151" s="443"/>
    </row>
    <row r="15152" spans="2:11" s="440" customFormat="1" x14ac:dyDescent="0.2">
      <c r="B15152" s="442"/>
      <c r="I15152" s="443"/>
      <c r="J15152" s="443"/>
      <c r="K15152" s="443"/>
    </row>
    <row r="15153" spans="2:11" s="440" customFormat="1" x14ac:dyDescent="0.2">
      <c r="B15153" s="442"/>
      <c r="I15153" s="443"/>
      <c r="J15153" s="443"/>
      <c r="K15153" s="443"/>
    </row>
    <row r="15154" spans="2:11" s="440" customFormat="1" x14ac:dyDescent="0.2">
      <c r="B15154" s="442"/>
      <c r="I15154" s="443"/>
      <c r="J15154" s="443"/>
      <c r="K15154" s="443"/>
    </row>
    <row r="15155" spans="2:11" s="440" customFormat="1" x14ac:dyDescent="0.2">
      <c r="B15155" s="442"/>
      <c r="I15155" s="443"/>
      <c r="J15155" s="443"/>
      <c r="K15155" s="443"/>
    </row>
    <row r="15156" spans="2:11" s="440" customFormat="1" x14ac:dyDescent="0.2">
      <c r="B15156" s="442"/>
      <c r="I15156" s="443"/>
      <c r="J15156" s="443"/>
      <c r="K15156" s="443"/>
    </row>
    <row r="15157" spans="2:11" s="440" customFormat="1" x14ac:dyDescent="0.2">
      <c r="B15157" s="442"/>
      <c r="I15157" s="443"/>
      <c r="J15157" s="443"/>
      <c r="K15157" s="443"/>
    </row>
    <row r="15158" spans="2:11" s="440" customFormat="1" x14ac:dyDescent="0.2">
      <c r="B15158" s="442"/>
      <c r="I15158" s="443"/>
      <c r="J15158" s="443"/>
      <c r="K15158" s="443"/>
    </row>
    <row r="15159" spans="2:11" s="440" customFormat="1" x14ac:dyDescent="0.2">
      <c r="B15159" s="442"/>
      <c r="I15159" s="443"/>
      <c r="J15159" s="443"/>
      <c r="K15159" s="443"/>
    </row>
    <row r="15160" spans="2:11" s="440" customFormat="1" x14ac:dyDescent="0.2">
      <c r="B15160" s="442"/>
      <c r="I15160" s="443"/>
      <c r="J15160" s="443"/>
      <c r="K15160" s="443"/>
    </row>
    <row r="15161" spans="2:11" s="440" customFormat="1" x14ac:dyDescent="0.2">
      <c r="B15161" s="442"/>
      <c r="I15161" s="443"/>
      <c r="J15161" s="443"/>
      <c r="K15161" s="443"/>
    </row>
    <row r="15162" spans="2:11" s="440" customFormat="1" x14ac:dyDescent="0.2">
      <c r="B15162" s="442"/>
      <c r="I15162" s="443"/>
      <c r="J15162" s="443"/>
      <c r="K15162" s="443"/>
    </row>
    <row r="15163" spans="2:11" s="440" customFormat="1" x14ac:dyDescent="0.2">
      <c r="B15163" s="442"/>
      <c r="I15163" s="443"/>
      <c r="J15163" s="443"/>
      <c r="K15163" s="443"/>
    </row>
    <row r="15164" spans="2:11" s="440" customFormat="1" x14ac:dyDescent="0.2">
      <c r="B15164" s="442"/>
      <c r="I15164" s="443"/>
      <c r="J15164" s="443"/>
      <c r="K15164" s="443"/>
    </row>
    <row r="15165" spans="2:11" s="440" customFormat="1" x14ac:dyDescent="0.2">
      <c r="B15165" s="442"/>
      <c r="I15165" s="443"/>
      <c r="J15165" s="443"/>
      <c r="K15165" s="443"/>
    </row>
    <row r="15166" spans="2:11" s="440" customFormat="1" x14ac:dyDescent="0.2">
      <c r="B15166" s="442"/>
      <c r="I15166" s="443"/>
      <c r="J15166" s="443"/>
      <c r="K15166" s="443"/>
    </row>
    <row r="15167" spans="2:11" s="440" customFormat="1" x14ac:dyDescent="0.2">
      <c r="B15167" s="442"/>
      <c r="I15167" s="443"/>
      <c r="J15167" s="443"/>
      <c r="K15167" s="443"/>
    </row>
    <row r="15168" spans="2:11" s="440" customFormat="1" x14ac:dyDescent="0.2">
      <c r="B15168" s="442"/>
      <c r="I15168" s="443"/>
      <c r="J15168" s="443"/>
      <c r="K15168" s="443"/>
    </row>
    <row r="15169" spans="2:11" s="440" customFormat="1" x14ac:dyDescent="0.2">
      <c r="B15169" s="442"/>
      <c r="I15169" s="443"/>
      <c r="J15169" s="443"/>
      <c r="K15169" s="443"/>
    </row>
    <row r="15170" spans="2:11" s="440" customFormat="1" x14ac:dyDescent="0.2">
      <c r="B15170" s="442"/>
      <c r="I15170" s="443"/>
      <c r="J15170" s="443"/>
      <c r="K15170" s="443"/>
    </row>
    <row r="15171" spans="2:11" s="440" customFormat="1" x14ac:dyDescent="0.2">
      <c r="B15171" s="442"/>
      <c r="I15171" s="443"/>
      <c r="J15171" s="443"/>
      <c r="K15171" s="443"/>
    </row>
    <row r="15172" spans="2:11" s="440" customFormat="1" x14ac:dyDescent="0.2">
      <c r="B15172" s="442"/>
      <c r="I15172" s="443"/>
      <c r="J15172" s="443"/>
      <c r="K15172" s="443"/>
    </row>
    <row r="15173" spans="2:11" s="440" customFormat="1" x14ac:dyDescent="0.2">
      <c r="B15173" s="442"/>
      <c r="I15173" s="443"/>
      <c r="J15173" s="443"/>
      <c r="K15173" s="443"/>
    </row>
    <row r="15174" spans="2:11" s="440" customFormat="1" x14ac:dyDescent="0.2">
      <c r="B15174" s="442"/>
      <c r="I15174" s="443"/>
      <c r="J15174" s="443"/>
      <c r="K15174" s="443"/>
    </row>
    <row r="15175" spans="2:11" s="440" customFormat="1" x14ac:dyDescent="0.2">
      <c r="B15175" s="442"/>
      <c r="I15175" s="443"/>
      <c r="J15175" s="443"/>
      <c r="K15175" s="443"/>
    </row>
    <row r="15176" spans="2:11" s="440" customFormat="1" x14ac:dyDescent="0.2">
      <c r="B15176" s="442"/>
      <c r="I15176" s="443"/>
      <c r="J15176" s="443"/>
      <c r="K15176" s="443"/>
    </row>
    <row r="15177" spans="2:11" s="440" customFormat="1" x14ac:dyDescent="0.2">
      <c r="B15177" s="442"/>
      <c r="I15177" s="443"/>
      <c r="J15177" s="443"/>
      <c r="K15177" s="443"/>
    </row>
    <row r="15178" spans="2:11" s="440" customFormat="1" x14ac:dyDescent="0.2">
      <c r="B15178" s="442"/>
      <c r="I15178" s="443"/>
      <c r="J15178" s="443"/>
      <c r="K15178" s="443"/>
    </row>
    <row r="15179" spans="2:11" s="440" customFormat="1" x14ac:dyDescent="0.2">
      <c r="B15179" s="442"/>
      <c r="I15179" s="443"/>
      <c r="J15179" s="443"/>
      <c r="K15179" s="443"/>
    </row>
    <row r="15180" spans="2:11" s="440" customFormat="1" x14ac:dyDescent="0.2">
      <c r="B15180" s="442"/>
      <c r="I15180" s="443"/>
      <c r="J15180" s="443"/>
      <c r="K15180" s="443"/>
    </row>
    <row r="15181" spans="2:11" s="440" customFormat="1" x14ac:dyDescent="0.2">
      <c r="B15181" s="442"/>
      <c r="I15181" s="443"/>
      <c r="J15181" s="443"/>
      <c r="K15181" s="443"/>
    </row>
    <row r="15182" spans="2:11" s="440" customFormat="1" x14ac:dyDescent="0.2">
      <c r="B15182" s="442"/>
      <c r="I15182" s="443"/>
      <c r="J15182" s="443"/>
      <c r="K15182" s="443"/>
    </row>
    <row r="15183" spans="2:11" s="440" customFormat="1" x14ac:dyDescent="0.2">
      <c r="B15183" s="442"/>
      <c r="I15183" s="443"/>
      <c r="J15183" s="443"/>
      <c r="K15183" s="443"/>
    </row>
    <row r="15184" spans="2:11" s="440" customFormat="1" x14ac:dyDescent="0.2">
      <c r="B15184" s="442"/>
      <c r="I15184" s="443"/>
      <c r="J15184" s="443"/>
      <c r="K15184" s="443"/>
    </row>
    <row r="15185" spans="2:11" s="440" customFormat="1" x14ac:dyDescent="0.2">
      <c r="B15185" s="442"/>
      <c r="I15185" s="443"/>
      <c r="J15185" s="443"/>
      <c r="K15185" s="443"/>
    </row>
    <row r="15186" spans="2:11" s="440" customFormat="1" x14ac:dyDescent="0.2">
      <c r="B15186" s="442"/>
      <c r="I15186" s="443"/>
      <c r="J15186" s="443"/>
      <c r="K15186" s="443"/>
    </row>
    <row r="15187" spans="2:11" s="440" customFormat="1" x14ac:dyDescent="0.2">
      <c r="B15187" s="442"/>
      <c r="I15187" s="443"/>
      <c r="J15187" s="443"/>
      <c r="K15187" s="443"/>
    </row>
    <row r="15188" spans="2:11" s="440" customFormat="1" x14ac:dyDescent="0.2">
      <c r="B15188" s="442"/>
      <c r="I15188" s="443"/>
      <c r="J15188" s="443"/>
      <c r="K15188" s="443"/>
    </row>
    <row r="15189" spans="2:11" s="440" customFormat="1" x14ac:dyDescent="0.2">
      <c r="B15189" s="442"/>
      <c r="I15189" s="443"/>
      <c r="J15189" s="443"/>
      <c r="K15189" s="443"/>
    </row>
    <row r="15190" spans="2:11" s="440" customFormat="1" x14ac:dyDescent="0.2">
      <c r="B15190" s="442"/>
      <c r="I15190" s="443"/>
      <c r="J15190" s="443"/>
      <c r="K15190" s="443"/>
    </row>
    <row r="15191" spans="2:11" s="440" customFormat="1" x14ac:dyDescent="0.2">
      <c r="B15191" s="442"/>
      <c r="I15191" s="443"/>
      <c r="J15191" s="443"/>
      <c r="K15191" s="443"/>
    </row>
    <row r="15192" spans="2:11" s="440" customFormat="1" x14ac:dyDescent="0.2">
      <c r="B15192" s="442"/>
      <c r="I15192" s="443"/>
      <c r="J15192" s="443"/>
      <c r="K15192" s="443"/>
    </row>
    <row r="15193" spans="2:11" s="440" customFormat="1" x14ac:dyDescent="0.2">
      <c r="B15193" s="442"/>
      <c r="I15193" s="443"/>
      <c r="J15193" s="443"/>
      <c r="K15193" s="443"/>
    </row>
    <row r="15194" spans="2:11" s="440" customFormat="1" x14ac:dyDescent="0.2">
      <c r="B15194" s="442"/>
      <c r="I15194" s="443"/>
      <c r="J15194" s="443"/>
      <c r="K15194" s="443"/>
    </row>
    <row r="15195" spans="2:11" s="440" customFormat="1" x14ac:dyDescent="0.2">
      <c r="B15195" s="442"/>
      <c r="I15195" s="443"/>
      <c r="J15195" s="443"/>
      <c r="K15195" s="443"/>
    </row>
    <row r="15196" spans="2:11" s="440" customFormat="1" x14ac:dyDescent="0.2">
      <c r="B15196" s="442"/>
      <c r="I15196" s="443"/>
      <c r="J15196" s="443"/>
      <c r="K15196" s="443"/>
    </row>
    <row r="15197" spans="2:11" s="440" customFormat="1" x14ac:dyDescent="0.2">
      <c r="B15197" s="442"/>
      <c r="I15197" s="443"/>
      <c r="J15197" s="443"/>
      <c r="K15197" s="443"/>
    </row>
    <row r="15198" spans="2:11" s="440" customFormat="1" x14ac:dyDescent="0.2">
      <c r="B15198" s="442"/>
      <c r="I15198" s="443"/>
      <c r="J15198" s="443"/>
      <c r="K15198" s="443"/>
    </row>
    <row r="15199" spans="2:11" s="440" customFormat="1" x14ac:dyDescent="0.2">
      <c r="B15199" s="442"/>
      <c r="I15199" s="443"/>
      <c r="J15199" s="443"/>
      <c r="K15199" s="443"/>
    </row>
    <row r="15200" spans="2:11" s="440" customFormat="1" x14ac:dyDescent="0.2">
      <c r="B15200" s="442"/>
      <c r="I15200" s="443"/>
      <c r="J15200" s="443"/>
      <c r="K15200" s="443"/>
    </row>
    <row r="15201" spans="2:11" s="440" customFormat="1" x14ac:dyDescent="0.2">
      <c r="B15201" s="442"/>
      <c r="I15201" s="443"/>
      <c r="J15201" s="443"/>
      <c r="K15201" s="443"/>
    </row>
    <row r="15202" spans="2:11" s="440" customFormat="1" x14ac:dyDescent="0.2">
      <c r="B15202" s="442"/>
      <c r="I15202" s="443"/>
      <c r="J15202" s="443"/>
      <c r="K15202" s="443"/>
    </row>
    <row r="15203" spans="2:11" s="440" customFormat="1" x14ac:dyDescent="0.2">
      <c r="B15203" s="442"/>
      <c r="I15203" s="443"/>
      <c r="J15203" s="443"/>
      <c r="K15203" s="443"/>
    </row>
    <row r="15204" spans="2:11" s="440" customFormat="1" x14ac:dyDescent="0.2">
      <c r="B15204" s="442"/>
      <c r="I15204" s="443"/>
      <c r="J15204" s="443"/>
      <c r="K15204" s="443"/>
    </row>
    <row r="15205" spans="2:11" s="440" customFormat="1" x14ac:dyDescent="0.2">
      <c r="B15205" s="442"/>
      <c r="I15205" s="443"/>
      <c r="J15205" s="443"/>
      <c r="K15205" s="443"/>
    </row>
    <row r="15206" spans="2:11" s="440" customFormat="1" x14ac:dyDescent="0.2">
      <c r="B15206" s="442"/>
      <c r="I15206" s="443"/>
      <c r="J15206" s="443"/>
      <c r="K15206" s="443"/>
    </row>
    <row r="15207" spans="2:11" s="440" customFormat="1" x14ac:dyDescent="0.2">
      <c r="B15207" s="442"/>
      <c r="I15207" s="443"/>
      <c r="J15207" s="443"/>
      <c r="K15207" s="443"/>
    </row>
    <row r="15208" spans="2:11" s="440" customFormat="1" x14ac:dyDescent="0.2">
      <c r="B15208" s="442"/>
      <c r="I15208" s="443"/>
      <c r="J15208" s="443"/>
      <c r="K15208" s="443"/>
    </row>
    <row r="15209" spans="2:11" s="440" customFormat="1" x14ac:dyDescent="0.2">
      <c r="B15209" s="442"/>
      <c r="I15209" s="443"/>
      <c r="J15209" s="443"/>
      <c r="K15209" s="443"/>
    </row>
    <row r="15210" spans="2:11" s="440" customFormat="1" x14ac:dyDescent="0.2">
      <c r="B15210" s="442"/>
      <c r="I15210" s="443"/>
      <c r="J15210" s="443"/>
      <c r="K15210" s="443"/>
    </row>
    <row r="15211" spans="2:11" s="440" customFormat="1" x14ac:dyDescent="0.2">
      <c r="B15211" s="442"/>
      <c r="I15211" s="443"/>
      <c r="J15211" s="443"/>
      <c r="K15211" s="443"/>
    </row>
    <row r="15212" spans="2:11" s="440" customFormat="1" x14ac:dyDescent="0.2">
      <c r="B15212" s="442"/>
      <c r="I15212" s="443"/>
      <c r="J15212" s="443"/>
      <c r="K15212" s="443"/>
    </row>
    <row r="15213" spans="2:11" s="440" customFormat="1" x14ac:dyDescent="0.2">
      <c r="B15213" s="442"/>
      <c r="I15213" s="443"/>
      <c r="J15213" s="443"/>
      <c r="K15213" s="443"/>
    </row>
    <row r="15214" spans="2:11" s="440" customFormat="1" x14ac:dyDescent="0.2">
      <c r="B15214" s="442"/>
      <c r="I15214" s="443"/>
      <c r="J15214" s="443"/>
      <c r="K15214" s="443"/>
    </row>
    <row r="15215" spans="2:11" s="440" customFormat="1" x14ac:dyDescent="0.2">
      <c r="B15215" s="442"/>
      <c r="I15215" s="443"/>
      <c r="J15215" s="443"/>
      <c r="K15215" s="443"/>
    </row>
    <row r="15216" spans="2:11" s="440" customFormat="1" x14ac:dyDescent="0.2">
      <c r="B15216" s="442"/>
      <c r="I15216" s="443"/>
      <c r="J15216" s="443"/>
      <c r="K15216" s="443"/>
    </row>
    <row r="15217" spans="2:11" s="440" customFormat="1" x14ac:dyDescent="0.2">
      <c r="B15217" s="442"/>
      <c r="I15217" s="443"/>
      <c r="J15217" s="443"/>
      <c r="K15217" s="443"/>
    </row>
    <row r="15218" spans="2:11" s="440" customFormat="1" x14ac:dyDescent="0.2">
      <c r="B15218" s="442"/>
      <c r="I15218" s="443"/>
      <c r="J15218" s="443"/>
      <c r="K15218" s="443"/>
    </row>
    <row r="15219" spans="2:11" s="440" customFormat="1" x14ac:dyDescent="0.2">
      <c r="B15219" s="442"/>
      <c r="I15219" s="443"/>
      <c r="J15219" s="443"/>
      <c r="K15219" s="443"/>
    </row>
    <row r="15220" spans="2:11" s="440" customFormat="1" x14ac:dyDescent="0.2">
      <c r="B15220" s="442"/>
      <c r="I15220" s="443"/>
      <c r="J15220" s="443"/>
      <c r="K15220" s="443"/>
    </row>
    <row r="15221" spans="2:11" s="440" customFormat="1" x14ac:dyDescent="0.2">
      <c r="B15221" s="442"/>
      <c r="I15221" s="443"/>
      <c r="J15221" s="443"/>
      <c r="K15221" s="443"/>
    </row>
    <row r="15222" spans="2:11" s="440" customFormat="1" x14ac:dyDescent="0.2">
      <c r="B15222" s="442"/>
      <c r="I15222" s="443"/>
      <c r="J15222" s="443"/>
      <c r="K15222" s="443"/>
    </row>
    <row r="15223" spans="2:11" s="440" customFormat="1" x14ac:dyDescent="0.2">
      <c r="B15223" s="442"/>
      <c r="I15223" s="443"/>
      <c r="J15223" s="443"/>
      <c r="K15223" s="443"/>
    </row>
    <row r="15224" spans="2:11" s="440" customFormat="1" x14ac:dyDescent="0.2">
      <c r="B15224" s="442"/>
      <c r="I15224" s="443"/>
      <c r="J15224" s="443"/>
      <c r="K15224" s="443"/>
    </row>
    <row r="15225" spans="2:11" s="440" customFormat="1" x14ac:dyDescent="0.2">
      <c r="B15225" s="442"/>
      <c r="I15225" s="443"/>
      <c r="J15225" s="443"/>
      <c r="K15225" s="443"/>
    </row>
    <row r="15226" spans="2:11" s="440" customFormat="1" x14ac:dyDescent="0.2">
      <c r="B15226" s="442"/>
      <c r="I15226" s="443"/>
      <c r="J15226" s="443"/>
      <c r="K15226" s="443"/>
    </row>
    <row r="15227" spans="2:11" s="440" customFormat="1" x14ac:dyDescent="0.2">
      <c r="B15227" s="442"/>
      <c r="I15227" s="443"/>
      <c r="J15227" s="443"/>
      <c r="K15227" s="443"/>
    </row>
    <row r="15228" spans="2:11" s="440" customFormat="1" x14ac:dyDescent="0.2">
      <c r="B15228" s="442"/>
      <c r="I15228" s="443"/>
      <c r="J15228" s="443"/>
      <c r="K15228" s="443"/>
    </row>
    <row r="15229" spans="2:11" s="440" customFormat="1" x14ac:dyDescent="0.2">
      <c r="B15229" s="442"/>
      <c r="I15229" s="443"/>
      <c r="J15229" s="443"/>
      <c r="K15229" s="443"/>
    </row>
    <row r="15230" spans="2:11" s="440" customFormat="1" x14ac:dyDescent="0.2">
      <c r="B15230" s="442"/>
      <c r="I15230" s="443"/>
      <c r="J15230" s="443"/>
      <c r="K15230" s="443"/>
    </row>
    <row r="15231" spans="2:11" s="440" customFormat="1" x14ac:dyDescent="0.2">
      <c r="B15231" s="442"/>
      <c r="I15231" s="443"/>
      <c r="J15231" s="443"/>
      <c r="K15231" s="443"/>
    </row>
    <row r="15232" spans="2:11" s="440" customFormat="1" x14ac:dyDescent="0.2">
      <c r="B15232" s="442"/>
      <c r="I15232" s="443"/>
      <c r="J15232" s="443"/>
      <c r="K15232" s="443"/>
    </row>
    <row r="15233" spans="2:11" s="440" customFormat="1" x14ac:dyDescent="0.2">
      <c r="B15233" s="442"/>
      <c r="I15233" s="443"/>
      <c r="J15233" s="443"/>
      <c r="K15233" s="443"/>
    </row>
    <row r="15234" spans="2:11" s="440" customFormat="1" x14ac:dyDescent="0.2">
      <c r="B15234" s="442"/>
      <c r="I15234" s="443"/>
      <c r="J15234" s="443"/>
      <c r="K15234" s="443"/>
    </row>
    <row r="15235" spans="2:11" s="440" customFormat="1" x14ac:dyDescent="0.2">
      <c r="B15235" s="442"/>
      <c r="I15235" s="443"/>
      <c r="J15235" s="443"/>
      <c r="K15235" s="443"/>
    </row>
    <row r="15236" spans="2:11" s="440" customFormat="1" x14ac:dyDescent="0.2">
      <c r="B15236" s="442"/>
      <c r="I15236" s="443"/>
      <c r="J15236" s="443"/>
      <c r="K15236" s="443"/>
    </row>
    <row r="15237" spans="2:11" s="440" customFormat="1" x14ac:dyDescent="0.2">
      <c r="B15237" s="442"/>
      <c r="I15237" s="443"/>
      <c r="J15237" s="443"/>
      <c r="K15237" s="443"/>
    </row>
    <row r="15238" spans="2:11" s="440" customFormat="1" x14ac:dyDescent="0.2">
      <c r="B15238" s="442"/>
      <c r="I15238" s="443"/>
      <c r="J15238" s="443"/>
      <c r="K15238" s="443"/>
    </row>
    <row r="15239" spans="2:11" s="440" customFormat="1" x14ac:dyDescent="0.2">
      <c r="B15239" s="442"/>
      <c r="I15239" s="443"/>
      <c r="J15239" s="443"/>
      <c r="K15239" s="443"/>
    </row>
    <row r="15240" spans="2:11" s="440" customFormat="1" x14ac:dyDescent="0.2">
      <c r="B15240" s="442"/>
      <c r="I15240" s="443"/>
      <c r="J15240" s="443"/>
      <c r="K15240" s="443"/>
    </row>
    <row r="15241" spans="2:11" s="440" customFormat="1" x14ac:dyDescent="0.2">
      <c r="B15241" s="442"/>
      <c r="I15241" s="443"/>
      <c r="J15241" s="443"/>
      <c r="K15241" s="443"/>
    </row>
    <row r="15242" spans="2:11" s="440" customFormat="1" x14ac:dyDescent="0.2">
      <c r="B15242" s="442"/>
      <c r="I15242" s="443"/>
      <c r="J15242" s="443"/>
      <c r="K15242" s="443"/>
    </row>
    <row r="15243" spans="2:11" s="440" customFormat="1" x14ac:dyDescent="0.2">
      <c r="B15243" s="442"/>
      <c r="I15243" s="443"/>
      <c r="J15243" s="443"/>
      <c r="K15243" s="443"/>
    </row>
    <row r="15244" spans="2:11" s="440" customFormat="1" x14ac:dyDescent="0.2">
      <c r="B15244" s="442"/>
      <c r="I15244" s="443"/>
      <c r="J15244" s="443"/>
      <c r="K15244" s="443"/>
    </row>
    <row r="15245" spans="2:11" s="440" customFormat="1" x14ac:dyDescent="0.2">
      <c r="B15245" s="442"/>
      <c r="I15245" s="443"/>
      <c r="J15245" s="443"/>
      <c r="K15245" s="443"/>
    </row>
    <row r="15246" spans="2:11" s="440" customFormat="1" x14ac:dyDescent="0.2">
      <c r="B15246" s="442"/>
      <c r="I15246" s="443"/>
      <c r="J15246" s="443"/>
      <c r="K15246" s="443"/>
    </row>
    <row r="15247" spans="2:11" s="440" customFormat="1" x14ac:dyDescent="0.2">
      <c r="B15247" s="442"/>
      <c r="I15247" s="443"/>
      <c r="J15247" s="443"/>
      <c r="K15247" s="443"/>
    </row>
    <row r="15248" spans="2:11" s="440" customFormat="1" x14ac:dyDescent="0.2">
      <c r="B15248" s="442"/>
      <c r="I15248" s="443"/>
      <c r="J15248" s="443"/>
      <c r="K15248" s="443"/>
    </row>
    <row r="15249" spans="2:11" s="440" customFormat="1" x14ac:dyDescent="0.2">
      <c r="B15249" s="442"/>
      <c r="I15249" s="443"/>
      <c r="J15249" s="443"/>
      <c r="K15249" s="443"/>
    </row>
    <row r="15250" spans="2:11" s="440" customFormat="1" x14ac:dyDescent="0.2">
      <c r="B15250" s="442"/>
      <c r="I15250" s="443"/>
      <c r="J15250" s="443"/>
      <c r="K15250" s="443"/>
    </row>
    <row r="15251" spans="2:11" s="440" customFormat="1" x14ac:dyDescent="0.2">
      <c r="B15251" s="442"/>
      <c r="I15251" s="443"/>
      <c r="J15251" s="443"/>
      <c r="K15251" s="443"/>
    </row>
    <row r="15252" spans="2:11" s="440" customFormat="1" x14ac:dyDescent="0.2">
      <c r="B15252" s="442"/>
      <c r="I15252" s="443"/>
      <c r="J15252" s="443"/>
      <c r="K15252" s="443"/>
    </row>
    <row r="15253" spans="2:11" s="440" customFormat="1" x14ac:dyDescent="0.2">
      <c r="B15253" s="442"/>
      <c r="I15253" s="443"/>
      <c r="J15253" s="443"/>
      <c r="K15253" s="443"/>
    </row>
    <row r="15254" spans="2:11" s="440" customFormat="1" x14ac:dyDescent="0.2">
      <c r="B15254" s="442"/>
      <c r="I15254" s="443"/>
      <c r="J15254" s="443"/>
      <c r="K15254" s="443"/>
    </row>
    <row r="15255" spans="2:11" s="440" customFormat="1" x14ac:dyDescent="0.2">
      <c r="B15255" s="442"/>
      <c r="I15255" s="443"/>
      <c r="J15255" s="443"/>
      <c r="K15255" s="443"/>
    </row>
    <row r="15256" spans="2:11" s="440" customFormat="1" x14ac:dyDescent="0.2">
      <c r="B15256" s="442"/>
      <c r="I15256" s="443"/>
      <c r="J15256" s="443"/>
      <c r="K15256" s="443"/>
    </row>
    <row r="15257" spans="2:11" s="440" customFormat="1" x14ac:dyDescent="0.2">
      <c r="B15257" s="442"/>
      <c r="I15257" s="443"/>
      <c r="J15257" s="443"/>
      <c r="K15257" s="443"/>
    </row>
    <row r="15258" spans="2:11" s="440" customFormat="1" x14ac:dyDescent="0.2">
      <c r="B15258" s="442"/>
      <c r="I15258" s="443"/>
      <c r="J15258" s="443"/>
      <c r="K15258" s="443"/>
    </row>
    <row r="15259" spans="2:11" s="440" customFormat="1" x14ac:dyDescent="0.2">
      <c r="B15259" s="442"/>
      <c r="I15259" s="443"/>
      <c r="J15259" s="443"/>
      <c r="K15259" s="443"/>
    </row>
    <row r="15260" spans="2:11" s="440" customFormat="1" x14ac:dyDescent="0.2">
      <c r="B15260" s="442"/>
      <c r="I15260" s="443"/>
      <c r="J15260" s="443"/>
      <c r="K15260" s="443"/>
    </row>
    <row r="15261" spans="2:11" s="440" customFormat="1" x14ac:dyDescent="0.2">
      <c r="B15261" s="442"/>
      <c r="I15261" s="443"/>
      <c r="J15261" s="443"/>
      <c r="K15261" s="443"/>
    </row>
    <row r="15262" spans="2:11" s="440" customFormat="1" x14ac:dyDescent="0.2">
      <c r="B15262" s="442"/>
      <c r="I15262" s="443"/>
      <c r="J15262" s="443"/>
      <c r="K15262" s="443"/>
    </row>
    <row r="15263" spans="2:11" s="440" customFormat="1" x14ac:dyDescent="0.2">
      <c r="B15263" s="442"/>
      <c r="I15263" s="443"/>
      <c r="J15263" s="443"/>
      <c r="K15263" s="443"/>
    </row>
    <row r="15264" spans="2:11" s="440" customFormat="1" x14ac:dyDescent="0.2">
      <c r="B15264" s="442"/>
      <c r="I15264" s="443"/>
      <c r="J15264" s="443"/>
      <c r="K15264" s="443"/>
    </row>
    <row r="15265" spans="2:11" s="440" customFormat="1" x14ac:dyDescent="0.2">
      <c r="B15265" s="442"/>
      <c r="I15265" s="443"/>
      <c r="J15265" s="443"/>
      <c r="K15265" s="443"/>
    </row>
    <row r="15266" spans="2:11" s="440" customFormat="1" x14ac:dyDescent="0.2">
      <c r="B15266" s="442"/>
      <c r="I15266" s="443"/>
      <c r="J15266" s="443"/>
      <c r="K15266" s="443"/>
    </row>
    <row r="15267" spans="2:11" s="440" customFormat="1" x14ac:dyDescent="0.2">
      <c r="B15267" s="442"/>
      <c r="I15267" s="443"/>
      <c r="J15267" s="443"/>
      <c r="K15267" s="443"/>
    </row>
    <row r="15268" spans="2:11" s="440" customFormat="1" x14ac:dyDescent="0.2">
      <c r="B15268" s="442"/>
      <c r="I15268" s="443"/>
      <c r="J15268" s="443"/>
      <c r="K15268" s="443"/>
    </row>
    <row r="15269" spans="2:11" s="440" customFormat="1" x14ac:dyDescent="0.2">
      <c r="B15269" s="442"/>
      <c r="I15269" s="443"/>
      <c r="J15269" s="443"/>
      <c r="K15269" s="443"/>
    </row>
    <row r="15270" spans="2:11" s="440" customFormat="1" x14ac:dyDescent="0.2">
      <c r="B15270" s="442"/>
      <c r="I15270" s="443"/>
      <c r="J15270" s="443"/>
      <c r="K15270" s="443"/>
    </row>
    <row r="15271" spans="2:11" s="440" customFormat="1" x14ac:dyDescent="0.2">
      <c r="B15271" s="442"/>
      <c r="I15271" s="443"/>
      <c r="J15271" s="443"/>
      <c r="K15271" s="443"/>
    </row>
    <row r="15272" spans="2:11" s="440" customFormat="1" x14ac:dyDescent="0.2">
      <c r="B15272" s="442"/>
      <c r="I15272" s="443"/>
      <c r="J15272" s="443"/>
      <c r="K15272" s="443"/>
    </row>
    <row r="15273" spans="2:11" s="440" customFormat="1" x14ac:dyDescent="0.2">
      <c r="B15273" s="442"/>
      <c r="I15273" s="443"/>
      <c r="J15273" s="443"/>
      <c r="K15273" s="443"/>
    </row>
    <row r="15274" spans="2:11" s="440" customFormat="1" x14ac:dyDescent="0.2">
      <c r="B15274" s="442"/>
      <c r="I15274" s="443"/>
      <c r="J15274" s="443"/>
      <c r="K15274" s="443"/>
    </row>
    <row r="15275" spans="2:11" s="440" customFormat="1" x14ac:dyDescent="0.2">
      <c r="B15275" s="442"/>
      <c r="I15275" s="443"/>
      <c r="J15275" s="443"/>
      <c r="K15275" s="443"/>
    </row>
    <row r="15276" spans="2:11" s="440" customFormat="1" x14ac:dyDescent="0.2">
      <c r="B15276" s="442"/>
      <c r="I15276" s="443"/>
      <c r="J15276" s="443"/>
      <c r="K15276" s="443"/>
    </row>
    <row r="15277" spans="2:11" s="440" customFormat="1" x14ac:dyDescent="0.2">
      <c r="B15277" s="442"/>
      <c r="I15277" s="443"/>
      <c r="J15277" s="443"/>
      <c r="K15277" s="443"/>
    </row>
    <row r="15278" spans="2:11" s="440" customFormat="1" x14ac:dyDescent="0.2">
      <c r="B15278" s="442"/>
      <c r="I15278" s="443"/>
      <c r="J15278" s="443"/>
      <c r="K15278" s="443"/>
    </row>
    <row r="15279" spans="2:11" s="440" customFormat="1" x14ac:dyDescent="0.2">
      <c r="B15279" s="442"/>
      <c r="I15279" s="443"/>
      <c r="J15279" s="443"/>
      <c r="K15279" s="443"/>
    </row>
    <row r="15280" spans="2:11" s="440" customFormat="1" x14ac:dyDescent="0.2">
      <c r="B15280" s="442"/>
      <c r="I15280" s="443"/>
      <c r="J15280" s="443"/>
      <c r="K15280" s="443"/>
    </row>
    <row r="15281" spans="2:11" s="440" customFormat="1" x14ac:dyDescent="0.2">
      <c r="B15281" s="442"/>
      <c r="I15281" s="443"/>
      <c r="J15281" s="443"/>
      <c r="K15281" s="443"/>
    </row>
    <row r="15282" spans="2:11" s="440" customFormat="1" x14ac:dyDescent="0.2">
      <c r="B15282" s="442"/>
      <c r="I15282" s="443"/>
      <c r="J15282" s="443"/>
      <c r="K15282" s="443"/>
    </row>
    <row r="15283" spans="2:11" s="440" customFormat="1" x14ac:dyDescent="0.2">
      <c r="B15283" s="442"/>
      <c r="I15283" s="443"/>
      <c r="J15283" s="443"/>
      <c r="K15283" s="443"/>
    </row>
    <row r="15284" spans="2:11" s="440" customFormat="1" x14ac:dyDescent="0.2">
      <c r="B15284" s="442"/>
      <c r="I15284" s="443"/>
      <c r="J15284" s="443"/>
      <c r="K15284" s="443"/>
    </row>
    <row r="15285" spans="2:11" s="440" customFormat="1" x14ac:dyDescent="0.2">
      <c r="B15285" s="442"/>
      <c r="I15285" s="443"/>
      <c r="J15285" s="443"/>
      <c r="K15285" s="443"/>
    </row>
    <row r="15286" spans="2:11" s="440" customFormat="1" x14ac:dyDescent="0.2">
      <c r="B15286" s="442"/>
      <c r="I15286" s="443"/>
      <c r="J15286" s="443"/>
      <c r="K15286" s="443"/>
    </row>
    <row r="15287" spans="2:11" s="440" customFormat="1" x14ac:dyDescent="0.2">
      <c r="B15287" s="442"/>
      <c r="I15287" s="443"/>
      <c r="J15287" s="443"/>
      <c r="K15287" s="443"/>
    </row>
    <row r="15288" spans="2:11" s="440" customFormat="1" x14ac:dyDescent="0.2">
      <c r="B15288" s="442"/>
      <c r="I15288" s="443"/>
      <c r="J15288" s="443"/>
      <c r="K15288" s="443"/>
    </row>
    <row r="15289" spans="2:11" s="440" customFormat="1" x14ac:dyDescent="0.2">
      <c r="B15289" s="442"/>
      <c r="I15289" s="443"/>
      <c r="J15289" s="443"/>
      <c r="K15289" s="443"/>
    </row>
    <row r="15290" spans="2:11" s="440" customFormat="1" x14ac:dyDescent="0.2">
      <c r="B15290" s="442"/>
      <c r="I15290" s="443"/>
      <c r="J15290" s="443"/>
      <c r="K15290" s="443"/>
    </row>
    <row r="15291" spans="2:11" s="440" customFormat="1" x14ac:dyDescent="0.2">
      <c r="B15291" s="442"/>
      <c r="I15291" s="443"/>
      <c r="J15291" s="443"/>
      <c r="K15291" s="443"/>
    </row>
    <row r="15292" spans="2:11" s="440" customFormat="1" x14ac:dyDescent="0.2">
      <c r="B15292" s="442"/>
      <c r="I15292" s="443"/>
      <c r="J15292" s="443"/>
      <c r="K15292" s="443"/>
    </row>
    <row r="15293" spans="2:11" s="440" customFormat="1" x14ac:dyDescent="0.2">
      <c r="B15293" s="442"/>
      <c r="I15293" s="443"/>
      <c r="J15293" s="443"/>
      <c r="K15293" s="443"/>
    </row>
    <row r="15294" spans="2:11" s="440" customFormat="1" x14ac:dyDescent="0.2">
      <c r="B15294" s="442"/>
      <c r="I15294" s="443"/>
      <c r="J15294" s="443"/>
      <c r="K15294" s="443"/>
    </row>
    <row r="15295" spans="2:11" s="440" customFormat="1" x14ac:dyDescent="0.2">
      <c r="B15295" s="442"/>
      <c r="I15295" s="443"/>
      <c r="J15295" s="443"/>
      <c r="K15295" s="443"/>
    </row>
    <row r="15296" spans="2:11" s="440" customFormat="1" x14ac:dyDescent="0.2">
      <c r="B15296" s="442"/>
      <c r="I15296" s="443"/>
      <c r="J15296" s="443"/>
      <c r="K15296" s="443"/>
    </row>
    <row r="15297" spans="2:11" s="440" customFormat="1" x14ac:dyDescent="0.2">
      <c r="B15297" s="442"/>
      <c r="I15297" s="443"/>
      <c r="J15297" s="443"/>
      <c r="K15297" s="443"/>
    </row>
    <row r="15298" spans="2:11" s="440" customFormat="1" x14ac:dyDescent="0.2">
      <c r="B15298" s="442"/>
      <c r="I15298" s="443"/>
      <c r="J15298" s="443"/>
      <c r="K15298" s="443"/>
    </row>
    <row r="15299" spans="2:11" s="440" customFormat="1" x14ac:dyDescent="0.2">
      <c r="B15299" s="442"/>
      <c r="I15299" s="443"/>
      <c r="J15299" s="443"/>
      <c r="K15299" s="443"/>
    </row>
    <row r="15300" spans="2:11" s="440" customFormat="1" x14ac:dyDescent="0.2">
      <c r="B15300" s="442"/>
      <c r="I15300" s="443"/>
      <c r="J15300" s="443"/>
      <c r="K15300" s="443"/>
    </row>
    <row r="15301" spans="2:11" s="440" customFormat="1" x14ac:dyDescent="0.2">
      <c r="B15301" s="442"/>
      <c r="I15301" s="443"/>
      <c r="J15301" s="443"/>
      <c r="K15301" s="443"/>
    </row>
    <row r="15302" spans="2:11" s="440" customFormat="1" x14ac:dyDescent="0.2">
      <c r="B15302" s="442"/>
      <c r="I15302" s="443"/>
      <c r="J15302" s="443"/>
      <c r="K15302" s="443"/>
    </row>
    <row r="15303" spans="2:11" s="440" customFormat="1" x14ac:dyDescent="0.2">
      <c r="B15303" s="442"/>
      <c r="I15303" s="443"/>
      <c r="J15303" s="443"/>
      <c r="K15303" s="443"/>
    </row>
    <row r="15304" spans="2:11" s="440" customFormat="1" x14ac:dyDescent="0.2">
      <c r="B15304" s="442"/>
      <c r="I15304" s="443"/>
      <c r="J15304" s="443"/>
      <c r="K15304" s="443"/>
    </row>
    <row r="15305" spans="2:11" s="440" customFormat="1" x14ac:dyDescent="0.2">
      <c r="B15305" s="442"/>
      <c r="I15305" s="443"/>
      <c r="J15305" s="443"/>
      <c r="K15305" s="443"/>
    </row>
    <row r="15306" spans="2:11" s="440" customFormat="1" x14ac:dyDescent="0.2">
      <c r="B15306" s="442"/>
      <c r="I15306" s="443"/>
      <c r="J15306" s="443"/>
      <c r="K15306" s="443"/>
    </row>
    <row r="15307" spans="2:11" s="440" customFormat="1" x14ac:dyDescent="0.2">
      <c r="B15307" s="442"/>
      <c r="I15307" s="443"/>
      <c r="J15307" s="443"/>
      <c r="K15307" s="443"/>
    </row>
    <row r="15308" spans="2:11" s="440" customFormat="1" x14ac:dyDescent="0.2">
      <c r="B15308" s="442"/>
      <c r="I15308" s="443"/>
      <c r="J15308" s="443"/>
      <c r="K15308" s="443"/>
    </row>
    <row r="15309" spans="2:11" s="440" customFormat="1" x14ac:dyDescent="0.2">
      <c r="B15309" s="442"/>
      <c r="I15309" s="443"/>
      <c r="J15309" s="443"/>
      <c r="K15309" s="443"/>
    </row>
    <row r="15310" spans="2:11" s="440" customFormat="1" x14ac:dyDescent="0.2">
      <c r="B15310" s="442"/>
      <c r="I15310" s="443"/>
      <c r="J15310" s="443"/>
      <c r="K15310" s="443"/>
    </row>
    <row r="15311" spans="2:11" s="440" customFormat="1" x14ac:dyDescent="0.2">
      <c r="B15311" s="442"/>
      <c r="I15311" s="443"/>
      <c r="J15311" s="443"/>
      <c r="K15311" s="443"/>
    </row>
    <row r="15312" spans="2:11" s="440" customFormat="1" x14ac:dyDescent="0.2">
      <c r="B15312" s="442"/>
      <c r="I15312" s="443"/>
      <c r="J15312" s="443"/>
      <c r="K15312" s="443"/>
    </row>
    <row r="15313" spans="2:11" s="440" customFormat="1" x14ac:dyDescent="0.2">
      <c r="B15313" s="442"/>
      <c r="I15313" s="443"/>
      <c r="J15313" s="443"/>
      <c r="K15313" s="443"/>
    </row>
    <row r="15314" spans="2:11" s="440" customFormat="1" x14ac:dyDescent="0.2">
      <c r="B15314" s="442"/>
      <c r="I15314" s="443"/>
      <c r="J15314" s="443"/>
      <c r="K15314" s="443"/>
    </row>
    <row r="15315" spans="2:11" s="440" customFormat="1" x14ac:dyDescent="0.2">
      <c r="B15315" s="442"/>
      <c r="I15315" s="443"/>
      <c r="J15315" s="443"/>
      <c r="K15315" s="443"/>
    </row>
    <row r="15316" spans="2:11" s="440" customFormat="1" x14ac:dyDescent="0.2">
      <c r="B15316" s="442"/>
      <c r="I15316" s="443"/>
      <c r="J15316" s="443"/>
      <c r="K15316" s="443"/>
    </row>
    <row r="15317" spans="2:11" s="440" customFormat="1" x14ac:dyDescent="0.2">
      <c r="B15317" s="442"/>
      <c r="I15317" s="443"/>
      <c r="J15317" s="443"/>
      <c r="K15317" s="443"/>
    </row>
    <row r="15318" spans="2:11" s="440" customFormat="1" x14ac:dyDescent="0.2">
      <c r="B15318" s="442"/>
      <c r="I15318" s="443"/>
      <c r="J15318" s="443"/>
      <c r="K15318" s="443"/>
    </row>
    <row r="15319" spans="2:11" s="440" customFormat="1" x14ac:dyDescent="0.2">
      <c r="B15319" s="442"/>
      <c r="I15319" s="443"/>
      <c r="J15319" s="443"/>
      <c r="K15319" s="443"/>
    </row>
    <row r="15320" spans="2:11" s="440" customFormat="1" x14ac:dyDescent="0.2">
      <c r="B15320" s="442"/>
      <c r="I15320" s="443"/>
      <c r="J15320" s="443"/>
      <c r="K15320" s="443"/>
    </row>
    <row r="15321" spans="2:11" s="440" customFormat="1" x14ac:dyDescent="0.2">
      <c r="B15321" s="442"/>
      <c r="I15321" s="443"/>
      <c r="J15321" s="443"/>
      <c r="K15321" s="443"/>
    </row>
    <row r="15322" spans="2:11" s="440" customFormat="1" x14ac:dyDescent="0.2">
      <c r="B15322" s="442"/>
      <c r="I15322" s="443"/>
      <c r="J15322" s="443"/>
      <c r="K15322" s="443"/>
    </row>
    <row r="15323" spans="2:11" s="440" customFormat="1" x14ac:dyDescent="0.2">
      <c r="B15323" s="442"/>
      <c r="I15323" s="443"/>
      <c r="J15323" s="443"/>
      <c r="K15323" s="443"/>
    </row>
    <row r="15324" spans="2:11" s="440" customFormat="1" x14ac:dyDescent="0.2">
      <c r="B15324" s="442"/>
      <c r="I15324" s="443"/>
      <c r="J15324" s="443"/>
      <c r="K15324" s="443"/>
    </row>
    <row r="15325" spans="2:11" s="440" customFormat="1" x14ac:dyDescent="0.2">
      <c r="B15325" s="442"/>
      <c r="I15325" s="443"/>
      <c r="J15325" s="443"/>
      <c r="K15325" s="443"/>
    </row>
    <row r="15326" spans="2:11" s="440" customFormat="1" x14ac:dyDescent="0.2">
      <c r="B15326" s="442"/>
      <c r="I15326" s="443"/>
      <c r="J15326" s="443"/>
      <c r="K15326" s="443"/>
    </row>
    <row r="15327" spans="2:11" s="440" customFormat="1" x14ac:dyDescent="0.2">
      <c r="B15327" s="442"/>
      <c r="I15327" s="443"/>
      <c r="J15327" s="443"/>
      <c r="K15327" s="443"/>
    </row>
    <row r="15328" spans="2:11" s="440" customFormat="1" x14ac:dyDescent="0.2">
      <c r="B15328" s="442"/>
      <c r="I15328" s="443"/>
      <c r="J15328" s="443"/>
      <c r="K15328" s="443"/>
    </row>
    <row r="15329" spans="2:11" s="440" customFormat="1" x14ac:dyDescent="0.2">
      <c r="B15329" s="442"/>
      <c r="I15329" s="443"/>
      <c r="J15329" s="443"/>
      <c r="K15329" s="443"/>
    </row>
    <row r="15330" spans="2:11" s="440" customFormat="1" x14ac:dyDescent="0.2">
      <c r="B15330" s="442"/>
      <c r="I15330" s="443"/>
      <c r="J15330" s="443"/>
      <c r="K15330" s="443"/>
    </row>
    <row r="15331" spans="2:11" s="440" customFormat="1" x14ac:dyDescent="0.2">
      <c r="B15331" s="442"/>
      <c r="I15331" s="443"/>
      <c r="J15331" s="443"/>
      <c r="K15331" s="443"/>
    </row>
    <row r="15332" spans="2:11" s="440" customFormat="1" x14ac:dyDescent="0.2">
      <c r="B15332" s="442"/>
      <c r="I15332" s="443"/>
      <c r="J15332" s="443"/>
      <c r="K15332" s="443"/>
    </row>
    <row r="15333" spans="2:11" s="440" customFormat="1" x14ac:dyDescent="0.2">
      <c r="B15333" s="442"/>
      <c r="I15333" s="443"/>
      <c r="J15333" s="443"/>
      <c r="K15333" s="443"/>
    </row>
    <row r="15334" spans="2:11" s="440" customFormat="1" x14ac:dyDescent="0.2">
      <c r="B15334" s="442"/>
      <c r="I15334" s="443"/>
      <c r="J15334" s="443"/>
      <c r="K15334" s="443"/>
    </row>
    <row r="15335" spans="2:11" s="440" customFormat="1" x14ac:dyDescent="0.2">
      <c r="B15335" s="442"/>
      <c r="I15335" s="443"/>
      <c r="J15335" s="443"/>
      <c r="K15335" s="443"/>
    </row>
    <row r="15336" spans="2:11" s="440" customFormat="1" x14ac:dyDescent="0.2">
      <c r="B15336" s="442"/>
      <c r="I15336" s="443"/>
      <c r="J15336" s="443"/>
      <c r="K15336" s="443"/>
    </row>
    <row r="15337" spans="2:11" s="440" customFormat="1" x14ac:dyDescent="0.2">
      <c r="B15337" s="442"/>
      <c r="I15337" s="443"/>
      <c r="J15337" s="443"/>
      <c r="K15337" s="443"/>
    </row>
    <row r="15338" spans="2:11" s="440" customFormat="1" x14ac:dyDescent="0.2">
      <c r="B15338" s="442"/>
      <c r="I15338" s="443"/>
      <c r="J15338" s="443"/>
      <c r="K15338" s="443"/>
    </row>
    <row r="15339" spans="2:11" s="440" customFormat="1" x14ac:dyDescent="0.2">
      <c r="B15339" s="442"/>
      <c r="I15339" s="443"/>
      <c r="J15339" s="443"/>
      <c r="K15339" s="443"/>
    </row>
    <row r="15340" spans="2:11" s="440" customFormat="1" x14ac:dyDescent="0.2">
      <c r="B15340" s="442"/>
      <c r="I15340" s="443"/>
      <c r="J15340" s="443"/>
      <c r="K15340" s="443"/>
    </row>
    <row r="15341" spans="2:11" s="440" customFormat="1" x14ac:dyDescent="0.2">
      <c r="B15341" s="442"/>
      <c r="I15341" s="443"/>
      <c r="J15341" s="443"/>
      <c r="K15341" s="443"/>
    </row>
    <row r="15342" spans="2:11" s="440" customFormat="1" x14ac:dyDescent="0.2">
      <c r="B15342" s="442"/>
      <c r="I15342" s="443"/>
      <c r="J15342" s="443"/>
      <c r="K15342" s="443"/>
    </row>
    <row r="15343" spans="2:11" s="440" customFormat="1" x14ac:dyDescent="0.2">
      <c r="B15343" s="442"/>
      <c r="I15343" s="443"/>
      <c r="J15343" s="443"/>
      <c r="K15343" s="443"/>
    </row>
    <row r="15344" spans="2:11" s="440" customFormat="1" x14ac:dyDescent="0.2">
      <c r="B15344" s="442"/>
      <c r="I15344" s="443"/>
      <c r="J15344" s="443"/>
      <c r="K15344" s="443"/>
    </row>
    <row r="15345" spans="2:11" s="440" customFormat="1" x14ac:dyDescent="0.2">
      <c r="B15345" s="442"/>
      <c r="I15345" s="443"/>
      <c r="J15345" s="443"/>
      <c r="K15345" s="443"/>
    </row>
    <row r="15346" spans="2:11" s="440" customFormat="1" x14ac:dyDescent="0.2">
      <c r="B15346" s="442"/>
      <c r="I15346" s="443"/>
      <c r="J15346" s="443"/>
      <c r="K15346" s="443"/>
    </row>
    <row r="15347" spans="2:11" s="440" customFormat="1" x14ac:dyDescent="0.2">
      <c r="B15347" s="442"/>
      <c r="I15347" s="443"/>
      <c r="J15347" s="443"/>
      <c r="K15347" s="443"/>
    </row>
    <row r="15348" spans="2:11" s="440" customFormat="1" x14ac:dyDescent="0.2">
      <c r="B15348" s="442"/>
      <c r="I15348" s="443"/>
      <c r="J15348" s="443"/>
      <c r="K15348" s="443"/>
    </row>
    <row r="15349" spans="2:11" s="440" customFormat="1" x14ac:dyDescent="0.2">
      <c r="B15349" s="442"/>
      <c r="I15349" s="443"/>
      <c r="J15349" s="443"/>
      <c r="K15349" s="443"/>
    </row>
    <row r="15350" spans="2:11" s="440" customFormat="1" x14ac:dyDescent="0.2">
      <c r="B15350" s="442"/>
      <c r="I15350" s="443"/>
      <c r="J15350" s="443"/>
      <c r="K15350" s="443"/>
    </row>
    <row r="15351" spans="2:11" s="440" customFormat="1" x14ac:dyDescent="0.2">
      <c r="B15351" s="442"/>
      <c r="I15351" s="443"/>
      <c r="J15351" s="443"/>
      <c r="K15351" s="443"/>
    </row>
    <row r="15352" spans="2:11" s="440" customFormat="1" x14ac:dyDescent="0.2">
      <c r="B15352" s="442"/>
      <c r="I15352" s="443"/>
      <c r="J15352" s="443"/>
      <c r="K15352" s="443"/>
    </row>
    <row r="15353" spans="2:11" s="440" customFormat="1" x14ac:dyDescent="0.2">
      <c r="B15353" s="442"/>
      <c r="I15353" s="443"/>
      <c r="J15353" s="443"/>
      <c r="K15353" s="443"/>
    </row>
    <row r="15354" spans="2:11" s="440" customFormat="1" x14ac:dyDescent="0.2">
      <c r="B15354" s="442"/>
      <c r="I15354" s="443"/>
      <c r="J15354" s="443"/>
      <c r="K15354" s="443"/>
    </row>
    <row r="15355" spans="2:11" s="440" customFormat="1" x14ac:dyDescent="0.2">
      <c r="B15355" s="442"/>
      <c r="I15355" s="443"/>
      <c r="J15355" s="443"/>
      <c r="K15355" s="443"/>
    </row>
    <row r="15356" spans="2:11" s="440" customFormat="1" x14ac:dyDescent="0.2">
      <c r="B15356" s="442"/>
      <c r="I15356" s="443"/>
      <c r="J15356" s="443"/>
      <c r="K15356" s="443"/>
    </row>
    <row r="15357" spans="2:11" s="440" customFormat="1" x14ac:dyDescent="0.2">
      <c r="B15357" s="442"/>
      <c r="I15357" s="443"/>
      <c r="J15357" s="443"/>
      <c r="K15357" s="443"/>
    </row>
    <row r="15358" spans="2:11" s="440" customFormat="1" x14ac:dyDescent="0.2">
      <c r="B15358" s="442"/>
      <c r="I15358" s="443"/>
      <c r="J15358" s="443"/>
      <c r="K15358" s="443"/>
    </row>
    <row r="15359" spans="2:11" s="440" customFormat="1" x14ac:dyDescent="0.2">
      <c r="B15359" s="442"/>
      <c r="I15359" s="443"/>
      <c r="J15359" s="443"/>
      <c r="K15359" s="443"/>
    </row>
    <row r="15360" spans="2:11" s="440" customFormat="1" x14ac:dyDescent="0.2">
      <c r="B15360" s="442"/>
      <c r="I15360" s="443"/>
      <c r="J15360" s="443"/>
      <c r="K15360" s="443"/>
    </row>
    <row r="15361" spans="2:11" s="440" customFormat="1" x14ac:dyDescent="0.2">
      <c r="B15361" s="442"/>
      <c r="I15361" s="443"/>
      <c r="J15361" s="443"/>
      <c r="K15361" s="443"/>
    </row>
    <row r="15362" spans="2:11" s="440" customFormat="1" x14ac:dyDescent="0.2">
      <c r="B15362" s="442"/>
      <c r="I15362" s="443"/>
      <c r="J15362" s="443"/>
      <c r="K15362" s="443"/>
    </row>
    <row r="15363" spans="2:11" s="440" customFormat="1" x14ac:dyDescent="0.2">
      <c r="B15363" s="442"/>
      <c r="I15363" s="443"/>
      <c r="J15363" s="443"/>
      <c r="K15363" s="443"/>
    </row>
    <row r="15364" spans="2:11" s="440" customFormat="1" x14ac:dyDescent="0.2">
      <c r="B15364" s="442"/>
      <c r="I15364" s="443"/>
      <c r="J15364" s="443"/>
      <c r="K15364" s="443"/>
    </row>
    <row r="15365" spans="2:11" s="440" customFormat="1" x14ac:dyDescent="0.2">
      <c r="B15365" s="442"/>
      <c r="I15365" s="443"/>
      <c r="J15365" s="443"/>
      <c r="K15365" s="443"/>
    </row>
    <row r="15366" spans="2:11" s="440" customFormat="1" x14ac:dyDescent="0.2">
      <c r="B15366" s="442"/>
      <c r="I15366" s="443"/>
      <c r="J15366" s="443"/>
      <c r="K15366" s="443"/>
    </row>
    <row r="15367" spans="2:11" s="440" customFormat="1" x14ac:dyDescent="0.2">
      <c r="B15367" s="442"/>
      <c r="I15367" s="443"/>
      <c r="J15367" s="443"/>
      <c r="K15367" s="443"/>
    </row>
    <row r="15368" spans="2:11" s="440" customFormat="1" x14ac:dyDescent="0.2">
      <c r="B15368" s="442"/>
      <c r="I15368" s="443"/>
      <c r="J15368" s="443"/>
      <c r="K15368" s="443"/>
    </row>
    <row r="15369" spans="2:11" s="440" customFormat="1" x14ac:dyDescent="0.2">
      <c r="B15369" s="442"/>
      <c r="I15369" s="443"/>
      <c r="J15369" s="443"/>
      <c r="K15369" s="443"/>
    </row>
    <row r="15370" spans="2:11" s="440" customFormat="1" x14ac:dyDescent="0.2">
      <c r="B15370" s="442"/>
      <c r="I15370" s="443"/>
      <c r="J15370" s="443"/>
      <c r="K15370" s="443"/>
    </row>
    <row r="15371" spans="2:11" s="440" customFormat="1" x14ac:dyDescent="0.2">
      <c r="B15371" s="442"/>
      <c r="I15371" s="443"/>
      <c r="J15371" s="443"/>
      <c r="K15371" s="443"/>
    </row>
    <row r="15372" spans="2:11" s="440" customFormat="1" x14ac:dyDescent="0.2">
      <c r="B15372" s="442"/>
      <c r="I15372" s="443"/>
      <c r="J15372" s="443"/>
      <c r="K15372" s="443"/>
    </row>
    <row r="15373" spans="2:11" s="440" customFormat="1" x14ac:dyDescent="0.2">
      <c r="B15373" s="442"/>
      <c r="I15373" s="443"/>
      <c r="J15373" s="443"/>
      <c r="K15373" s="443"/>
    </row>
    <row r="15374" spans="2:11" s="440" customFormat="1" x14ac:dyDescent="0.2">
      <c r="B15374" s="442"/>
      <c r="I15374" s="443"/>
      <c r="J15374" s="443"/>
      <c r="K15374" s="443"/>
    </row>
    <row r="15375" spans="2:11" s="440" customFormat="1" x14ac:dyDescent="0.2">
      <c r="B15375" s="442"/>
      <c r="I15375" s="443"/>
      <c r="J15375" s="443"/>
      <c r="K15375" s="443"/>
    </row>
    <row r="15376" spans="2:11" s="440" customFormat="1" x14ac:dyDescent="0.2">
      <c r="B15376" s="442"/>
      <c r="I15376" s="443"/>
      <c r="J15376" s="443"/>
      <c r="K15376" s="443"/>
    </row>
    <row r="15377" spans="2:11" s="440" customFormat="1" x14ac:dyDescent="0.2">
      <c r="B15377" s="442"/>
      <c r="I15377" s="443"/>
      <c r="J15377" s="443"/>
      <c r="K15377" s="443"/>
    </row>
    <row r="15378" spans="2:11" s="440" customFormat="1" x14ac:dyDescent="0.2">
      <c r="B15378" s="442"/>
      <c r="I15378" s="443"/>
      <c r="J15378" s="443"/>
      <c r="K15378" s="443"/>
    </row>
    <row r="15379" spans="2:11" s="440" customFormat="1" x14ac:dyDescent="0.2">
      <c r="B15379" s="442"/>
      <c r="I15379" s="443"/>
      <c r="J15379" s="443"/>
      <c r="K15379" s="443"/>
    </row>
    <row r="15380" spans="2:11" s="440" customFormat="1" x14ac:dyDescent="0.2">
      <c r="B15380" s="442"/>
      <c r="I15380" s="443"/>
      <c r="J15380" s="443"/>
      <c r="K15380" s="443"/>
    </row>
    <row r="15381" spans="2:11" s="440" customFormat="1" x14ac:dyDescent="0.2">
      <c r="B15381" s="442"/>
      <c r="I15381" s="443"/>
      <c r="J15381" s="443"/>
      <c r="K15381" s="443"/>
    </row>
    <row r="15382" spans="2:11" s="440" customFormat="1" x14ac:dyDescent="0.2">
      <c r="B15382" s="442"/>
      <c r="I15382" s="443"/>
      <c r="J15382" s="443"/>
      <c r="K15382" s="443"/>
    </row>
    <row r="15383" spans="2:11" s="440" customFormat="1" x14ac:dyDescent="0.2">
      <c r="B15383" s="442"/>
      <c r="I15383" s="443"/>
      <c r="J15383" s="443"/>
      <c r="K15383" s="443"/>
    </row>
    <row r="15384" spans="2:11" s="440" customFormat="1" x14ac:dyDescent="0.2">
      <c r="B15384" s="442"/>
      <c r="I15384" s="443"/>
      <c r="J15384" s="443"/>
      <c r="K15384" s="443"/>
    </row>
    <row r="15385" spans="2:11" s="440" customFormat="1" x14ac:dyDescent="0.2">
      <c r="B15385" s="442"/>
      <c r="I15385" s="443"/>
      <c r="J15385" s="443"/>
      <c r="K15385" s="443"/>
    </row>
    <row r="15386" spans="2:11" s="440" customFormat="1" x14ac:dyDescent="0.2">
      <c r="B15386" s="442"/>
      <c r="I15386" s="443"/>
      <c r="J15386" s="443"/>
      <c r="K15386" s="443"/>
    </row>
    <row r="15387" spans="2:11" s="440" customFormat="1" x14ac:dyDescent="0.2">
      <c r="B15387" s="442"/>
      <c r="I15387" s="443"/>
      <c r="J15387" s="443"/>
      <c r="K15387" s="443"/>
    </row>
    <row r="15388" spans="2:11" s="440" customFormat="1" x14ac:dyDescent="0.2">
      <c r="B15388" s="442"/>
      <c r="I15388" s="443"/>
      <c r="J15388" s="443"/>
      <c r="K15388" s="443"/>
    </row>
    <row r="15389" spans="2:11" s="440" customFormat="1" x14ac:dyDescent="0.2">
      <c r="B15389" s="442"/>
      <c r="I15389" s="443"/>
      <c r="J15389" s="443"/>
      <c r="K15389" s="443"/>
    </row>
    <row r="15390" spans="2:11" s="440" customFormat="1" x14ac:dyDescent="0.2">
      <c r="B15390" s="442"/>
      <c r="I15390" s="443"/>
      <c r="J15390" s="443"/>
      <c r="K15390" s="443"/>
    </row>
    <row r="15391" spans="2:11" s="440" customFormat="1" x14ac:dyDescent="0.2">
      <c r="B15391" s="442"/>
      <c r="I15391" s="443"/>
      <c r="J15391" s="443"/>
      <c r="K15391" s="443"/>
    </row>
    <row r="15392" spans="2:11" s="440" customFormat="1" x14ac:dyDescent="0.2">
      <c r="B15392" s="442"/>
      <c r="I15392" s="443"/>
      <c r="J15392" s="443"/>
      <c r="K15392" s="443"/>
    </row>
    <row r="15393" spans="2:11" s="440" customFormat="1" x14ac:dyDescent="0.2">
      <c r="B15393" s="442"/>
      <c r="I15393" s="443"/>
      <c r="J15393" s="443"/>
      <c r="K15393" s="443"/>
    </row>
    <row r="15394" spans="2:11" s="440" customFormat="1" x14ac:dyDescent="0.2">
      <c r="B15394" s="442"/>
      <c r="I15394" s="443"/>
      <c r="J15394" s="443"/>
      <c r="K15394" s="443"/>
    </row>
    <row r="15395" spans="2:11" s="440" customFormat="1" x14ac:dyDescent="0.2">
      <c r="B15395" s="442"/>
      <c r="I15395" s="443"/>
      <c r="J15395" s="443"/>
      <c r="K15395" s="443"/>
    </row>
    <row r="15396" spans="2:11" s="440" customFormat="1" x14ac:dyDescent="0.2">
      <c r="B15396" s="442"/>
      <c r="I15396" s="443"/>
      <c r="J15396" s="443"/>
      <c r="K15396" s="443"/>
    </row>
    <row r="15397" spans="2:11" s="440" customFormat="1" x14ac:dyDescent="0.2">
      <c r="B15397" s="442"/>
      <c r="I15397" s="443"/>
      <c r="J15397" s="443"/>
      <c r="K15397" s="443"/>
    </row>
    <row r="15398" spans="2:11" s="440" customFormat="1" x14ac:dyDescent="0.2">
      <c r="B15398" s="442"/>
      <c r="I15398" s="443"/>
      <c r="J15398" s="443"/>
      <c r="K15398" s="443"/>
    </row>
    <row r="15399" spans="2:11" s="440" customFormat="1" x14ac:dyDescent="0.2">
      <c r="B15399" s="442"/>
      <c r="I15399" s="443"/>
      <c r="J15399" s="443"/>
      <c r="K15399" s="443"/>
    </row>
    <row r="15400" spans="2:11" s="440" customFormat="1" x14ac:dyDescent="0.2">
      <c r="B15400" s="442"/>
      <c r="I15400" s="443"/>
      <c r="J15400" s="443"/>
      <c r="K15400" s="443"/>
    </row>
    <row r="15401" spans="2:11" s="440" customFormat="1" x14ac:dyDescent="0.2">
      <c r="B15401" s="442"/>
      <c r="I15401" s="443"/>
      <c r="J15401" s="443"/>
      <c r="K15401" s="443"/>
    </row>
    <row r="15402" spans="2:11" s="440" customFormat="1" x14ac:dyDescent="0.2">
      <c r="B15402" s="442"/>
      <c r="I15402" s="443"/>
      <c r="J15402" s="443"/>
      <c r="K15402" s="443"/>
    </row>
    <row r="15403" spans="2:11" s="440" customFormat="1" x14ac:dyDescent="0.2">
      <c r="B15403" s="442"/>
      <c r="I15403" s="443"/>
      <c r="J15403" s="443"/>
      <c r="K15403" s="443"/>
    </row>
    <row r="15404" spans="2:11" s="440" customFormat="1" x14ac:dyDescent="0.2">
      <c r="B15404" s="442"/>
      <c r="I15404" s="443"/>
      <c r="J15404" s="443"/>
      <c r="K15404" s="443"/>
    </row>
    <row r="15405" spans="2:11" s="440" customFormat="1" x14ac:dyDescent="0.2">
      <c r="B15405" s="442"/>
      <c r="I15405" s="443"/>
      <c r="J15405" s="443"/>
      <c r="K15405" s="443"/>
    </row>
    <row r="15406" spans="2:11" s="440" customFormat="1" x14ac:dyDescent="0.2">
      <c r="B15406" s="442"/>
      <c r="I15406" s="443"/>
      <c r="J15406" s="443"/>
      <c r="K15406" s="443"/>
    </row>
    <row r="15407" spans="2:11" s="440" customFormat="1" x14ac:dyDescent="0.2">
      <c r="B15407" s="442"/>
      <c r="I15407" s="443"/>
      <c r="J15407" s="443"/>
      <c r="K15407" s="443"/>
    </row>
    <row r="15408" spans="2:11" s="440" customFormat="1" x14ac:dyDescent="0.2">
      <c r="B15408" s="442"/>
      <c r="I15408" s="443"/>
      <c r="J15408" s="443"/>
      <c r="K15408" s="443"/>
    </row>
    <row r="15409" spans="2:11" s="440" customFormat="1" x14ac:dyDescent="0.2">
      <c r="B15409" s="442"/>
      <c r="I15409" s="443"/>
      <c r="J15409" s="443"/>
      <c r="K15409" s="443"/>
    </row>
    <row r="15410" spans="2:11" s="440" customFormat="1" x14ac:dyDescent="0.2">
      <c r="B15410" s="442"/>
      <c r="I15410" s="443"/>
      <c r="J15410" s="443"/>
      <c r="K15410" s="443"/>
    </row>
    <row r="15411" spans="2:11" s="440" customFormat="1" x14ac:dyDescent="0.2">
      <c r="B15411" s="442"/>
      <c r="I15411" s="443"/>
      <c r="J15411" s="443"/>
      <c r="K15411" s="443"/>
    </row>
    <row r="15412" spans="2:11" s="440" customFormat="1" x14ac:dyDescent="0.2">
      <c r="B15412" s="442"/>
      <c r="I15412" s="443"/>
      <c r="J15412" s="443"/>
      <c r="K15412" s="443"/>
    </row>
    <row r="15413" spans="2:11" s="440" customFormat="1" x14ac:dyDescent="0.2">
      <c r="B15413" s="442"/>
      <c r="I15413" s="443"/>
      <c r="J15413" s="443"/>
      <c r="K15413" s="443"/>
    </row>
    <row r="15414" spans="2:11" s="440" customFormat="1" x14ac:dyDescent="0.2">
      <c r="B15414" s="442"/>
      <c r="I15414" s="443"/>
      <c r="J15414" s="443"/>
      <c r="K15414" s="443"/>
    </row>
    <row r="15415" spans="2:11" s="440" customFormat="1" x14ac:dyDescent="0.2">
      <c r="B15415" s="442"/>
      <c r="I15415" s="443"/>
      <c r="J15415" s="443"/>
      <c r="K15415" s="443"/>
    </row>
    <row r="15416" spans="2:11" s="440" customFormat="1" x14ac:dyDescent="0.2">
      <c r="B15416" s="442"/>
      <c r="I15416" s="443"/>
      <c r="J15416" s="443"/>
      <c r="K15416" s="443"/>
    </row>
    <row r="15417" spans="2:11" s="440" customFormat="1" x14ac:dyDescent="0.2">
      <c r="B15417" s="442"/>
      <c r="I15417" s="443"/>
      <c r="J15417" s="443"/>
      <c r="K15417" s="443"/>
    </row>
    <row r="15418" spans="2:11" s="440" customFormat="1" x14ac:dyDescent="0.2">
      <c r="B15418" s="442"/>
      <c r="I15418" s="443"/>
      <c r="J15418" s="443"/>
      <c r="K15418" s="443"/>
    </row>
    <row r="15419" spans="2:11" s="440" customFormat="1" x14ac:dyDescent="0.2">
      <c r="B15419" s="442"/>
      <c r="I15419" s="443"/>
      <c r="J15419" s="443"/>
      <c r="K15419" s="443"/>
    </row>
    <row r="15420" spans="2:11" s="440" customFormat="1" x14ac:dyDescent="0.2">
      <c r="B15420" s="442"/>
      <c r="I15420" s="443"/>
      <c r="J15420" s="443"/>
      <c r="K15420" s="443"/>
    </row>
    <row r="15421" spans="2:11" s="440" customFormat="1" x14ac:dyDescent="0.2">
      <c r="B15421" s="442"/>
      <c r="I15421" s="443"/>
      <c r="J15421" s="443"/>
      <c r="K15421" s="443"/>
    </row>
    <row r="15422" spans="2:11" s="440" customFormat="1" x14ac:dyDescent="0.2">
      <c r="B15422" s="442"/>
      <c r="I15422" s="443"/>
      <c r="J15422" s="443"/>
      <c r="K15422" s="443"/>
    </row>
    <row r="15423" spans="2:11" s="440" customFormat="1" x14ac:dyDescent="0.2">
      <c r="B15423" s="442"/>
      <c r="I15423" s="443"/>
      <c r="J15423" s="443"/>
      <c r="K15423" s="443"/>
    </row>
    <row r="15424" spans="2:11" s="440" customFormat="1" x14ac:dyDescent="0.2">
      <c r="B15424" s="442"/>
      <c r="I15424" s="443"/>
      <c r="J15424" s="443"/>
      <c r="K15424" s="443"/>
    </row>
    <row r="15425" spans="2:11" s="440" customFormat="1" x14ac:dyDescent="0.2">
      <c r="B15425" s="442"/>
      <c r="I15425" s="443"/>
      <c r="J15425" s="443"/>
      <c r="K15425" s="443"/>
    </row>
    <row r="15426" spans="2:11" s="440" customFormat="1" x14ac:dyDescent="0.2">
      <c r="B15426" s="442"/>
      <c r="I15426" s="443"/>
      <c r="J15426" s="443"/>
      <c r="K15426" s="443"/>
    </row>
    <row r="15427" spans="2:11" s="440" customFormat="1" x14ac:dyDescent="0.2">
      <c r="B15427" s="442"/>
      <c r="I15427" s="443"/>
      <c r="J15427" s="443"/>
      <c r="K15427" s="443"/>
    </row>
    <row r="15428" spans="2:11" s="440" customFormat="1" x14ac:dyDescent="0.2">
      <c r="B15428" s="442"/>
      <c r="I15428" s="443"/>
      <c r="J15428" s="443"/>
      <c r="K15428" s="443"/>
    </row>
    <row r="15429" spans="2:11" s="440" customFormat="1" x14ac:dyDescent="0.2">
      <c r="B15429" s="442"/>
      <c r="I15429" s="443"/>
      <c r="J15429" s="443"/>
      <c r="K15429" s="443"/>
    </row>
    <row r="15430" spans="2:11" s="440" customFormat="1" x14ac:dyDescent="0.2">
      <c r="B15430" s="442"/>
      <c r="I15430" s="443"/>
      <c r="J15430" s="443"/>
      <c r="K15430" s="443"/>
    </row>
    <row r="15431" spans="2:11" s="440" customFormat="1" x14ac:dyDescent="0.2">
      <c r="B15431" s="442"/>
      <c r="I15431" s="443"/>
      <c r="J15431" s="443"/>
      <c r="K15431" s="443"/>
    </row>
    <row r="15432" spans="2:11" s="440" customFormat="1" x14ac:dyDescent="0.2">
      <c r="B15432" s="442"/>
      <c r="I15432" s="443"/>
      <c r="J15432" s="443"/>
      <c r="K15432" s="443"/>
    </row>
    <row r="15433" spans="2:11" s="440" customFormat="1" x14ac:dyDescent="0.2">
      <c r="B15433" s="442"/>
      <c r="I15433" s="443"/>
      <c r="J15433" s="443"/>
      <c r="K15433" s="443"/>
    </row>
    <row r="15434" spans="2:11" s="440" customFormat="1" x14ac:dyDescent="0.2">
      <c r="B15434" s="442"/>
      <c r="I15434" s="443"/>
      <c r="J15434" s="443"/>
      <c r="K15434" s="443"/>
    </row>
    <row r="15435" spans="2:11" s="440" customFormat="1" x14ac:dyDescent="0.2">
      <c r="B15435" s="442"/>
      <c r="I15435" s="443"/>
      <c r="J15435" s="443"/>
      <c r="K15435" s="443"/>
    </row>
    <row r="15436" spans="2:11" s="440" customFormat="1" x14ac:dyDescent="0.2">
      <c r="B15436" s="442"/>
      <c r="I15436" s="443"/>
      <c r="J15436" s="443"/>
      <c r="K15436" s="443"/>
    </row>
    <row r="15437" spans="2:11" s="440" customFormat="1" x14ac:dyDescent="0.2">
      <c r="B15437" s="442"/>
      <c r="I15437" s="443"/>
      <c r="J15437" s="443"/>
      <c r="K15437" s="443"/>
    </row>
    <row r="15438" spans="2:11" s="440" customFormat="1" x14ac:dyDescent="0.2">
      <c r="B15438" s="442"/>
      <c r="I15438" s="443"/>
      <c r="J15438" s="443"/>
      <c r="K15438" s="443"/>
    </row>
    <row r="15439" spans="2:11" s="440" customFormat="1" x14ac:dyDescent="0.2">
      <c r="B15439" s="442"/>
      <c r="I15439" s="443"/>
      <c r="J15439" s="443"/>
      <c r="K15439" s="443"/>
    </row>
    <row r="15440" spans="2:11" s="440" customFormat="1" x14ac:dyDescent="0.2">
      <c r="B15440" s="442"/>
      <c r="I15440" s="443"/>
      <c r="J15440" s="443"/>
      <c r="K15440" s="443"/>
    </row>
    <row r="15441" spans="2:11" s="440" customFormat="1" x14ac:dyDescent="0.2">
      <c r="B15441" s="442"/>
      <c r="I15441" s="443"/>
      <c r="J15441" s="443"/>
      <c r="K15441" s="443"/>
    </row>
    <row r="15442" spans="2:11" s="440" customFormat="1" x14ac:dyDescent="0.2">
      <c r="B15442" s="442"/>
      <c r="I15442" s="443"/>
      <c r="J15442" s="443"/>
      <c r="K15442" s="443"/>
    </row>
    <row r="15443" spans="2:11" s="440" customFormat="1" x14ac:dyDescent="0.2">
      <c r="B15443" s="442"/>
      <c r="I15443" s="443"/>
      <c r="J15443" s="443"/>
      <c r="K15443" s="443"/>
    </row>
    <row r="15444" spans="2:11" s="440" customFormat="1" x14ac:dyDescent="0.2">
      <c r="B15444" s="442"/>
      <c r="I15444" s="443"/>
      <c r="J15444" s="443"/>
      <c r="K15444" s="443"/>
    </row>
    <row r="15445" spans="2:11" s="440" customFormat="1" x14ac:dyDescent="0.2">
      <c r="B15445" s="442"/>
      <c r="I15445" s="443"/>
      <c r="J15445" s="443"/>
      <c r="K15445" s="443"/>
    </row>
    <row r="15446" spans="2:11" s="440" customFormat="1" x14ac:dyDescent="0.2">
      <c r="B15446" s="442"/>
      <c r="I15446" s="443"/>
      <c r="J15446" s="443"/>
      <c r="K15446" s="443"/>
    </row>
    <row r="15447" spans="2:11" s="440" customFormat="1" x14ac:dyDescent="0.2">
      <c r="B15447" s="442"/>
      <c r="I15447" s="443"/>
      <c r="J15447" s="443"/>
      <c r="K15447" s="443"/>
    </row>
    <row r="15448" spans="2:11" s="440" customFormat="1" x14ac:dyDescent="0.2">
      <c r="B15448" s="442"/>
      <c r="I15448" s="443"/>
      <c r="J15448" s="443"/>
      <c r="K15448" s="443"/>
    </row>
    <row r="15449" spans="2:11" s="440" customFormat="1" x14ac:dyDescent="0.2">
      <c r="B15449" s="442"/>
      <c r="I15449" s="443"/>
      <c r="J15449" s="443"/>
      <c r="K15449" s="443"/>
    </row>
    <row r="15450" spans="2:11" s="440" customFormat="1" x14ac:dyDescent="0.2">
      <c r="B15450" s="442"/>
      <c r="I15450" s="443"/>
      <c r="J15450" s="443"/>
      <c r="K15450" s="443"/>
    </row>
    <row r="15451" spans="2:11" s="440" customFormat="1" x14ac:dyDescent="0.2">
      <c r="B15451" s="442"/>
      <c r="I15451" s="443"/>
      <c r="J15451" s="443"/>
      <c r="K15451" s="443"/>
    </row>
    <row r="15452" spans="2:11" s="440" customFormat="1" x14ac:dyDescent="0.2">
      <c r="B15452" s="442"/>
      <c r="I15452" s="443"/>
      <c r="J15452" s="443"/>
      <c r="K15452" s="443"/>
    </row>
    <row r="15453" spans="2:11" s="440" customFormat="1" x14ac:dyDescent="0.2">
      <c r="B15453" s="442"/>
      <c r="I15453" s="443"/>
      <c r="J15453" s="443"/>
      <c r="K15453" s="443"/>
    </row>
    <row r="15454" spans="2:11" s="440" customFormat="1" x14ac:dyDescent="0.2">
      <c r="B15454" s="442"/>
      <c r="I15454" s="443"/>
      <c r="J15454" s="443"/>
      <c r="K15454" s="443"/>
    </row>
    <row r="15455" spans="2:11" s="440" customFormat="1" x14ac:dyDescent="0.2">
      <c r="B15455" s="442"/>
      <c r="I15455" s="443"/>
      <c r="J15455" s="443"/>
      <c r="K15455" s="443"/>
    </row>
    <row r="15456" spans="2:11" s="440" customFormat="1" x14ac:dyDescent="0.2">
      <c r="B15456" s="442"/>
      <c r="I15456" s="443"/>
      <c r="J15456" s="443"/>
      <c r="K15456" s="443"/>
    </row>
    <row r="15457" spans="2:11" s="440" customFormat="1" x14ac:dyDescent="0.2">
      <c r="B15457" s="442"/>
      <c r="I15457" s="443"/>
      <c r="J15457" s="443"/>
      <c r="K15457" s="443"/>
    </row>
    <row r="15458" spans="2:11" s="440" customFormat="1" x14ac:dyDescent="0.2">
      <c r="B15458" s="442"/>
      <c r="I15458" s="443"/>
      <c r="J15458" s="443"/>
      <c r="K15458" s="443"/>
    </row>
    <row r="15459" spans="2:11" s="440" customFormat="1" x14ac:dyDescent="0.2">
      <c r="B15459" s="442"/>
      <c r="I15459" s="443"/>
      <c r="J15459" s="443"/>
      <c r="K15459" s="443"/>
    </row>
    <row r="15460" spans="2:11" s="440" customFormat="1" x14ac:dyDescent="0.2">
      <c r="B15460" s="442"/>
      <c r="I15460" s="443"/>
      <c r="J15460" s="443"/>
      <c r="K15460" s="443"/>
    </row>
    <row r="15461" spans="2:11" s="440" customFormat="1" x14ac:dyDescent="0.2">
      <c r="B15461" s="442"/>
      <c r="I15461" s="443"/>
      <c r="J15461" s="443"/>
      <c r="K15461" s="443"/>
    </row>
    <row r="15462" spans="2:11" s="440" customFormat="1" x14ac:dyDescent="0.2">
      <c r="B15462" s="442"/>
      <c r="I15462" s="443"/>
      <c r="J15462" s="443"/>
      <c r="K15462" s="443"/>
    </row>
    <row r="15463" spans="2:11" s="440" customFormat="1" x14ac:dyDescent="0.2">
      <c r="B15463" s="442"/>
      <c r="I15463" s="443"/>
      <c r="J15463" s="443"/>
      <c r="K15463" s="443"/>
    </row>
    <row r="15464" spans="2:11" s="440" customFormat="1" x14ac:dyDescent="0.2">
      <c r="B15464" s="442"/>
      <c r="I15464" s="443"/>
      <c r="J15464" s="443"/>
      <c r="K15464" s="443"/>
    </row>
    <row r="15465" spans="2:11" s="440" customFormat="1" x14ac:dyDescent="0.2">
      <c r="B15465" s="442"/>
      <c r="I15465" s="443"/>
      <c r="J15465" s="443"/>
      <c r="K15465" s="443"/>
    </row>
    <row r="15466" spans="2:11" s="440" customFormat="1" x14ac:dyDescent="0.2">
      <c r="B15466" s="442"/>
      <c r="I15466" s="443"/>
      <c r="J15466" s="443"/>
      <c r="K15466" s="443"/>
    </row>
    <row r="15467" spans="2:11" s="440" customFormat="1" x14ac:dyDescent="0.2">
      <c r="B15467" s="442"/>
      <c r="I15467" s="443"/>
      <c r="J15467" s="443"/>
      <c r="K15467" s="443"/>
    </row>
    <row r="15468" spans="2:11" s="440" customFormat="1" x14ac:dyDescent="0.2">
      <c r="B15468" s="442"/>
      <c r="I15468" s="443"/>
      <c r="J15468" s="443"/>
      <c r="K15468" s="443"/>
    </row>
    <row r="15469" spans="2:11" s="440" customFormat="1" x14ac:dyDescent="0.2">
      <c r="B15469" s="442"/>
      <c r="I15469" s="443"/>
      <c r="J15469" s="443"/>
      <c r="K15469" s="443"/>
    </row>
    <row r="15470" spans="2:11" s="440" customFormat="1" x14ac:dyDescent="0.2">
      <c r="B15470" s="442"/>
      <c r="I15470" s="443"/>
      <c r="J15470" s="443"/>
      <c r="K15470" s="443"/>
    </row>
    <row r="15471" spans="2:11" s="440" customFormat="1" x14ac:dyDescent="0.2">
      <c r="B15471" s="442"/>
      <c r="I15471" s="443"/>
      <c r="J15471" s="443"/>
      <c r="K15471" s="443"/>
    </row>
    <row r="15472" spans="2:11" s="440" customFormat="1" x14ac:dyDescent="0.2">
      <c r="B15472" s="442"/>
      <c r="I15472" s="443"/>
      <c r="J15472" s="443"/>
      <c r="K15472" s="443"/>
    </row>
    <row r="15473" spans="2:11" s="440" customFormat="1" x14ac:dyDescent="0.2">
      <c r="B15473" s="442"/>
      <c r="I15473" s="443"/>
      <c r="J15473" s="443"/>
      <c r="K15473" s="443"/>
    </row>
    <row r="15474" spans="2:11" s="440" customFormat="1" x14ac:dyDescent="0.2">
      <c r="B15474" s="442"/>
      <c r="I15474" s="443"/>
      <c r="J15474" s="443"/>
      <c r="K15474" s="443"/>
    </row>
    <row r="15475" spans="2:11" s="440" customFormat="1" x14ac:dyDescent="0.2">
      <c r="B15475" s="442"/>
      <c r="I15475" s="443"/>
      <c r="J15475" s="443"/>
      <c r="K15475" s="443"/>
    </row>
    <row r="15476" spans="2:11" s="440" customFormat="1" x14ac:dyDescent="0.2">
      <c r="B15476" s="442"/>
      <c r="I15476" s="443"/>
      <c r="J15476" s="443"/>
      <c r="K15476" s="443"/>
    </row>
    <row r="15477" spans="2:11" s="440" customFormat="1" x14ac:dyDescent="0.2">
      <c r="B15477" s="442"/>
      <c r="I15477" s="443"/>
      <c r="J15477" s="443"/>
      <c r="K15477" s="443"/>
    </row>
    <row r="15478" spans="2:11" s="440" customFormat="1" x14ac:dyDescent="0.2">
      <c r="B15478" s="442"/>
      <c r="I15478" s="443"/>
      <c r="J15478" s="443"/>
      <c r="K15478" s="443"/>
    </row>
    <row r="15479" spans="2:11" s="440" customFormat="1" x14ac:dyDescent="0.2">
      <c r="B15479" s="442"/>
      <c r="I15479" s="443"/>
      <c r="J15479" s="443"/>
      <c r="K15479" s="443"/>
    </row>
    <row r="15480" spans="2:11" s="440" customFormat="1" x14ac:dyDescent="0.2">
      <c r="B15480" s="442"/>
      <c r="I15480" s="443"/>
      <c r="J15480" s="443"/>
      <c r="K15480" s="443"/>
    </row>
    <row r="15481" spans="2:11" s="440" customFormat="1" x14ac:dyDescent="0.2">
      <c r="B15481" s="442"/>
      <c r="I15481" s="443"/>
      <c r="J15481" s="443"/>
      <c r="K15481" s="443"/>
    </row>
    <row r="15482" spans="2:11" s="440" customFormat="1" x14ac:dyDescent="0.2">
      <c r="B15482" s="442"/>
      <c r="I15482" s="443"/>
      <c r="J15482" s="443"/>
      <c r="K15482" s="443"/>
    </row>
    <row r="15483" spans="2:11" s="440" customFormat="1" x14ac:dyDescent="0.2">
      <c r="B15483" s="442"/>
      <c r="I15483" s="443"/>
      <c r="J15483" s="443"/>
      <c r="K15483" s="443"/>
    </row>
    <row r="15484" spans="2:11" s="440" customFormat="1" x14ac:dyDescent="0.2">
      <c r="B15484" s="442"/>
      <c r="I15484" s="443"/>
      <c r="J15484" s="443"/>
      <c r="K15484" s="443"/>
    </row>
    <row r="15485" spans="2:11" s="440" customFormat="1" x14ac:dyDescent="0.2">
      <c r="B15485" s="442"/>
      <c r="I15485" s="443"/>
      <c r="J15485" s="443"/>
      <c r="K15485" s="443"/>
    </row>
    <row r="15486" spans="2:11" s="440" customFormat="1" x14ac:dyDescent="0.2">
      <c r="B15486" s="442"/>
      <c r="I15486" s="443"/>
      <c r="J15486" s="443"/>
      <c r="K15486" s="443"/>
    </row>
    <row r="15487" spans="2:11" s="440" customFormat="1" x14ac:dyDescent="0.2">
      <c r="B15487" s="442"/>
      <c r="I15487" s="443"/>
      <c r="J15487" s="443"/>
      <c r="K15487" s="443"/>
    </row>
    <row r="15488" spans="2:11" s="440" customFormat="1" x14ac:dyDescent="0.2">
      <c r="B15488" s="442"/>
      <c r="I15488" s="443"/>
      <c r="J15488" s="443"/>
      <c r="K15488" s="443"/>
    </row>
    <row r="15489" spans="2:11" s="440" customFormat="1" x14ac:dyDescent="0.2">
      <c r="B15489" s="442"/>
      <c r="I15489" s="443"/>
      <c r="J15489" s="443"/>
      <c r="K15489" s="443"/>
    </row>
    <row r="15490" spans="2:11" s="440" customFormat="1" x14ac:dyDescent="0.2">
      <c r="B15490" s="442"/>
      <c r="I15490" s="443"/>
      <c r="J15490" s="443"/>
      <c r="K15490" s="443"/>
    </row>
    <row r="15491" spans="2:11" s="440" customFormat="1" x14ac:dyDescent="0.2">
      <c r="B15491" s="442"/>
      <c r="I15491" s="443"/>
      <c r="J15491" s="443"/>
      <c r="K15491" s="443"/>
    </row>
    <row r="15492" spans="2:11" s="440" customFormat="1" x14ac:dyDescent="0.2">
      <c r="B15492" s="442"/>
      <c r="I15492" s="443"/>
      <c r="J15492" s="443"/>
      <c r="K15492" s="443"/>
    </row>
    <row r="15493" spans="2:11" s="440" customFormat="1" x14ac:dyDescent="0.2">
      <c r="B15493" s="442"/>
      <c r="I15493" s="443"/>
      <c r="J15493" s="443"/>
      <c r="K15493" s="443"/>
    </row>
    <row r="15494" spans="2:11" s="440" customFormat="1" x14ac:dyDescent="0.2">
      <c r="B15494" s="442"/>
      <c r="I15494" s="443"/>
      <c r="J15494" s="443"/>
      <c r="K15494" s="443"/>
    </row>
    <row r="15495" spans="2:11" s="440" customFormat="1" x14ac:dyDescent="0.2">
      <c r="B15495" s="442"/>
      <c r="I15495" s="443"/>
      <c r="J15495" s="443"/>
      <c r="K15495" s="443"/>
    </row>
    <row r="15496" spans="2:11" s="440" customFormat="1" x14ac:dyDescent="0.2">
      <c r="B15496" s="442"/>
      <c r="I15496" s="443"/>
      <c r="J15496" s="443"/>
      <c r="K15496" s="443"/>
    </row>
    <row r="15497" spans="2:11" s="440" customFormat="1" x14ac:dyDescent="0.2">
      <c r="B15497" s="442"/>
      <c r="I15497" s="443"/>
      <c r="J15497" s="443"/>
      <c r="K15497" s="443"/>
    </row>
    <row r="15498" spans="2:11" s="440" customFormat="1" x14ac:dyDescent="0.2">
      <c r="B15498" s="442"/>
      <c r="I15498" s="443"/>
      <c r="J15498" s="443"/>
      <c r="K15498" s="443"/>
    </row>
    <row r="15499" spans="2:11" s="440" customFormat="1" x14ac:dyDescent="0.2">
      <c r="B15499" s="442"/>
      <c r="I15499" s="443"/>
      <c r="J15499" s="443"/>
      <c r="K15499" s="443"/>
    </row>
    <row r="15500" spans="2:11" s="440" customFormat="1" x14ac:dyDescent="0.2">
      <c r="B15500" s="442"/>
      <c r="I15500" s="443"/>
      <c r="J15500" s="443"/>
      <c r="K15500" s="443"/>
    </row>
    <row r="15501" spans="2:11" s="440" customFormat="1" x14ac:dyDescent="0.2">
      <c r="B15501" s="442"/>
      <c r="I15501" s="443"/>
      <c r="J15501" s="443"/>
      <c r="K15501" s="443"/>
    </row>
    <row r="15502" spans="2:11" s="440" customFormat="1" x14ac:dyDescent="0.2">
      <c r="B15502" s="442"/>
      <c r="I15502" s="443"/>
      <c r="J15502" s="443"/>
      <c r="K15502" s="443"/>
    </row>
    <row r="15503" spans="2:11" s="440" customFormat="1" x14ac:dyDescent="0.2">
      <c r="B15503" s="442"/>
      <c r="I15503" s="443"/>
      <c r="J15503" s="443"/>
      <c r="K15503" s="443"/>
    </row>
    <row r="15504" spans="2:11" s="440" customFormat="1" x14ac:dyDescent="0.2">
      <c r="B15504" s="442"/>
      <c r="I15504" s="443"/>
      <c r="J15504" s="443"/>
      <c r="K15504" s="443"/>
    </row>
    <row r="15505" spans="2:11" s="440" customFormat="1" x14ac:dyDescent="0.2">
      <c r="B15505" s="442"/>
      <c r="I15505" s="443"/>
      <c r="J15505" s="443"/>
      <c r="K15505" s="443"/>
    </row>
    <row r="15506" spans="2:11" s="440" customFormat="1" x14ac:dyDescent="0.2">
      <c r="B15506" s="442"/>
      <c r="I15506" s="443"/>
      <c r="J15506" s="443"/>
      <c r="K15506" s="443"/>
    </row>
    <row r="15507" spans="2:11" s="440" customFormat="1" x14ac:dyDescent="0.2">
      <c r="B15507" s="442"/>
      <c r="I15507" s="443"/>
      <c r="J15507" s="443"/>
      <c r="K15507" s="443"/>
    </row>
    <row r="15508" spans="2:11" s="440" customFormat="1" x14ac:dyDescent="0.2">
      <c r="B15508" s="442"/>
      <c r="I15508" s="443"/>
      <c r="J15508" s="443"/>
      <c r="K15508" s="443"/>
    </row>
    <row r="15509" spans="2:11" s="440" customFormat="1" x14ac:dyDescent="0.2">
      <c r="B15509" s="442"/>
      <c r="I15509" s="443"/>
      <c r="J15509" s="443"/>
      <c r="K15509" s="443"/>
    </row>
    <row r="15510" spans="2:11" s="440" customFormat="1" x14ac:dyDescent="0.2">
      <c r="B15510" s="442"/>
      <c r="I15510" s="443"/>
      <c r="J15510" s="443"/>
      <c r="K15510" s="443"/>
    </row>
    <row r="15511" spans="2:11" s="440" customFormat="1" x14ac:dyDescent="0.2">
      <c r="B15511" s="442"/>
      <c r="I15511" s="443"/>
      <c r="J15511" s="443"/>
      <c r="K15511" s="443"/>
    </row>
    <row r="15512" spans="2:11" s="440" customFormat="1" x14ac:dyDescent="0.2">
      <c r="B15512" s="442"/>
      <c r="I15512" s="443"/>
      <c r="J15512" s="443"/>
      <c r="K15512" s="443"/>
    </row>
    <row r="15513" spans="2:11" s="440" customFormat="1" x14ac:dyDescent="0.2">
      <c r="B15513" s="442"/>
      <c r="I15513" s="443"/>
      <c r="J15513" s="443"/>
      <c r="K15513" s="443"/>
    </row>
    <row r="15514" spans="2:11" s="440" customFormat="1" x14ac:dyDescent="0.2">
      <c r="B15514" s="442"/>
      <c r="I15514" s="443"/>
      <c r="J15514" s="443"/>
      <c r="K15514" s="443"/>
    </row>
    <row r="15515" spans="2:11" s="440" customFormat="1" x14ac:dyDescent="0.2">
      <c r="B15515" s="442"/>
      <c r="I15515" s="443"/>
      <c r="J15515" s="443"/>
      <c r="K15515" s="443"/>
    </row>
    <row r="15516" spans="2:11" s="440" customFormat="1" x14ac:dyDescent="0.2">
      <c r="B15516" s="442"/>
      <c r="I15516" s="443"/>
      <c r="J15516" s="443"/>
      <c r="K15516" s="443"/>
    </row>
    <row r="15517" spans="2:11" s="440" customFormat="1" x14ac:dyDescent="0.2">
      <c r="B15517" s="442"/>
      <c r="I15517" s="443"/>
      <c r="J15517" s="443"/>
      <c r="K15517" s="443"/>
    </row>
    <row r="15518" spans="2:11" s="440" customFormat="1" x14ac:dyDescent="0.2">
      <c r="B15518" s="442"/>
      <c r="I15518" s="443"/>
      <c r="J15518" s="443"/>
      <c r="K15518" s="443"/>
    </row>
    <row r="15519" spans="2:11" s="440" customFormat="1" x14ac:dyDescent="0.2">
      <c r="B15519" s="442"/>
      <c r="I15519" s="443"/>
      <c r="J15519" s="443"/>
      <c r="K15519" s="443"/>
    </row>
    <row r="15520" spans="2:11" s="440" customFormat="1" x14ac:dyDescent="0.2">
      <c r="B15520" s="442"/>
      <c r="I15520" s="443"/>
      <c r="J15520" s="443"/>
      <c r="K15520" s="443"/>
    </row>
    <row r="15521" spans="2:11" s="440" customFormat="1" x14ac:dyDescent="0.2">
      <c r="B15521" s="442"/>
      <c r="I15521" s="443"/>
      <c r="J15521" s="443"/>
      <c r="K15521" s="443"/>
    </row>
    <row r="15522" spans="2:11" s="440" customFormat="1" x14ac:dyDescent="0.2">
      <c r="B15522" s="442"/>
      <c r="I15522" s="443"/>
      <c r="J15522" s="443"/>
      <c r="K15522" s="443"/>
    </row>
    <row r="15523" spans="2:11" s="440" customFormat="1" x14ac:dyDescent="0.2">
      <c r="B15523" s="442"/>
      <c r="I15523" s="443"/>
      <c r="J15523" s="443"/>
      <c r="K15523" s="443"/>
    </row>
    <row r="15524" spans="2:11" s="440" customFormat="1" x14ac:dyDescent="0.2">
      <c r="B15524" s="442"/>
      <c r="I15524" s="443"/>
      <c r="J15524" s="443"/>
      <c r="K15524" s="443"/>
    </row>
    <row r="15525" spans="2:11" s="440" customFormat="1" x14ac:dyDescent="0.2">
      <c r="B15525" s="442"/>
      <c r="I15525" s="443"/>
      <c r="J15525" s="443"/>
      <c r="K15525" s="443"/>
    </row>
    <row r="15526" spans="2:11" s="440" customFormat="1" x14ac:dyDescent="0.2">
      <c r="B15526" s="442"/>
      <c r="I15526" s="443"/>
      <c r="J15526" s="443"/>
      <c r="K15526" s="443"/>
    </row>
    <row r="15527" spans="2:11" s="440" customFormat="1" x14ac:dyDescent="0.2">
      <c r="B15527" s="442"/>
      <c r="I15527" s="443"/>
      <c r="J15527" s="443"/>
      <c r="K15527" s="443"/>
    </row>
    <row r="15528" spans="2:11" s="440" customFormat="1" x14ac:dyDescent="0.2">
      <c r="B15528" s="442"/>
      <c r="I15528" s="443"/>
      <c r="J15528" s="443"/>
      <c r="K15528" s="443"/>
    </row>
    <row r="15529" spans="2:11" s="440" customFormat="1" x14ac:dyDescent="0.2">
      <c r="B15529" s="442"/>
      <c r="I15529" s="443"/>
      <c r="J15529" s="443"/>
      <c r="K15529" s="443"/>
    </row>
    <row r="15530" spans="2:11" s="440" customFormat="1" x14ac:dyDescent="0.2">
      <c r="B15530" s="442"/>
      <c r="I15530" s="443"/>
      <c r="J15530" s="443"/>
      <c r="K15530" s="443"/>
    </row>
    <row r="15531" spans="2:11" s="440" customFormat="1" x14ac:dyDescent="0.2">
      <c r="B15531" s="442"/>
      <c r="I15531" s="443"/>
      <c r="J15531" s="443"/>
      <c r="K15531" s="443"/>
    </row>
    <row r="15532" spans="2:11" s="440" customFormat="1" x14ac:dyDescent="0.2">
      <c r="B15532" s="442"/>
      <c r="I15532" s="443"/>
      <c r="J15532" s="443"/>
      <c r="K15532" s="443"/>
    </row>
    <row r="15533" spans="2:11" s="440" customFormat="1" x14ac:dyDescent="0.2">
      <c r="B15533" s="442"/>
      <c r="I15533" s="443"/>
      <c r="J15533" s="443"/>
      <c r="K15533" s="443"/>
    </row>
    <row r="15534" spans="2:11" s="440" customFormat="1" x14ac:dyDescent="0.2">
      <c r="B15534" s="442"/>
      <c r="I15534" s="443"/>
      <c r="J15534" s="443"/>
      <c r="K15534" s="443"/>
    </row>
    <row r="15535" spans="2:11" s="440" customFormat="1" x14ac:dyDescent="0.2">
      <c r="B15535" s="442"/>
      <c r="I15535" s="443"/>
      <c r="J15535" s="443"/>
      <c r="K15535" s="443"/>
    </row>
    <row r="15536" spans="2:11" s="440" customFormat="1" x14ac:dyDescent="0.2">
      <c r="B15536" s="442"/>
      <c r="I15536" s="443"/>
      <c r="J15536" s="443"/>
      <c r="K15536" s="443"/>
    </row>
    <row r="15537" spans="2:11" s="440" customFormat="1" x14ac:dyDescent="0.2">
      <c r="B15537" s="442"/>
      <c r="I15537" s="443"/>
      <c r="J15537" s="443"/>
      <c r="K15537" s="443"/>
    </row>
    <row r="15538" spans="2:11" s="440" customFormat="1" x14ac:dyDescent="0.2">
      <c r="B15538" s="442"/>
      <c r="I15538" s="443"/>
      <c r="J15538" s="443"/>
      <c r="K15538" s="443"/>
    </row>
    <row r="15539" spans="2:11" s="440" customFormat="1" x14ac:dyDescent="0.2">
      <c r="B15539" s="442"/>
      <c r="I15539" s="443"/>
      <c r="J15539" s="443"/>
      <c r="K15539" s="443"/>
    </row>
    <row r="15540" spans="2:11" s="440" customFormat="1" x14ac:dyDescent="0.2">
      <c r="B15540" s="442"/>
      <c r="I15540" s="443"/>
      <c r="J15540" s="443"/>
      <c r="K15540" s="443"/>
    </row>
    <row r="15541" spans="2:11" s="440" customFormat="1" x14ac:dyDescent="0.2">
      <c r="B15541" s="442"/>
      <c r="I15541" s="443"/>
      <c r="J15541" s="443"/>
      <c r="K15541" s="443"/>
    </row>
    <row r="15542" spans="2:11" s="440" customFormat="1" x14ac:dyDescent="0.2">
      <c r="B15542" s="442"/>
      <c r="I15542" s="443"/>
      <c r="J15542" s="443"/>
      <c r="K15542" s="443"/>
    </row>
    <row r="15543" spans="2:11" s="440" customFormat="1" x14ac:dyDescent="0.2">
      <c r="B15543" s="442"/>
      <c r="I15543" s="443"/>
      <c r="J15543" s="443"/>
      <c r="K15543" s="443"/>
    </row>
    <row r="15544" spans="2:11" s="440" customFormat="1" x14ac:dyDescent="0.2">
      <c r="B15544" s="442"/>
      <c r="I15544" s="443"/>
      <c r="J15544" s="443"/>
      <c r="K15544" s="443"/>
    </row>
    <row r="15545" spans="2:11" s="440" customFormat="1" x14ac:dyDescent="0.2">
      <c r="B15545" s="442"/>
      <c r="I15545" s="443"/>
      <c r="J15545" s="443"/>
      <c r="K15545" s="443"/>
    </row>
    <row r="15546" spans="2:11" s="440" customFormat="1" x14ac:dyDescent="0.2">
      <c r="B15546" s="442"/>
      <c r="I15546" s="443"/>
      <c r="J15546" s="443"/>
      <c r="K15546" s="443"/>
    </row>
    <row r="15547" spans="2:11" s="440" customFormat="1" x14ac:dyDescent="0.2">
      <c r="B15547" s="442"/>
      <c r="I15547" s="443"/>
      <c r="J15547" s="443"/>
      <c r="K15547" s="443"/>
    </row>
    <row r="15548" spans="2:11" s="440" customFormat="1" x14ac:dyDescent="0.2">
      <c r="B15548" s="442"/>
      <c r="I15548" s="443"/>
      <c r="J15548" s="443"/>
      <c r="K15548" s="443"/>
    </row>
    <row r="15549" spans="2:11" s="440" customFormat="1" x14ac:dyDescent="0.2">
      <c r="B15549" s="442"/>
      <c r="I15549" s="443"/>
      <c r="J15549" s="443"/>
      <c r="K15549" s="443"/>
    </row>
    <row r="15550" spans="2:11" s="440" customFormat="1" x14ac:dyDescent="0.2">
      <c r="B15550" s="442"/>
      <c r="I15550" s="443"/>
      <c r="J15550" s="443"/>
      <c r="K15550" s="443"/>
    </row>
    <row r="15551" spans="2:11" s="440" customFormat="1" x14ac:dyDescent="0.2">
      <c r="B15551" s="442"/>
      <c r="I15551" s="443"/>
      <c r="J15551" s="443"/>
      <c r="K15551" s="443"/>
    </row>
    <row r="15552" spans="2:11" s="440" customFormat="1" x14ac:dyDescent="0.2">
      <c r="B15552" s="442"/>
      <c r="I15552" s="443"/>
      <c r="J15552" s="443"/>
      <c r="K15552" s="443"/>
    </row>
    <row r="15553" spans="2:11" s="440" customFormat="1" x14ac:dyDescent="0.2">
      <c r="B15553" s="442"/>
      <c r="I15553" s="443"/>
      <c r="J15553" s="443"/>
      <c r="K15553" s="443"/>
    </row>
    <row r="15554" spans="2:11" s="440" customFormat="1" x14ac:dyDescent="0.2">
      <c r="B15554" s="442"/>
      <c r="I15554" s="443"/>
      <c r="J15554" s="443"/>
      <c r="K15554" s="443"/>
    </row>
    <row r="15555" spans="2:11" s="440" customFormat="1" x14ac:dyDescent="0.2">
      <c r="B15555" s="442"/>
      <c r="I15555" s="443"/>
      <c r="J15555" s="443"/>
      <c r="K15555" s="443"/>
    </row>
    <row r="15556" spans="2:11" s="440" customFormat="1" x14ac:dyDescent="0.2">
      <c r="B15556" s="442"/>
      <c r="I15556" s="443"/>
      <c r="J15556" s="443"/>
      <c r="K15556" s="443"/>
    </row>
    <row r="15557" spans="2:11" s="440" customFormat="1" x14ac:dyDescent="0.2">
      <c r="B15557" s="442"/>
      <c r="I15557" s="443"/>
      <c r="J15557" s="443"/>
      <c r="K15557" s="443"/>
    </row>
    <row r="15558" spans="2:11" s="440" customFormat="1" x14ac:dyDescent="0.2">
      <c r="B15558" s="442"/>
      <c r="I15558" s="443"/>
      <c r="J15558" s="443"/>
      <c r="K15558" s="443"/>
    </row>
    <row r="15559" spans="2:11" s="440" customFormat="1" x14ac:dyDescent="0.2">
      <c r="B15559" s="442"/>
      <c r="I15559" s="443"/>
      <c r="J15559" s="443"/>
      <c r="K15559" s="443"/>
    </row>
    <row r="15560" spans="2:11" s="440" customFormat="1" x14ac:dyDescent="0.2">
      <c r="B15560" s="442"/>
      <c r="I15560" s="443"/>
      <c r="J15560" s="443"/>
      <c r="K15560" s="443"/>
    </row>
    <row r="15561" spans="2:11" s="440" customFormat="1" x14ac:dyDescent="0.2">
      <c r="B15561" s="442"/>
      <c r="I15561" s="443"/>
      <c r="J15561" s="443"/>
      <c r="K15561" s="443"/>
    </row>
    <row r="15562" spans="2:11" s="440" customFormat="1" x14ac:dyDescent="0.2">
      <c r="B15562" s="442"/>
      <c r="I15562" s="443"/>
      <c r="J15562" s="443"/>
      <c r="K15562" s="443"/>
    </row>
    <row r="15563" spans="2:11" s="440" customFormat="1" x14ac:dyDescent="0.2">
      <c r="B15563" s="442"/>
      <c r="I15563" s="443"/>
      <c r="J15563" s="443"/>
      <c r="K15563" s="443"/>
    </row>
    <row r="15564" spans="2:11" s="440" customFormat="1" x14ac:dyDescent="0.2">
      <c r="B15564" s="442"/>
      <c r="I15564" s="443"/>
      <c r="J15564" s="443"/>
      <c r="K15564" s="443"/>
    </row>
    <row r="15565" spans="2:11" s="440" customFormat="1" x14ac:dyDescent="0.2">
      <c r="B15565" s="442"/>
      <c r="I15565" s="443"/>
      <c r="J15565" s="443"/>
      <c r="K15565" s="443"/>
    </row>
    <row r="15566" spans="2:11" s="440" customFormat="1" x14ac:dyDescent="0.2">
      <c r="B15566" s="442"/>
      <c r="I15566" s="443"/>
      <c r="J15566" s="443"/>
      <c r="K15566" s="443"/>
    </row>
    <row r="15567" spans="2:11" s="440" customFormat="1" x14ac:dyDescent="0.2">
      <c r="B15567" s="442"/>
      <c r="I15567" s="443"/>
      <c r="J15567" s="443"/>
      <c r="K15567" s="443"/>
    </row>
    <row r="15568" spans="2:11" s="440" customFormat="1" x14ac:dyDescent="0.2">
      <c r="B15568" s="442"/>
      <c r="I15568" s="443"/>
      <c r="J15568" s="443"/>
      <c r="K15568" s="443"/>
    </row>
    <row r="15569" spans="2:11" s="440" customFormat="1" x14ac:dyDescent="0.2">
      <c r="B15569" s="442"/>
      <c r="I15569" s="443"/>
      <c r="J15569" s="443"/>
      <c r="K15569" s="443"/>
    </row>
    <row r="15570" spans="2:11" s="440" customFormat="1" x14ac:dyDescent="0.2">
      <c r="B15570" s="442"/>
      <c r="I15570" s="443"/>
      <c r="J15570" s="443"/>
      <c r="K15570" s="443"/>
    </row>
    <row r="15571" spans="2:11" s="440" customFormat="1" x14ac:dyDescent="0.2">
      <c r="B15571" s="442"/>
      <c r="I15571" s="443"/>
      <c r="J15571" s="443"/>
      <c r="K15571" s="443"/>
    </row>
    <row r="15572" spans="2:11" s="440" customFormat="1" x14ac:dyDescent="0.2">
      <c r="B15572" s="442"/>
      <c r="I15572" s="443"/>
      <c r="J15572" s="443"/>
      <c r="K15572" s="443"/>
    </row>
    <row r="15573" spans="2:11" s="440" customFormat="1" x14ac:dyDescent="0.2">
      <c r="B15573" s="442"/>
      <c r="I15573" s="443"/>
      <c r="J15573" s="443"/>
      <c r="K15573" s="443"/>
    </row>
    <row r="15574" spans="2:11" s="440" customFormat="1" x14ac:dyDescent="0.2">
      <c r="B15574" s="442"/>
      <c r="I15574" s="443"/>
      <c r="J15574" s="443"/>
      <c r="K15574" s="443"/>
    </row>
    <row r="15575" spans="2:11" s="440" customFormat="1" x14ac:dyDescent="0.2">
      <c r="B15575" s="442"/>
      <c r="I15575" s="443"/>
      <c r="J15575" s="443"/>
      <c r="K15575" s="443"/>
    </row>
    <row r="15576" spans="2:11" s="440" customFormat="1" x14ac:dyDescent="0.2">
      <c r="B15576" s="442"/>
      <c r="I15576" s="443"/>
      <c r="J15576" s="443"/>
      <c r="K15576" s="443"/>
    </row>
    <row r="15577" spans="2:11" s="440" customFormat="1" x14ac:dyDescent="0.2">
      <c r="B15577" s="442"/>
      <c r="I15577" s="443"/>
      <c r="J15577" s="443"/>
      <c r="K15577" s="443"/>
    </row>
    <row r="15578" spans="2:11" s="440" customFormat="1" x14ac:dyDescent="0.2">
      <c r="B15578" s="442"/>
      <c r="I15578" s="443"/>
      <c r="J15578" s="443"/>
      <c r="K15578" s="443"/>
    </row>
    <row r="15579" spans="2:11" s="440" customFormat="1" x14ac:dyDescent="0.2">
      <c r="B15579" s="442"/>
      <c r="I15579" s="443"/>
      <c r="J15579" s="443"/>
      <c r="K15579" s="443"/>
    </row>
    <row r="15580" spans="2:11" s="440" customFormat="1" x14ac:dyDescent="0.2">
      <c r="B15580" s="442"/>
      <c r="I15580" s="443"/>
      <c r="J15580" s="443"/>
      <c r="K15580" s="443"/>
    </row>
    <row r="15581" spans="2:11" s="440" customFormat="1" x14ac:dyDescent="0.2">
      <c r="B15581" s="442"/>
      <c r="I15581" s="443"/>
      <c r="J15581" s="443"/>
      <c r="K15581" s="443"/>
    </row>
    <row r="15582" spans="2:11" s="440" customFormat="1" x14ac:dyDescent="0.2">
      <c r="B15582" s="442"/>
      <c r="I15582" s="443"/>
      <c r="J15582" s="443"/>
      <c r="K15582" s="443"/>
    </row>
    <row r="15583" spans="2:11" s="440" customFormat="1" x14ac:dyDescent="0.2">
      <c r="B15583" s="442"/>
      <c r="I15583" s="443"/>
      <c r="J15583" s="443"/>
      <c r="K15583" s="443"/>
    </row>
    <row r="15584" spans="2:11" s="440" customFormat="1" x14ac:dyDescent="0.2">
      <c r="B15584" s="442"/>
      <c r="I15584" s="443"/>
      <c r="J15584" s="443"/>
      <c r="K15584" s="443"/>
    </row>
    <row r="15585" spans="2:11" s="440" customFormat="1" x14ac:dyDescent="0.2">
      <c r="B15585" s="442"/>
      <c r="I15585" s="443"/>
      <c r="J15585" s="443"/>
      <c r="K15585" s="443"/>
    </row>
    <row r="15586" spans="2:11" s="440" customFormat="1" x14ac:dyDescent="0.2">
      <c r="B15586" s="442"/>
      <c r="I15586" s="443"/>
      <c r="J15586" s="443"/>
      <c r="K15586" s="443"/>
    </row>
    <row r="15587" spans="2:11" s="440" customFormat="1" x14ac:dyDescent="0.2">
      <c r="B15587" s="442"/>
      <c r="I15587" s="443"/>
      <c r="J15587" s="443"/>
      <c r="K15587" s="443"/>
    </row>
    <row r="15588" spans="2:11" s="440" customFormat="1" x14ac:dyDescent="0.2">
      <c r="B15588" s="442"/>
      <c r="I15588" s="443"/>
      <c r="J15588" s="443"/>
      <c r="K15588" s="443"/>
    </row>
    <row r="15589" spans="2:11" s="440" customFormat="1" x14ac:dyDescent="0.2">
      <c r="B15589" s="442"/>
      <c r="I15589" s="443"/>
      <c r="J15589" s="443"/>
      <c r="K15589" s="443"/>
    </row>
    <row r="15590" spans="2:11" s="440" customFormat="1" x14ac:dyDescent="0.2">
      <c r="B15590" s="442"/>
      <c r="I15590" s="443"/>
      <c r="J15590" s="443"/>
      <c r="K15590" s="443"/>
    </row>
    <row r="15591" spans="2:11" s="440" customFormat="1" x14ac:dyDescent="0.2">
      <c r="B15591" s="442"/>
      <c r="I15591" s="443"/>
      <c r="J15591" s="443"/>
      <c r="K15591" s="443"/>
    </row>
    <row r="15592" spans="2:11" s="440" customFormat="1" x14ac:dyDescent="0.2">
      <c r="B15592" s="442"/>
      <c r="I15592" s="443"/>
      <c r="J15592" s="443"/>
      <c r="K15592" s="443"/>
    </row>
    <row r="15593" spans="2:11" s="440" customFormat="1" x14ac:dyDescent="0.2">
      <c r="B15593" s="442"/>
      <c r="I15593" s="443"/>
      <c r="J15593" s="443"/>
      <c r="K15593" s="443"/>
    </row>
    <row r="15594" spans="2:11" s="440" customFormat="1" x14ac:dyDescent="0.2">
      <c r="B15594" s="442"/>
      <c r="I15594" s="443"/>
      <c r="J15594" s="443"/>
      <c r="K15594" s="443"/>
    </row>
    <row r="15595" spans="2:11" s="440" customFormat="1" x14ac:dyDescent="0.2">
      <c r="B15595" s="442"/>
      <c r="I15595" s="443"/>
      <c r="J15595" s="443"/>
      <c r="K15595" s="443"/>
    </row>
    <row r="15596" spans="2:11" s="440" customFormat="1" x14ac:dyDescent="0.2">
      <c r="B15596" s="442"/>
      <c r="I15596" s="443"/>
      <c r="J15596" s="443"/>
      <c r="K15596" s="443"/>
    </row>
    <row r="15597" spans="2:11" s="440" customFormat="1" x14ac:dyDescent="0.2">
      <c r="B15597" s="442"/>
      <c r="I15597" s="443"/>
      <c r="J15597" s="443"/>
      <c r="K15597" s="443"/>
    </row>
    <row r="15598" spans="2:11" s="440" customFormat="1" x14ac:dyDescent="0.2">
      <c r="B15598" s="442"/>
      <c r="I15598" s="443"/>
      <c r="J15598" s="443"/>
      <c r="K15598" s="443"/>
    </row>
    <row r="15599" spans="2:11" s="440" customFormat="1" x14ac:dyDescent="0.2">
      <c r="B15599" s="442"/>
      <c r="I15599" s="443"/>
      <c r="J15599" s="443"/>
      <c r="K15599" s="443"/>
    </row>
    <row r="15600" spans="2:11" s="440" customFormat="1" x14ac:dyDescent="0.2">
      <c r="B15600" s="442"/>
      <c r="I15600" s="443"/>
      <c r="J15600" s="443"/>
      <c r="K15600" s="443"/>
    </row>
    <row r="15601" spans="2:11" s="440" customFormat="1" x14ac:dyDescent="0.2">
      <c r="B15601" s="442"/>
      <c r="I15601" s="443"/>
      <c r="J15601" s="443"/>
      <c r="K15601" s="443"/>
    </row>
    <row r="15602" spans="2:11" s="440" customFormat="1" x14ac:dyDescent="0.2">
      <c r="B15602" s="442"/>
      <c r="I15602" s="443"/>
      <c r="J15602" s="443"/>
      <c r="K15602" s="443"/>
    </row>
    <row r="15603" spans="2:11" s="440" customFormat="1" x14ac:dyDescent="0.2">
      <c r="B15603" s="442"/>
      <c r="I15603" s="443"/>
      <c r="J15603" s="443"/>
      <c r="K15603" s="443"/>
    </row>
    <row r="15604" spans="2:11" s="440" customFormat="1" x14ac:dyDescent="0.2">
      <c r="B15604" s="442"/>
      <c r="I15604" s="443"/>
      <c r="J15604" s="443"/>
      <c r="K15604" s="443"/>
    </row>
    <row r="15605" spans="2:11" s="440" customFormat="1" x14ac:dyDescent="0.2">
      <c r="B15605" s="442"/>
      <c r="I15605" s="443"/>
      <c r="J15605" s="443"/>
      <c r="K15605" s="443"/>
    </row>
    <row r="15606" spans="2:11" s="440" customFormat="1" x14ac:dyDescent="0.2">
      <c r="B15606" s="442"/>
      <c r="I15606" s="443"/>
      <c r="J15606" s="443"/>
      <c r="K15606" s="443"/>
    </row>
    <row r="15607" spans="2:11" s="440" customFormat="1" x14ac:dyDescent="0.2">
      <c r="B15607" s="442"/>
      <c r="I15607" s="443"/>
      <c r="J15607" s="443"/>
      <c r="K15607" s="443"/>
    </row>
    <row r="15608" spans="2:11" s="440" customFormat="1" x14ac:dyDescent="0.2">
      <c r="B15608" s="442"/>
      <c r="I15608" s="443"/>
      <c r="J15608" s="443"/>
      <c r="K15608" s="443"/>
    </row>
    <row r="15609" spans="2:11" s="440" customFormat="1" x14ac:dyDescent="0.2">
      <c r="B15609" s="442"/>
      <c r="I15609" s="443"/>
      <c r="J15609" s="443"/>
      <c r="K15609" s="443"/>
    </row>
    <row r="15610" spans="2:11" s="440" customFormat="1" x14ac:dyDescent="0.2">
      <c r="B15610" s="442"/>
      <c r="I15610" s="443"/>
      <c r="J15610" s="443"/>
      <c r="K15610" s="443"/>
    </row>
    <row r="15611" spans="2:11" s="440" customFormat="1" x14ac:dyDescent="0.2">
      <c r="B15611" s="442"/>
      <c r="I15611" s="443"/>
      <c r="J15611" s="443"/>
      <c r="K15611" s="443"/>
    </row>
    <row r="15612" spans="2:11" s="440" customFormat="1" x14ac:dyDescent="0.2">
      <c r="B15612" s="442"/>
      <c r="I15612" s="443"/>
      <c r="J15612" s="443"/>
      <c r="K15612" s="443"/>
    </row>
    <row r="15613" spans="2:11" s="440" customFormat="1" x14ac:dyDescent="0.2">
      <c r="B15613" s="442"/>
      <c r="I15613" s="443"/>
      <c r="J15613" s="443"/>
      <c r="K15613" s="443"/>
    </row>
    <row r="15614" spans="2:11" s="440" customFormat="1" x14ac:dyDescent="0.2">
      <c r="B15614" s="442"/>
      <c r="I15614" s="443"/>
      <c r="J15614" s="443"/>
      <c r="K15614" s="443"/>
    </row>
    <row r="15615" spans="2:11" s="440" customFormat="1" x14ac:dyDescent="0.2">
      <c r="B15615" s="442"/>
      <c r="I15615" s="443"/>
      <c r="J15615" s="443"/>
      <c r="K15615" s="443"/>
    </row>
    <row r="15616" spans="2:11" s="440" customFormat="1" x14ac:dyDescent="0.2">
      <c r="B15616" s="442"/>
      <c r="I15616" s="443"/>
      <c r="J15616" s="443"/>
      <c r="K15616" s="443"/>
    </row>
    <row r="15617" spans="2:11" s="440" customFormat="1" x14ac:dyDescent="0.2">
      <c r="B15617" s="442"/>
      <c r="I15617" s="443"/>
      <c r="J15617" s="443"/>
      <c r="K15617" s="443"/>
    </row>
    <row r="15618" spans="2:11" s="440" customFormat="1" x14ac:dyDescent="0.2">
      <c r="B15618" s="442"/>
      <c r="I15618" s="443"/>
      <c r="J15618" s="443"/>
      <c r="K15618" s="443"/>
    </row>
    <row r="15619" spans="2:11" s="440" customFormat="1" x14ac:dyDescent="0.2">
      <c r="B15619" s="442"/>
      <c r="I15619" s="443"/>
      <c r="J15619" s="443"/>
      <c r="K15619" s="443"/>
    </row>
    <row r="15620" spans="2:11" s="440" customFormat="1" x14ac:dyDescent="0.2">
      <c r="B15620" s="442"/>
      <c r="I15620" s="443"/>
      <c r="J15620" s="443"/>
      <c r="K15620" s="443"/>
    </row>
    <row r="15621" spans="2:11" s="440" customFormat="1" x14ac:dyDescent="0.2">
      <c r="B15621" s="442"/>
      <c r="I15621" s="443"/>
      <c r="J15621" s="443"/>
      <c r="K15621" s="443"/>
    </row>
    <row r="15622" spans="2:11" s="440" customFormat="1" x14ac:dyDescent="0.2">
      <c r="B15622" s="442"/>
      <c r="I15622" s="443"/>
      <c r="J15622" s="443"/>
      <c r="K15622" s="443"/>
    </row>
    <row r="15623" spans="2:11" s="440" customFormat="1" x14ac:dyDescent="0.2">
      <c r="B15623" s="442"/>
      <c r="I15623" s="443"/>
      <c r="J15623" s="443"/>
      <c r="K15623" s="443"/>
    </row>
    <row r="15624" spans="2:11" s="440" customFormat="1" x14ac:dyDescent="0.2">
      <c r="B15624" s="442"/>
      <c r="I15624" s="443"/>
      <c r="J15624" s="443"/>
      <c r="K15624" s="443"/>
    </row>
    <row r="15625" spans="2:11" s="440" customFormat="1" x14ac:dyDescent="0.2">
      <c r="B15625" s="442"/>
      <c r="I15625" s="443"/>
      <c r="J15625" s="443"/>
      <c r="K15625" s="443"/>
    </row>
    <row r="15626" spans="2:11" s="440" customFormat="1" x14ac:dyDescent="0.2">
      <c r="B15626" s="442"/>
      <c r="I15626" s="443"/>
      <c r="J15626" s="443"/>
      <c r="K15626" s="443"/>
    </row>
    <row r="15627" spans="2:11" s="440" customFormat="1" x14ac:dyDescent="0.2">
      <c r="B15627" s="442"/>
      <c r="I15627" s="443"/>
      <c r="J15627" s="443"/>
      <c r="K15627" s="443"/>
    </row>
    <row r="15628" spans="2:11" s="440" customFormat="1" x14ac:dyDescent="0.2">
      <c r="B15628" s="442"/>
      <c r="I15628" s="443"/>
      <c r="J15628" s="443"/>
      <c r="K15628" s="443"/>
    </row>
    <row r="15629" spans="2:11" s="440" customFormat="1" x14ac:dyDescent="0.2">
      <c r="B15629" s="442"/>
      <c r="I15629" s="443"/>
      <c r="J15629" s="443"/>
      <c r="K15629" s="443"/>
    </row>
    <row r="15630" spans="2:11" s="440" customFormat="1" x14ac:dyDescent="0.2">
      <c r="B15630" s="442"/>
      <c r="I15630" s="443"/>
      <c r="J15630" s="443"/>
      <c r="K15630" s="443"/>
    </row>
    <row r="15631" spans="2:11" s="440" customFormat="1" x14ac:dyDescent="0.2">
      <c r="B15631" s="442"/>
      <c r="I15631" s="443"/>
      <c r="J15631" s="443"/>
      <c r="K15631" s="443"/>
    </row>
    <row r="15632" spans="2:11" s="440" customFormat="1" x14ac:dyDescent="0.2">
      <c r="B15632" s="442"/>
      <c r="I15632" s="443"/>
      <c r="J15632" s="443"/>
      <c r="K15632" s="443"/>
    </row>
    <row r="15633" spans="2:11" s="440" customFormat="1" x14ac:dyDescent="0.2">
      <c r="B15633" s="442"/>
      <c r="I15633" s="443"/>
      <c r="J15633" s="443"/>
      <c r="K15633" s="443"/>
    </row>
    <row r="15634" spans="2:11" s="440" customFormat="1" x14ac:dyDescent="0.2">
      <c r="B15634" s="442"/>
      <c r="I15634" s="443"/>
      <c r="J15634" s="443"/>
      <c r="K15634" s="443"/>
    </row>
    <row r="15635" spans="2:11" s="440" customFormat="1" x14ac:dyDescent="0.2">
      <c r="B15635" s="442"/>
      <c r="I15635" s="443"/>
      <c r="J15635" s="443"/>
      <c r="K15635" s="443"/>
    </row>
    <row r="15636" spans="2:11" s="440" customFormat="1" x14ac:dyDescent="0.2">
      <c r="B15636" s="442"/>
      <c r="I15636" s="443"/>
      <c r="J15636" s="443"/>
      <c r="K15636" s="443"/>
    </row>
    <row r="15637" spans="2:11" s="440" customFormat="1" x14ac:dyDescent="0.2">
      <c r="B15637" s="442"/>
      <c r="I15637" s="443"/>
      <c r="J15637" s="443"/>
      <c r="K15637" s="443"/>
    </row>
    <row r="15638" spans="2:11" s="440" customFormat="1" x14ac:dyDescent="0.2">
      <c r="B15638" s="442"/>
      <c r="I15638" s="443"/>
      <c r="J15638" s="443"/>
      <c r="K15638" s="443"/>
    </row>
    <row r="15639" spans="2:11" s="440" customFormat="1" x14ac:dyDescent="0.2">
      <c r="B15639" s="442"/>
      <c r="I15639" s="443"/>
      <c r="J15639" s="443"/>
      <c r="K15639" s="443"/>
    </row>
    <row r="15640" spans="2:11" s="440" customFormat="1" x14ac:dyDescent="0.2">
      <c r="B15640" s="442"/>
      <c r="I15640" s="443"/>
      <c r="J15640" s="443"/>
      <c r="K15640" s="443"/>
    </row>
    <row r="15641" spans="2:11" s="440" customFormat="1" x14ac:dyDescent="0.2">
      <c r="B15641" s="442"/>
      <c r="I15641" s="443"/>
      <c r="J15641" s="443"/>
      <c r="K15641" s="443"/>
    </row>
    <row r="15642" spans="2:11" s="440" customFormat="1" x14ac:dyDescent="0.2">
      <c r="B15642" s="442"/>
      <c r="I15642" s="443"/>
      <c r="J15642" s="443"/>
      <c r="K15642" s="443"/>
    </row>
    <row r="15643" spans="2:11" s="440" customFormat="1" x14ac:dyDescent="0.2">
      <c r="B15643" s="442"/>
      <c r="I15643" s="443"/>
      <c r="J15643" s="443"/>
      <c r="K15643" s="443"/>
    </row>
    <row r="15644" spans="2:11" s="440" customFormat="1" x14ac:dyDescent="0.2">
      <c r="B15644" s="442"/>
      <c r="I15644" s="443"/>
      <c r="J15644" s="443"/>
      <c r="K15644" s="443"/>
    </row>
    <row r="15645" spans="2:11" s="440" customFormat="1" x14ac:dyDescent="0.2">
      <c r="B15645" s="442"/>
      <c r="I15645" s="443"/>
      <c r="J15645" s="443"/>
      <c r="K15645" s="443"/>
    </row>
    <row r="15646" spans="2:11" s="440" customFormat="1" x14ac:dyDescent="0.2">
      <c r="B15646" s="442"/>
      <c r="I15646" s="443"/>
      <c r="J15646" s="443"/>
      <c r="K15646" s="443"/>
    </row>
    <row r="15647" spans="2:11" s="440" customFormat="1" x14ac:dyDescent="0.2">
      <c r="B15647" s="442"/>
      <c r="I15647" s="443"/>
      <c r="J15647" s="443"/>
      <c r="K15647" s="443"/>
    </row>
    <row r="15648" spans="2:11" s="440" customFormat="1" x14ac:dyDescent="0.2">
      <c r="B15648" s="442"/>
      <c r="I15648" s="443"/>
      <c r="J15648" s="443"/>
      <c r="K15648" s="443"/>
    </row>
    <row r="15649" spans="2:11" s="440" customFormat="1" x14ac:dyDescent="0.2">
      <c r="B15649" s="442"/>
      <c r="I15649" s="443"/>
      <c r="J15649" s="443"/>
      <c r="K15649" s="443"/>
    </row>
    <row r="15650" spans="2:11" s="440" customFormat="1" x14ac:dyDescent="0.2">
      <c r="B15650" s="442"/>
      <c r="I15650" s="443"/>
      <c r="J15650" s="443"/>
      <c r="K15650" s="443"/>
    </row>
    <row r="15651" spans="2:11" s="440" customFormat="1" x14ac:dyDescent="0.2">
      <c r="B15651" s="442"/>
      <c r="I15651" s="443"/>
      <c r="J15651" s="443"/>
      <c r="K15651" s="443"/>
    </row>
    <row r="15652" spans="2:11" s="440" customFormat="1" x14ac:dyDescent="0.2">
      <c r="B15652" s="442"/>
      <c r="I15652" s="443"/>
      <c r="J15652" s="443"/>
      <c r="K15652" s="443"/>
    </row>
    <row r="15653" spans="2:11" s="440" customFormat="1" x14ac:dyDescent="0.2">
      <c r="B15653" s="442"/>
      <c r="I15653" s="443"/>
      <c r="J15653" s="443"/>
      <c r="K15653" s="443"/>
    </row>
    <row r="15654" spans="2:11" s="440" customFormat="1" x14ac:dyDescent="0.2">
      <c r="B15654" s="442"/>
      <c r="I15654" s="443"/>
      <c r="J15654" s="443"/>
      <c r="K15654" s="443"/>
    </row>
    <row r="15655" spans="2:11" s="440" customFormat="1" x14ac:dyDescent="0.2">
      <c r="B15655" s="442"/>
      <c r="I15655" s="443"/>
      <c r="J15655" s="443"/>
      <c r="K15655" s="443"/>
    </row>
    <row r="15656" spans="2:11" s="440" customFormat="1" x14ac:dyDescent="0.2">
      <c r="B15656" s="442"/>
      <c r="I15656" s="443"/>
      <c r="J15656" s="443"/>
      <c r="K15656" s="443"/>
    </row>
    <row r="15657" spans="2:11" s="440" customFormat="1" x14ac:dyDescent="0.2">
      <c r="B15657" s="442"/>
      <c r="I15657" s="443"/>
      <c r="J15657" s="443"/>
      <c r="K15657" s="443"/>
    </row>
    <row r="15658" spans="2:11" s="440" customFormat="1" x14ac:dyDescent="0.2">
      <c r="B15658" s="442"/>
      <c r="I15658" s="443"/>
      <c r="J15658" s="443"/>
      <c r="K15658" s="443"/>
    </row>
    <row r="15659" spans="2:11" s="440" customFormat="1" x14ac:dyDescent="0.2">
      <c r="B15659" s="442"/>
      <c r="I15659" s="443"/>
      <c r="J15659" s="443"/>
      <c r="K15659" s="443"/>
    </row>
    <row r="15660" spans="2:11" s="440" customFormat="1" x14ac:dyDescent="0.2">
      <c r="B15660" s="442"/>
      <c r="I15660" s="443"/>
      <c r="J15660" s="443"/>
      <c r="K15660" s="443"/>
    </row>
    <row r="15661" spans="2:11" s="440" customFormat="1" x14ac:dyDescent="0.2">
      <c r="B15661" s="442"/>
      <c r="I15661" s="443"/>
      <c r="J15661" s="443"/>
      <c r="K15661" s="443"/>
    </row>
    <row r="15662" spans="2:11" s="440" customFormat="1" x14ac:dyDescent="0.2">
      <c r="B15662" s="442"/>
      <c r="I15662" s="443"/>
      <c r="J15662" s="443"/>
      <c r="K15662" s="443"/>
    </row>
    <row r="15663" spans="2:11" s="440" customFormat="1" x14ac:dyDescent="0.2">
      <c r="B15663" s="442"/>
      <c r="I15663" s="443"/>
      <c r="J15663" s="443"/>
      <c r="K15663" s="443"/>
    </row>
    <row r="15664" spans="2:11" s="440" customFormat="1" x14ac:dyDescent="0.2">
      <c r="B15664" s="442"/>
      <c r="I15664" s="443"/>
      <c r="J15664" s="443"/>
      <c r="K15664" s="443"/>
    </row>
    <row r="15665" spans="2:11" s="440" customFormat="1" x14ac:dyDescent="0.2">
      <c r="B15665" s="442"/>
      <c r="I15665" s="443"/>
      <c r="J15665" s="443"/>
      <c r="K15665" s="443"/>
    </row>
    <row r="15666" spans="2:11" s="440" customFormat="1" x14ac:dyDescent="0.2">
      <c r="B15666" s="442"/>
      <c r="I15666" s="443"/>
      <c r="J15666" s="443"/>
      <c r="K15666" s="443"/>
    </row>
    <row r="15667" spans="2:11" s="440" customFormat="1" x14ac:dyDescent="0.2">
      <c r="B15667" s="442"/>
      <c r="I15667" s="443"/>
      <c r="J15667" s="443"/>
      <c r="K15667" s="443"/>
    </row>
    <row r="15668" spans="2:11" s="440" customFormat="1" x14ac:dyDescent="0.2">
      <c r="B15668" s="442"/>
      <c r="I15668" s="443"/>
      <c r="J15668" s="443"/>
      <c r="K15668" s="443"/>
    </row>
    <row r="15669" spans="2:11" s="440" customFormat="1" x14ac:dyDescent="0.2">
      <c r="B15669" s="442"/>
      <c r="I15669" s="443"/>
      <c r="J15669" s="443"/>
      <c r="K15669" s="443"/>
    </row>
    <row r="15670" spans="2:11" s="440" customFormat="1" x14ac:dyDescent="0.2">
      <c r="B15670" s="442"/>
      <c r="I15670" s="443"/>
      <c r="J15670" s="443"/>
      <c r="K15670" s="443"/>
    </row>
    <row r="15671" spans="2:11" s="440" customFormat="1" x14ac:dyDescent="0.2">
      <c r="B15671" s="442"/>
      <c r="I15671" s="443"/>
      <c r="J15671" s="443"/>
      <c r="K15671" s="443"/>
    </row>
    <row r="15672" spans="2:11" s="440" customFormat="1" x14ac:dyDescent="0.2">
      <c r="B15672" s="442"/>
      <c r="I15672" s="443"/>
      <c r="J15672" s="443"/>
      <c r="K15672" s="443"/>
    </row>
    <row r="15673" spans="2:11" s="440" customFormat="1" x14ac:dyDescent="0.2">
      <c r="B15673" s="442"/>
      <c r="I15673" s="443"/>
      <c r="J15673" s="443"/>
      <c r="K15673" s="443"/>
    </row>
    <row r="15674" spans="2:11" s="440" customFormat="1" x14ac:dyDescent="0.2">
      <c r="B15674" s="442"/>
      <c r="I15674" s="443"/>
      <c r="J15674" s="443"/>
      <c r="K15674" s="443"/>
    </row>
    <row r="15675" spans="2:11" s="440" customFormat="1" x14ac:dyDescent="0.2">
      <c r="B15675" s="442"/>
      <c r="I15675" s="443"/>
      <c r="J15675" s="443"/>
      <c r="K15675" s="443"/>
    </row>
    <row r="15676" spans="2:11" s="440" customFormat="1" x14ac:dyDescent="0.2">
      <c r="B15676" s="442"/>
      <c r="I15676" s="443"/>
      <c r="J15676" s="443"/>
      <c r="K15676" s="443"/>
    </row>
    <row r="15677" spans="2:11" s="440" customFormat="1" x14ac:dyDescent="0.2">
      <c r="B15677" s="442"/>
      <c r="I15677" s="443"/>
      <c r="J15677" s="443"/>
      <c r="K15677" s="443"/>
    </row>
    <row r="15678" spans="2:11" s="440" customFormat="1" x14ac:dyDescent="0.2">
      <c r="B15678" s="442"/>
      <c r="I15678" s="443"/>
      <c r="J15678" s="443"/>
      <c r="K15678" s="443"/>
    </row>
    <row r="15679" spans="2:11" s="440" customFormat="1" x14ac:dyDescent="0.2">
      <c r="B15679" s="442"/>
      <c r="I15679" s="443"/>
      <c r="J15679" s="443"/>
      <c r="K15679" s="443"/>
    </row>
    <row r="15680" spans="2:11" s="440" customFormat="1" x14ac:dyDescent="0.2">
      <c r="B15680" s="442"/>
      <c r="I15680" s="443"/>
      <c r="J15680" s="443"/>
      <c r="K15680" s="443"/>
    </row>
    <row r="15681" spans="2:11" s="440" customFormat="1" x14ac:dyDescent="0.2">
      <c r="B15681" s="442"/>
      <c r="I15681" s="443"/>
      <c r="J15681" s="443"/>
      <c r="K15681" s="443"/>
    </row>
    <row r="15682" spans="2:11" s="440" customFormat="1" x14ac:dyDescent="0.2">
      <c r="B15682" s="442"/>
      <c r="I15682" s="443"/>
      <c r="J15682" s="443"/>
      <c r="K15682" s="443"/>
    </row>
    <row r="15683" spans="2:11" s="440" customFormat="1" x14ac:dyDescent="0.2">
      <c r="B15683" s="442"/>
      <c r="I15683" s="443"/>
      <c r="J15683" s="443"/>
      <c r="K15683" s="443"/>
    </row>
    <row r="15684" spans="2:11" s="440" customFormat="1" x14ac:dyDescent="0.2">
      <c r="B15684" s="442"/>
      <c r="I15684" s="443"/>
      <c r="J15684" s="443"/>
      <c r="K15684" s="443"/>
    </row>
    <row r="15685" spans="2:11" s="440" customFormat="1" x14ac:dyDescent="0.2">
      <c r="B15685" s="442"/>
      <c r="I15685" s="443"/>
      <c r="J15685" s="443"/>
      <c r="K15685" s="443"/>
    </row>
    <row r="15686" spans="2:11" s="440" customFormat="1" x14ac:dyDescent="0.2">
      <c r="B15686" s="442"/>
      <c r="I15686" s="443"/>
      <c r="J15686" s="443"/>
      <c r="K15686" s="443"/>
    </row>
    <row r="15687" spans="2:11" s="440" customFormat="1" x14ac:dyDescent="0.2">
      <c r="B15687" s="442"/>
      <c r="I15687" s="443"/>
      <c r="J15687" s="443"/>
      <c r="K15687" s="443"/>
    </row>
    <row r="15688" spans="2:11" s="440" customFormat="1" x14ac:dyDescent="0.2">
      <c r="B15688" s="442"/>
      <c r="I15688" s="443"/>
      <c r="J15688" s="443"/>
      <c r="K15688" s="443"/>
    </row>
    <row r="15689" spans="2:11" s="440" customFormat="1" x14ac:dyDescent="0.2">
      <c r="B15689" s="442"/>
      <c r="I15689" s="443"/>
      <c r="J15689" s="443"/>
      <c r="K15689" s="443"/>
    </row>
    <row r="15690" spans="2:11" s="440" customFormat="1" x14ac:dyDescent="0.2">
      <c r="B15690" s="442"/>
      <c r="I15690" s="443"/>
      <c r="J15690" s="443"/>
      <c r="K15690" s="443"/>
    </row>
    <row r="15691" spans="2:11" s="440" customFormat="1" x14ac:dyDescent="0.2">
      <c r="B15691" s="442"/>
      <c r="I15691" s="443"/>
      <c r="J15691" s="443"/>
      <c r="K15691" s="443"/>
    </row>
    <row r="15692" spans="2:11" s="440" customFormat="1" x14ac:dyDescent="0.2">
      <c r="B15692" s="442"/>
      <c r="I15692" s="443"/>
      <c r="J15692" s="443"/>
      <c r="K15692" s="443"/>
    </row>
    <row r="15693" spans="2:11" s="440" customFormat="1" x14ac:dyDescent="0.2">
      <c r="B15693" s="442"/>
      <c r="I15693" s="443"/>
      <c r="J15693" s="443"/>
      <c r="K15693" s="443"/>
    </row>
    <row r="15694" spans="2:11" s="440" customFormat="1" x14ac:dyDescent="0.2">
      <c r="B15694" s="442"/>
      <c r="I15694" s="443"/>
      <c r="J15694" s="443"/>
      <c r="K15694" s="443"/>
    </row>
    <row r="15695" spans="2:11" s="440" customFormat="1" x14ac:dyDescent="0.2">
      <c r="B15695" s="442"/>
      <c r="I15695" s="443"/>
      <c r="J15695" s="443"/>
      <c r="K15695" s="443"/>
    </row>
    <row r="15696" spans="2:11" s="440" customFormat="1" x14ac:dyDescent="0.2">
      <c r="B15696" s="442"/>
      <c r="I15696" s="443"/>
      <c r="J15696" s="443"/>
      <c r="K15696" s="443"/>
    </row>
    <row r="15697" spans="2:11" s="440" customFormat="1" x14ac:dyDescent="0.2">
      <c r="B15697" s="442"/>
      <c r="I15697" s="443"/>
      <c r="J15697" s="443"/>
      <c r="K15697" s="443"/>
    </row>
    <row r="15698" spans="2:11" s="440" customFormat="1" x14ac:dyDescent="0.2">
      <c r="B15698" s="442"/>
      <c r="I15698" s="443"/>
      <c r="J15698" s="443"/>
      <c r="K15698" s="443"/>
    </row>
    <row r="15699" spans="2:11" s="440" customFormat="1" x14ac:dyDescent="0.2">
      <c r="B15699" s="442"/>
      <c r="I15699" s="443"/>
      <c r="J15699" s="443"/>
      <c r="K15699" s="443"/>
    </row>
    <row r="15700" spans="2:11" s="440" customFormat="1" x14ac:dyDescent="0.2">
      <c r="B15700" s="442"/>
      <c r="I15700" s="443"/>
      <c r="J15700" s="443"/>
      <c r="K15700" s="443"/>
    </row>
    <row r="15701" spans="2:11" s="440" customFormat="1" x14ac:dyDescent="0.2">
      <c r="B15701" s="442"/>
      <c r="I15701" s="443"/>
      <c r="J15701" s="443"/>
      <c r="K15701" s="443"/>
    </row>
    <row r="15702" spans="2:11" s="440" customFormat="1" x14ac:dyDescent="0.2">
      <c r="B15702" s="442"/>
      <c r="I15702" s="443"/>
      <c r="J15702" s="443"/>
      <c r="K15702" s="443"/>
    </row>
    <row r="15703" spans="2:11" s="440" customFormat="1" x14ac:dyDescent="0.2">
      <c r="B15703" s="442"/>
      <c r="I15703" s="443"/>
      <c r="J15703" s="443"/>
      <c r="K15703" s="443"/>
    </row>
    <row r="15704" spans="2:11" s="440" customFormat="1" x14ac:dyDescent="0.2">
      <c r="B15704" s="442"/>
      <c r="I15704" s="443"/>
      <c r="J15704" s="443"/>
      <c r="K15704" s="443"/>
    </row>
    <row r="15705" spans="2:11" s="440" customFormat="1" x14ac:dyDescent="0.2">
      <c r="B15705" s="442"/>
      <c r="I15705" s="443"/>
      <c r="J15705" s="443"/>
      <c r="K15705" s="443"/>
    </row>
    <row r="15706" spans="2:11" s="440" customFormat="1" x14ac:dyDescent="0.2">
      <c r="B15706" s="442"/>
      <c r="I15706" s="443"/>
      <c r="J15706" s="443"/>
      <c r="K15706" s="443"/>
    </row>
    <row r="15707" spans="2:11" s="440" customFormat="1" x14ac:dyDescent="0.2">
      <c r="B15707" s="442"/>
      <c r="I15707" s="443"/>
      <c r="J15707" s="443"/>
      <c r="K15707" s="443"/>
    </row>
    <row r="15708" spans="2:11" s="440" customFormat="1" x14ac:dyDescent="0.2">
      <c r="B15708" s="442"/>
      <c r="I15708" s="443"/>
      <c r="J15708" s="443"/>
      <c r="K15708" s="443"/>
    </row>
    <row r="15709" spans="2:11" s="440" customFormat="1" x14ac:dyDescent="0.2">
      <c r="B15709" s="442"/>
      <c r="I15709" s="443"/>
      <c r="J15709" s="443"/>
      <c r="K15709" s="443"/>
    </row>
    <row r="15710" spans="2:11" s="440" customFormat="1" x14ac:dyDescent="0.2">
      <c r="B15710" s="442"/>
      <c r="I15710" s="443"/>
      <c r="J15710" s="443"/>
      <c r="K15710" s="443"/>
    </row>
    <row r="15711" spans="2:11" s="440" customFormat="1" x14ac:dyDescent="0.2">
      <c r="B15711" s="442"/>
      <c r="I15711" s="443"/>
      <c r="J15711" s="443"/>
      <c r="K15711" s="443"/>
    </row>
    <row r="15712" spans="2:11" s="440" customFormat="1" x14ac:dyDescent="0.2">
      <c r="B15712" s="442"/>
      <c r="I15712" s="443"/>
      <c r="J15712" s="443"/>
      <c r="K15712" s="443"/>
    </row>
    <row r="15713" spans="2:11" s="440" customFormat="1" x14ac:dyDescent="0.2">
      <c r="B15713" s="442"/>
      <c r="I15713" s="443"/>
      <c r="J15713" s="443"/>
      <c r="K15713" s="443"/>
    </row>
    <row r="15714" spans="2:11" s="440" customFormat="1" x14ac:dyDescent="0.2">
      <c r="B15714" s="442"/>
      <c r="I15714" s="443"/>
      <c r="J15714" s="443"/>
      <c r="K15714" s="443"/>
    </row>
    <row r="15715" spans="2:11" s="440" customFormat="1" x14ac:dyDescent="0.2">
      <c r="B15715" s="442"/>
      <c r="I15715" s="443"/>
      <c r="J15715" s="443"/>
      <c r="K15715" s="443"/>
    </row>
    <row r="15716" spans="2:11" s="440" customFormat="1" x14ac:dyDescent="0.2">
      <c r="B15716" s="442"/>
      <c r="I15716" s="443"/>
      <c r="J15716" s="443"/>
      <c r="K15716" s="443"/>
    </row>
    <row r="15717" spans="2:11" s="440" customFormat="1" x14ac:dyDescent="0.2">
      <c r="B15717" s="442"/>
      <c r="I15717" s="443"/>
      <c r="J15717" s="443"/>
      <c r="K15717" s="443"/>
    </row>
    <row r="15718" spans="2:11" s="440" customFormat="1" x14ac:dyDescent="0.2">
      <c r="B15718" s="442"/>
      <c r="I15718" s="443"/>
      <c r="J15718" s="443"/>
      <c r="K15718" s="443"/>
    </row>
    <row r="15719" spans="2:11" s="440" customFormat="1" x14ac:dyDescent="0.2">
      <c r="B15719" s="442"/>
      <c r="I15719" s="443"/>
      <c r="J15719" s="443"/>
      <c r="K15719" s="443"/>
    </row>
    <row r="15720" spans="2:11" s="440" customFormat="1" x14ac:dyDescent="0.2">
      <c r="B15720" s="442"/>
      <c r="I15720" s="443"/>
      <c r="J15720" s="443"/>
      <c r="K15720" s="443"/>
    </row>
    <row r="15721" spans="2:11" s="440" customFormat="1" x14ac:dyDescent="0.2">
      <c r="B15721" s="442"/>
      <c r="I15721" s="443"/>
      <c r="J15721" s="443"/>
      <c r="K15721" s="443"/>
    </row>
    <row r="15722" spans="2:11" s="440" customFormat="1" x14ac:dyDescent="0.2">
      <c r="B15722" s="442"/>
      <c r="I15722" s="443"/>
      <c r="J15722" s="443"/>
      <c r="K15722" s="443"/>
    </row>
    <row r="15723" spans="2:11" s="440" customFormat="1" x14ac:dyDescent="0.2">
      <c r="B15723" s="442"/>
      <c r="I15723" s="443"/>
      <c r="J15723" s="443"/>
      <c r="K15723" s="443"/>
    </row>
    <row r="15724" spans="2:11" s="440" customFormat="1" x14ac:dyDescent="0.2">
      <c r="B15724" s="442"/>
      <c r="I15724" s="443"/>
      <c r="J15724" s="443"/>
      <c r="K15724" s="443"/>
    </row>
    <row r="15725" spans="2:11" s="440" customFormat="1" x14ac:dyDescent="0.2">
      <c r="B15725" s="442"/>
      <c r="I15725" s="443"/>
      <c r="J15725" s="443"/>
      <c r="K15725" s="443"/>
    </row>
    <row r="15726" spans="2:11" s="440" customFormat="1" x14ac:dyDescent="0.2">
      <c r="B15726" s="442"/>
      <c r="I15726" s="443"/>
      <c r="J15726" s="443"/>
      <c r="K15726" s="443"/>
    </row>
    <row r="15727" spans="2:11" s="440" customFormat="1" x14ac:dyDescent="0.2">
      <c r="B15727" s="442"/>
      <c r="I15727" s="443"/>
      <c r="J15727" s="443"/>
      <c r="K15727" s="443"/>
    </row>
    <row r="15728" spans="2:11" s="440" customFormat="1" x14ac:dyDescent="0.2">
      <c r="B15728" s="442"/>
      <c r="I15728" s="443"/>
      <c r="J15728" s="443"/>
      <c r="K15728" s="443"/>
    </row>
    <row r="15729" spans="2:11" s="440" customFormat="1" x14ac:dyDescent="0.2">
      <c r="B15729" s="442"/>
      <c r="I15729" s="443"/>
      <c r="J15729" s="443"/>
      <c r="K15729" s="443"/>
    </row>
    <row r="15730" spans="2:11" s="440" customFormat="1" x14ac:dyDescent="0.2">
      <c r="B15730" s="442"/>
      <c r="I15730" s="443"/>
      <c r="J15730" s="443"/>
      <c r="K15730" s="443"/>
    </row>
    <row r="15731" spans="2:11" s="440" customFormat="1" x14ac:dyDescent="0.2">
      <c r="B15731" s="442"/>
      <c r="I15731" s="443"/>
      <c r="J15731" s="443"/>
      <c r="K15731" s="443"/>
    </row>
    <row r="15732" spans="2:11" s="440" customFormat="1" x14ac:dyDescent="0.2">
      <c r="B15732" s="442"/>
      <c r="I15732" s="443"/>
      <c r="J15732" s="443"/>
      <c r="K15732" s="443"/>
    </row>
    <row r="15733" spans="2:11" s="440" customFormat="1" x14ac:dyDescent="0.2">
      <c r="B15733" s="442"/>
      <c r="I15733" s="443"/>
      <c r="J15733" s="443"/>
      <c r="K15733" s="443"/>
    </row>
    <row r="15734" spans="2:11" s="440" customFormat="1" x14ac:dyDescent="0.2">
      <c r="B15734" s="442"/>
      <c r="I15734" s="443"/>
      <c r="J15734" s="443"/>
      <c r="K15734" s="443"/>
    </row>
    <row r="15735" spans="2:11" s="440" customFormat="1" x14ac:dyDescent="0.2">
      <c r="B15735" s="442"/>
      <c r="I15735" s="443"/>
      <c r="J15735" s="443"/>
      <c r="K15735" s="443"/>
    </row>
    <row r="15736" spans="2:11" s="440" customFormat="1" x14ac:dyDescent="0.2">
      <c r="B15736" s="442"/>
      <c r="I15736" s="443"/>
      <c r="J15736" s="443"/>
      <c r="K15736" s="443"/>
    </row>
    <row r="15737" spans="2:11" s="440" customFormat="1" x14ac:dyDescent="0.2">
      <c r="B15737" s="442"/>
      <c r="I15737" s="443"/>
      <c r="J15737" s="443"/>
      <c r="K15737" s="443"/>
    </row>
    <row r="15738" spans="2:11" s="440" customFormat="1" x14ac:dyDescent="0.2">
      <c r="B15738" s="442"/>
      <c r="I15738" s="443"/>
      <c r="J15738" s="443"/>
      <c r="K15738" s="443"/>
    </row>
    <row r="15739" spans="2:11" s="440" customFormat="1" x14ac:dyDescent="0.2">
      <c r="B15739" s="442"/>
      <c r="I15739" s="443"/>
      <c r="J15739" s="443"/>
      <c r="K15739" s="443"/>
    </row>
    <row r="15740" spans="2:11" s="440" customFormat="1" x14ac:dyDescent="0.2">
      <c r="B15740" s="442"/>
      <c r="I15740" s="443"/>
      <c r="J15740" s="443"/>
      <c r="K15740" s="443"/>
    </row>
    <row r="15741" spans="2:11" s="440" customFormat="1" x14ac:dyDescent="0.2">
      <c r="B15741" s="442"/>
      <c r="I15741" s="443"/>
      <c r="J15741" s="443"/>
      <c r="K15741" s="443"/>
    </row>
    <row r="15742" spans="2:11" s="440" customFormat="1" x14ac:dyDescent="0.2">
      <c r="B15742" s="442"/>
      <c r="I15742" s="443"/>
      <c r="J15742" s="443"/>
      <c r="K15742" s="443"/>
    </row>
    <row r="15743" spans="2:11" s="440" customFormat="1" x14ac:dyDescent="0.2">
      <c r="B15743" s="442"/>
      <c r="I15743" s="443"/>
      <c r="J15743" s="443"/>
      <c r="K15743" s="443"/>
    </row>
    <row r="15744" spans="2:11" s="440" customFormat="1" x14ac:dyDescent="0.2">
      <c r="B15744" s="442"/>
      <c r="I15744" s="443"/>
      <c r="J15744" s="443"/>
      <c r="K15744" s="443"/>
    </row>
    <row r="15745" spans="2:11" s="440" customFormat="1" x14ac:dyDescent="0.2">
      <c r="B15745" s="442"/>
      <c r="I15745" s="443"/>
      <c r="J15745" s="443"/>
      <c r="K15745" s="443"/>
    </row>
    <row r="15746" spans="2:11" s="440" customFormat="1" x14ac:dyDescent="0.2">
      <c r="B15746" s="442"/>
      <c r="I15746" s="443"/>
      <c r="J15746" s="443"/>
      <c r="K15746" s="443"/>
    </row>
    <row r="15747" spans="2:11" s="440" customFormat="1" x14ac:dyDescent="0.2">
      <c r="B15747" s="442"/>
      <c r="I15747" s="443"/>
      <c r="J15747" s="443"/>
      <c r="K15747" s="443"/>
    </row>
    <row r="15748" spans="2:11" s="440" customFormat="1" x14ac:dyDescent="0.2">
      <c r="B15748" s="442"/>
      <c r="I15748" s="443"/>
      <c r="J15748" s="443"/>
      <c r="K15748" s="443"/>
    </row>
    <row r="15749" spans="2:11" s="440" customFormat="1" x14ac:dyDescent="0.2">
      <c r="B15749" s="442"/>
      <c r="I15749" s="443"/>
      <c r="J15749" s="443"/>
      <c r="K15749" s="443"/>
    </row>
    <row r="15750" spans="2:11" s="440" customFormat="1" x14ac:dyDescent="0.2">
      <c r="B15750" s="442"/>
      <c r="I15750" s="443"/>
      <c r="J15750" s="443"/>
      <c r="K15750" s="443"/>
    </row>
    <row r="15751" spans="2:11" s="440" customFormat="1" x14ac:dyDescent="0.2">
      <c r="B15751" s="442"/>
      <c r="I15751" s="443"/>
      <c r="J15751" s="443"/>
      <c r="K15751" s="443"/>
    </row>
    <row r="15752" spans="2:11" s="440" customFormat="1" x14ac:dyDescent="0.2">
      <c r="B15752" s="442"/>
      <c r="I15752" s="443"/>
      <c r="J15752" s="443"/>
      <c r="K15752" s="443"/>
    </row>
    <row r="15753" spans="2:11" s="440" customFormat="1" x14ac:dyDescent="0.2">
      <c r="B15753" s="442"/>
      <c r="I15753" s="443"/>
      <c r="J15753" s="443"/>
      <c r="K15753" s="443"/>
    </row>
    <row r="15754" spans="2:11" s="440" customFormat="1" x14ac:dyDescent="0.2">
      <c r="B15754" s="442"/>
      <c r="I15754" s="443"/>
      <c r="J15754" s="443"/>
      <c r="K15754" s="443"/>
    </row>
    <row r="15755" spans="2:11" s="440" customFormat="1" x14ac:dyDescent="0.2">
      <c r="B15755" s="442"/>
      <c r="I15755" s="443"/>
      <c r="J15755" s="443"/>
      <c r="K15755" s="443"/>
    </row>
    <row r="15756" spans="2:11" s="440" customFormat="1" x14ac:dyDescent="0.2">
      <c r="B15756" s="442"/>
      <c r="I15756" s="443"/>
      <c r="J15756" s="443"/>
      <c r="K15756" s="443"/>
    </row>
    <row r="15757" spans="2:11" s="440" customFormat="1" x14ac:dyDescent="0.2">
      <c r="B15757" s="442"/>
      <c r="I15757" s="443"/>
      <c r="J15757" s="443"/>
      <c r="K15757" s="443"/>
    </row>
    <row r="15758" spans="2:11" s="440" customFormat="1" x14ac:dyDescent="0.2">
      <c r="B15758" s="442"/>
      <c r="I15758" s="443"/>
      <c r="J15758" s="443"/>
      <c r="K15758" s="443"/>
    </row>
    <row r="15759" spans="2:11" s="440" customFormat="1" x14ac:dyDescent="0.2">
      <c r="B15759" s="442"/>
      <c r="I15759" s="443"/>
      <c r="J15759" s="443"/>
      <c r="K15759" s="443"/>
    </row>
    <row r="15760" spans="2:11" s="440" customFormat="1" x14ac:dyDescent="0.2">
      <c r="B15760" s="442"/>
      <c r="I15760" s="443"/>
      <c r="J15760" s="443"/>
      <c r="K15760" s="443"/>
    </row>
    <row r="15761" spans="2:11" s="440" customFormat="1" x14ac:dyDescent="0.2">
      <c r="B15761" s="442"/>
      <c r="I15761" s="443"/>
      <c r="J15761" s="443"/>
      <c r="K15761" s="443"/>
    </row>
    <row r="15762" spans="2:11" s="440" customFormat="1" x14ac:dyDescent="0.2">
      <c r="B15762" s="442"/>
      <c r="I15762" s="443"/>
      <c r="J15762" s="443"/>
      <c r="K15762" s="443"/>
    </row>
    <row r="15763" spans="2:11" s="440" customFormat="1" x14ac:dyDescent="0.2">
      <c r="B15763" s="442"/>
      <c r="I15763" s="443"/>
      <c r="J15763" s="443"/>
      <c r="K15763" s="443"/>
    </row>
    <row r="15764" spans="2:11" s="440" customFormat="1" x14ac:dyDescent="0.2">
      <c r="B15764" s="442"/>
      <c r="I15764" s="443"/>
      <c r="J15764" s="443"/>
      <c r="K15764" s="443"/>
    </row>
    <row r="15765" spans="2:11" s="440" customFormat="1" x14ac:dyDescent="0.2">
      <c r="B15765" s="442"/>
      <c r="I15765" s="443"/>
      <c r="J15765" s="443"/>
      <c r="K15765" s="443"/>
    </row>
    <row r="15766" spans="2:11" s="440" customFormat="1" x14ac:dyDescent="0.2">
      <c r="B15766" s="442"/>
      <c r="I15766" s="443"/>
      <c r="J15766" s="443"/>
      <c r="K15766" s="443"/>
    </row>
    <row r="15767" spans="2:11" s="440" customFormat="1" x14ac:dyDescent="0.2">
      <c r="B15767" s="442"/>
      <c r="I15767" s="443"/>
      <c r="J15767" s="443"/>
      <c r="K15767" s="443"/>
    </row>
    <row r="15768" spans="2:11" s="440" customFormat="1" x14ac:dyDescent="0.2">
      <c r="B15768" s="442"/>
      <c r="I15768" s="443"/>
      <c r="J15768" s="443"/>
      <c r="K15768" s="443"/>
    </row>
    <row r="15769" spans="2:11" s="440" customFormat="1" x14ac:dyDescent="0.2">
      <c r="B15769" s="442"/>
      <c r="I15769" s="443"/>
      <c r="J15769" s="443"/>
      <c r="K15769" s="443"/>
    </row>
    <row r="15770" spans="2:11" s="440" customFormat="1" x14ac:dyDescent="0.2">
      <c r="B15770" s="442"/>
      <c r="I15770" s="443"/>
      <c r="J15770" s="443"/>
      <c r="K15770" s="443"/>
    </row>
    <row r="15771" spans="2:11" s="440" customFormat="1" x14ac:dyDescent="0.2">
      <c r="B15771" s="442"/>
      <c r="I15771" s="443"/>
      <c r="J15771" s="443"/>
      <c r="K15771" s="443"/>
    </row>
    <row r="15772" spans="2:11" s="440" customFormat="1" x14ac:dyDescent="0.2">
      <c r="B15772" s="442"/>
      <c r="I15772" s="443"/>
      <c r="J15772" s="443"/>
      <c r="K15772" s="443"/>
    </row>
    <row r="15773" spans="2:11" s="440" customFormat="1" x14ac:dyDescent="0.2">
      <c r="B15773" s="442"/>
      <c r="I15773" s="443"/>
      <c r="J15773" s="443"/>
      <c r="K15773" s="443"/>
    </row>
    <row r="15774" spans="2:11" s="440" customFormat="1" x14ac:dyDescent="0.2">
      <c r="B15774" s="442"/>
      <c r="I15774" s="443"/>
      <c r="J15774" s="443"/>
      <c r="K15774" s="443"/>
    </row>
    <row r="15775" spans="2:11" s="440" customFormat="1" x14ac:dyDescent="0.2">
      <c r="B15775" s="442"/>
      <c r="I15775" s="443"/>
      <c r="J15775" s="443"/>
      <c r="K15775" s="443"/>
    </row>
    <row r="15776" spans="2:11" s="440" customFormat="1" x14ac:dyDescent="0.2">
      <c r="B15776" s="442"/>
      <c r="I15776" s="443"/>
      <c r="J15776" s="443"/>
      <c r="K15776" s="443"/>
    </row>
    <row r="15777" spans="2:11" s="440" customFormat="1" x14ac:dyDescent="0.2">
      <c r="B15777" s="442"/>
      <c r="I15777" s="443"/>
      <c r="J15777" s="443"/>
      <c r="K15777" s="443"/>
    </row>
    <row r="15778" spans="2:11" s="440" customFormat="1" x14ac:dyDescent="0.2">
      <c r="B15778" s="442"/>
      <c r="I15778" s="443"/>
      <c r="J15778" s="443"/>
      <c r="K15778" s="443"/>
    </row>
    <row r="15779" spans="2:11" s="440" customFormat="1" x14ac:dyDescent="0.2">
      <c r="B15779" s="442"/>
      <c r="I15779" s="443"/>
      <c r="J15779" s="443"/>
      <c r="K15779" s="443"/>
    </row>
    <row r="15780" spans="2:11" s="440" customFormat="1" x14ac:dyDescent="0.2">
      <c r="B15780" s="442"/>
      <c r="I15780" s="443"/>
      <c r="J15780" s="443"/>
      <c r="K15780" s="443"/>
    </row>
    <row r="15781" spans="2:11" s="440" customFormat="1" x14ac:dyDescent="0.2">
      <c r="B15781" s="442"/>
      <c r="I15781" s="443"/>
      <c r="J15781" s="443"/>
      <c r="K15781" s="443"/>
    </row>
    <row r="15782" spans="2:11" s="440" customFormat="1" x14ac:dyDescent="0.2">
      <c r="B15782" s="442"/>
      <c r="I15782" s="443"/>
      <c r="J15782" s="443"/>
      <c r="K15782" s="443"/>
    </row>
    <row r="15783" spans="2:11" s="440" customFormat="1" x14ac:dyDescent="0.2">
      <c r="B15783" s="442"/>
      <c r="I15783" s="443"/>
      <c r="J15783" s="443"/>
      <c r="K15783" s="443"/>
    </row>
    <row r="15784" spans="2:11" s="440" customFormat="1" x14ac:dyDescent="0.2">
      <c r="B15784" s="442"/>
      <c r="I15784" s="443"/>
      <c r="J15784" s="443"/>
      <c r="K15784" s="443"/>
    </row>
    <row r="15785" spans="2:11" s="440" customFormat="1" x14ac:dyDescent="0.2">
      <c r="B15785" s="442"/>
      <c r="I15785" s="443"/>
      <c r="J15785" s="443"/>
      <c r="K15785" s="443"/>
    </row>
    <row r="15786" spans="2:11" s="440" customFormat="1" x14ac:dyDescent="0.2">
      <c r="B15786" s="442"/>
      <c r="I15786" s="443"/>
      <c r="J15786" s="443"/>
      <c r="K15786" s="443"/>
    </row>
    <row r="15787" spans="2:11" s="440" customFormat="1" x14ac:dyDescent="0.2">
      <c r="B15787" s="442"/>
      <c r="I15787" s="443"/>
      <c r="J15787" s="443"/>
      <c r="K15787" s="443"/>
    </row>
    <row r="15788" spans="2:11" s="440" customFormat="1" x14ac:dyDescent="0.2">
      <c r="B15788" s="442"/>
      <c r="I15788" s="443"/>
      <c r="J15788" s="443"/>
      <c r="K15788" s="443"/>
    </row>
    <row r="15789" spans="2:11" s="440" customFormat="1" x14ac:dyDescent="0.2">
      <c r="B15789" s="442"/>
      <c r="I15789" s="443"/>
      <c r="J15789" s="443"/>
      <c r="K15789" s="443"/>
    </row>
    <row r="15790" spans="2:11" s="440" customFormat="1" x14ac:dyDescent="0.2">
      <c r="B15790" s="442"/>
      <c r="I15790" s="443"/>
      <c r="J15790" s="443"/>
      <c r="K15790" s="443"/>
    </row>
    <row r="15791" spans="2:11" s="440" customFormat="1" x14ac:dyDescent="0.2">
      <c r="B15791" s="442"/>
      <c r="I15791" s="443"/>
      <c r="J15791" s="443"/>
      <c r="K15791" s="443"/>
    </row>
    <row r="15792" spans="2:11" s="440" customFormat="1" x14ac:dyDescent="0.2">
      <c r="B15792" s="442"/>
      <c r="I15792" s="443"/>
      <c r="J15792" s="443"/>
      <c r="K15792" s="443"/>
    </row>
    <row r="15793" spans="2:11" s="440" customFormat="1" x14ac:dyDescent="0.2">
      <c r="B15793" s="442"/>
      <c r="I15793" s="443"/>
      <c r="J15793" s="443"/>
      <c r="K15793" s="443"/>
    </row>
    <row r="15794" spans="2:11" s="440" customFormat="1" x14ac:dyDescent="0.2">
      <c r="B15794" s="442"/>
      <c r="I15794" s="443"/>
      <c r="J15794" s="443"/>
      <c r="K15794" s="443"/>
    </row>
    <row r="15795" spans="2:11" s="440" customFormat="1" x14ac:dyDescent="0.2">
      <c r="B15795" s="442"/>
      <c r="I15795" s="443"/>
      <c r="J15795" s="443"/>
      <c r="K15795" s="443"/>
    </row>
    <row r="15796" spans="2:11" s="440" customFormat="1" x14ac:dyDescent="0.2">
      <c r="B15796" s="442"/>
      <c r="I15796" s="443"/>
      <c r="J15796" s="443"/>
      <c r="K15796" s="443"/>
    </row>
    <row r="15797" spans="2:11" s="440" customFormat="1" x14ac:dyDescent="0.2">
      <c r="B15797" s="442"/>
      <c r="I15797" s="443"/>
      <c r="J15797" s="443"/>
      <c r="K15797" s="443"/>
    </row>
    <row r="15798" spans="2:11" s="440" customFormat="1" x14ac:dyDescent="0.2">
      <c r="B15798" s="442"/>
      <c r="I15798" s="443"/>
      <c r="J15798" s="443"/>
      <c r="K15798" s="443"/>
    </row>
    <row r="15799" spans="2:11" s="440" customFormat="1" x14ac:dyDescent="0.2">
      <c r="B15799" s="442"/>
      <c r="I15799" s="443"/>
      <c r="J15799" s="443"/>
      <c r="K15799" s="443"/>
    </row>
    <row r="15800" spans="2:11" s="440" customFormat="1" x14ac:dyDescent="0.2">
      <c r="B15800" s="442"/>
      <c r="I15800" s="443"/>
      <c r="J15800" s="443"/>
      <c r="K15800" s="443"/>
    </row>
    <row r="15801" spans="2:11" s="440" customFormat="1" x14ac:dyDescent="0.2">
      <c r="B15801" s="442"/>
      <c r="I15801" s="443"/>
      <c r="J15801" s="443"/>
      <c r="K15801" s="443"/>
    </row>
    <row r="15802" spans="2:11" s="440" customFormat="1" x14ac:dyDescent="0.2">
      <c r="B15802" s="442"/>
      <c r="I15802" s="443"/>
      <c r="J15802" s="443"/>
      <c r="K15802" s="443"/>
    </row>
    <row r="15803" spans="2:11" s="440" customFormat="1" x14ac:dyDescent="0.2">
      <c r="B15803" s="442"/>
      <c r="I15803" s="443"/>
      <c r="J15803" s="443"/>
      <c r="K15803" s="443"/>
    </row>
    <row r="15804" spans="2:11" s="440" customFormat="1" x14ac:dyDescent="0.2">
      <c r="B15804" s="442"/>
      <c r="I15804" s="443"/>
      <c r="J15804" s="443"/>
      <c r="K15804" s="443"/>
    </row>
    <row r="15805" spans="2:11" s="440" customFormat="1" x14ac:dyDescent="0.2">
      <c r="B15805" s="442"/>
      <c r="I15805" s="443"/>
      <c r="J15805" s="443"/>
      <c r="K15805" s="443"/>
    </row>
    <row r="15806" spans="2:11" s="440" customFormat="1" x14ac:dyDescent="0.2">
      <c r="B15806" s="442"/>
      <c r="I15806" s="443"/>
      <c r="J15806" s="443"/>
      <c r="K15806" s="443"/>
    </row>
    <row r="15807" spans="2:11" s="440" customFormat="1" x14ac:dyDescent="0.2">
      <c r="B15807" s="442"/>
      <c r="I15807" s="443"/>
      <c r="J15807" s="443"/>
      <c r="K15807" s="443"/>
    </row>
    <row r="15808" spans="2:11" s="440" customFormat="1" x14ac:dyDescent="0.2">
      <c r="B15808" s="442"/>
      <c r="I15808" s="443"/>
      <c r="J15808" s="443"/>
      <c r="K15808" s="443"/>
    </row>
    <row r="15809" spans="2:11" s="440" customFormat="1" x14ac:dyDescent="0.2">
      <c r="B15809" s="442"/>
      <c r="I15809" s="443"/>
      <c r="J15809" s="443"/>
      <c r="K15809" s="443"/>
    </row>
    <row r="15810" spans="2:11" s="440" customFormat="1" x14ac:dyDescent="0.2">
      <c r="B15810" s="442"/>
      <c r="I15810" s="443"/>
      <c r="J15810" s="443"/>
      <c r="K15810" s="443"/>
    </row>
    <row r="15811" spans="2:11" s="440" customFormat="1" x14ac:dyDescent="0.2">
      <c r="B15811" s="442"/>
      <c r="I15811" s="443"/>
      <c r="J15811" s="443"/>
      <c r="K15811" s="443"/>
    </row>
    <row r="15812" spans="2:11" s="440" customFormat="1" x14ac:dyDescent="0.2">
      <c r="B15812" s="442"/>
      <c r="I15812" s="443"/>
      <c r="J15812" s="443"/>
      <c r="K15812" s="443"/>
    </row>
    <row r="15813" spans="2:11" s="440" customFormat="1" x14ac:dyDescent="0.2">
      <c r="B15813" s="442"/>
      <c r="I15813" s="443"/>
      <c r="J15813" s="443"/>
      <c r="K15813" s="443"/>
    </row>
    <row r="15814" spans="2:11" s="440" customFormat="1" x14ac:dyDescent="0.2">
      <c r="B15814" s="442"/>
      <c r="I15814" s="443"/>
      <c r="J15814" s="443"/>
      <c r="K15814" s="443"/>
    </row>
    <row r="15815" spans="2:11" s="440" customFormat="1" x14ac:dyDescent="0.2">
      <c r="B15815" s="442"/>
      <c r="I15815" s="443"/>
      <c r="J15815" s="443"/>
      <c r="K15815" s="443"/>
    </row>
    <row r="15816" spans="2:11" s="440" customFormat="1" x14ac:dyDescent="0.2">
      <c r="B15816" s="442"/>
      <c r="I15816" s="443"/>
      <c r="J15816" s="443"/>
      <c r="K15816" s="443"/>
    </row>
    <row r="15817" spans="2:11" s="440" customFormat="1" x14ac:dyDescent="0.2">
      <c r="B15817" s="442"/>
      <c r="I15817" s="443"/>
      <c r="J15817" s="443"/>
      <c r="K15817" s="443"/>
    </row>
    <row r="15818" spans="2:11" s="440" customFormat="1" x14ac:dyDescent="0.2">
      <c r="B15818" s="442"/>
      <c r="I15818" s="443"/>
      <c r="J15818" s="443"/>
      <c r="K15818" s="443"/>
    </row>
    <row r="15819" spans="2:11" s="440" customFormat="1" x14ac:dyDescent="0.2">
      <c r="B15819" s="442"/>
      <c r="I15819" s="443"/>
      <c r="J15819" s="443"/>
      <c r="K15819" s="443"/>
    </row>
    <row r="15820" spans="2:11" s="440" customFormat="1" x14ac:dyDescent="0.2">
      <c r="B15820" s="442"/>
      <c r="I15820" s="443"/>
      <c r="J15820" s="443"/>
      <c r="K15820" s="443"/>
    </row>
    <row r="15821" spans="2:11" s="440" customFormat="1" x14ac:dyDescent="0.2">
      <c r="B15821" s="442"/>
      <c r="I15821" s="443"/>
      <c r="J15821" s="443"/>
      <c r="K15821" s="443"/>
    </row>
    <row r="15822" spans="2:11" s="440" customFormat="1" x14ac:dyDescent="0.2">
      <c r="B15822" s="442"/>
      <c r="I15822" s="443"/>
      <c r="J15822" s="443"/>
      <c r="K15822" s="443"/>
    </row>
    <row r="15823" spans="2:11" s="440" customFormat="1" x14ac:dyDescent="0.2">
      <c r="B15823" s="442"/>
      <c r="I15823" s="443"/>
      <c r="J15823" s="443"/>
      <c r="K15823" s="443"/>
    </row>
    <row r="15824" spans="2:11" s="440" customFormat="1" x14ac:dyDescent="0.2">
      <c r="B15824" s="442"/>
      <c r="I15824" s="443"/>
      <c r="J15824" s="443"/>
      <c r="K15824" s="443"/>
    </row>
    <row r="15825" spans="2:11" s="440" customFormat="1" x14ac:dyDescent="0.2">
      <c r="B15825" s="442"/>
      <c r="I15825" s="443"/>
      <c r="J15825" s="443"/>
      <c r="K15825" s="443"/>
    </row>
    <row r="15826" spans="2:11" s="440" customFormat="1" x14ac:dyDescent="0.2">
      <c r="B15826" s="442"/>
      <c r="I15826" s="443"/>
      <c r="J15826" s="443"/>
      <c r="K15826" s="443"/>
    </row>
    <row r="15827" spans="2:11" s="440" customFormat="1" x14ac:dyDescent="0.2">
      <c r="B15827" s="442"/>
      <c r="I15827" s="443"/>
      <c r="J15827" s="443"/>
      <c r="K15827" s="443"/>
    </row>
    <row r="15828" spans="2:11" s="440" customFormat="1" x14ac:dyDescent="0.2">
      <c r="B15828" s="442"/>
      <c r="I15828" s="443"/>
      <c r="J15828" s="443"/>
      <c r="K15828" s="443"/>
    </row>
    <row r="15829" spans="2:11" s="440" customFormat="1" x14ac:dyDescent="0.2">
      <c r="B15829" s="442"/>
      <c r="I15829" s="443"/>
      <c r="J15829" s="443"/>
      <c r="K15829" s="443"/>
    </row>
    <row r="15830" spans="2:11" s="440" customFormat="1" x14ac:dyDescent="0.2">
      <c r="B15830" s="442"/>
      <c r="I15830" s="443"/>
      <c r="J15830" s="443"/>
      <c r="K15830" s="443"/>
    </row>
    <row r="15831" spans="2:11" s="440" customFormat="1" x14ac:dyDescent="0.2">
      <c r="B15831" s="442"/>
      <c r="I15831" s="443"/>
      <c r="J15831" s="443"/>
      <c r="K15831" s="443"/>
    </row>
    <row r="15832" spans="2:11" s="440" customFormat="1" x14ac:dyDescent="0.2">
      <c r="B15832" s="442"/>
      <c r="I15832" s="443"/>
      <c r="J15832" s="443"/>
      <c r="K15832" s="443"/>
    </row>
    <row r="15833" spans="2:11" s="440" customFormat="1" x14ac:dyDescent="0.2">
      <c r="B15833" s="442"/>
      <c r="I15833" s="443"/>
      <c r="J15833" s="443"/>
      <c r="K15833" s="443"/>
    </row>
    <row r="15834" spans="2:11" s="440" customFormat="1" x14ac:dyDescent="0.2">
      <c r="B15834" s="442"/>
      <c r="I15834" s="443"/>
      <c r="J15834" s="443"/>
      <c r="K15834" s="443"/>
    </row>
    <row r="15835" spans="2:11" s="440" customFormat="1" x14ac:dyDescent="0.2">
      <c r="B15835" s="442"/>
      <c r="I15835" s="443"/>
      <c r="J15835" s="443"/>
      <c r="K15835" s="443"/>
    </row>
    <row r="15836" spans="2:11" s="440" customFormat="1" x14ac:dyDescent="0.2">
      <c r="B15836" s="442"/>
      <c r="I15836" s="443"/>
      <c r="J15836" s="443"/>
      <c r="K15836" s="443"/>
    </row>
    <row r="15837" spans="2:11" s="440" customFormat="1" x14ac:dyDescent="0.2">
      <c r="B15837" s="442"/>
      <c r="I15837" s="443"/>
      <c r="J15837" s="443"/>
      <c r="K15837" s="443"/>
    </row>
    <row r="15838" spans="2:11" s="440" customFormat="1" x14ac:dyDescent="0.2">
      <c r="B15838" s="442"/>
      <c r="I15838" s="443"/>
      <c r="J15838" s="443"/>
      <c r="K15838" s="443"/>
    </row>
    <row r="15839" spans="2:11" s="440" customFormat="1" x14ac:dyDescent="0.2">
      <c r="B15839" s="442"/>
      <c r="I15839" s="443"/>
      <c r="J15839" s="443"/>
      <c r="K15839" s="443"/>
    </row>
    <row r="15840" spans="2:11" s="440" customFormat="1" x14ac:dyDescent="0.2">
      <c r="B15840" s="442"/>
      <c r="I15840" s="443"/>
      <c r="J15840" s="443"/>
      <c r="K15840" s="443"/>
    </row>
    <row r="15841" spans="2:11" s="440" customFormat="1" x14ac:dyDescent="0.2">
      <c r="B15841" s="442"/>
      <c r="I15841" s="443"/>
      <c r="J15841" s="443"/>
      <c r="K15841" s="443"/>
    </row>
    <row r="15842" spans="2:11" s="440" customFormat="1" x14ac:dyDescent="0.2">
      <c r="B15842" s="442"/>
      <c r="I15842" s="443"/>
      <c r="J15842" s="443"/>
      <c r="K15842" s="443"/>
    </row>
    <row r="15843" spans="2:11" s="440" customFormat="1" x14ac:dyDescent="0.2">
      <c r="B15843" s="442"/>
      <c r="I15843" s="443"/>
      <c r="J15843" s="443"/>
      <c r="K15843" s="443"/>
    </row>
    <row r="15844" spans="2:11" s="440" customFormat="1" x14ac:dyDescent="0.2">
      <c r="B15844" s="442"/>
      <c r="I15844" s="443"/>
      <c r="J15844" s="443"/>
      <c r="K15844" s="443"/>
    </row>
    <row r="15845" spans="2:11" s="440" customFormat="1" x14ac:dyDescent="0.2">
      <c r="B15845" s="442"/>
      <c r="I15845" s="443"/>
      <c r="J15845" s="443"/>
      <c r="K15845" s="443"/>
    </row>
    <row r="15846" spans="2:11" s="440" customFormat="1" x14ac:dyDescent="0.2">
      <c r="B15846" s="442"/>
      <c r="I15846" s="443"/>
      <c r="J15846" s="443"/>
      <c r="K15846" s="443"/>
    </row>
    <row r="15847" spans="2:11" s="440" customFormat="1" x14ac:dyDescent="0.2">
      <c r="B15847" s="442"/>
      <c r="I15847" s="443"/>
      <c r="J15847" s="443"/>
      <c r="K15847" s="443"/>
    </row>
    <row r="15848" spans="2:11" s="440" customFormat="1" x14ac:dyDescent="0.2">
      <c r="B15848" s="442"/>
      <c r="I15848" s="443"/>
      <c r="J15848" s="443"/>
      <c r="K15848" s="443"/>
    </row>
    <row r="15849" spans="2:11" s="440" customFormat="1" x14ac:dyDescent="0.2">
      <c r="B15849" s="442"/>
      <c r="I15849" s="443"/>
      <c r="J15849" s="443"/>
      <c r="K15849" s="443"/>
    </row>
    <row r="15850" spans="2:11" s="440" customFormat="1" x14ac:dyDescent="0.2">
      <c r="B15850" s="442"/>
      <c r="I15850" s="443"/>
      <c r="J15850" s="443"/>
      <c r="K15850" s="443"/>
    </row>
    <row r="15851" spans="2:11" s="440" customFormat="1" x14ac:dyDescent="0.2">
      <c r="B15851" s="442"/>
      <c r="I15851" s="443"/>
      <c r="J15851" s="443"/>
      <c r="K15851" s="443"/>
    </row>
    <row r="15852" spans="2:11" s="440" customFormat="1" x14ac:dyDescent="0.2">
      <c r="B15852" s="442"/>
      <c r="I15852" s="443"/>
      <c r="J15852" s="443"/>
      <c r="K15852" s="443"/>
    </row>
    <row r="15853" spans="2:11" s="440" customFormat="1" x14ac:dyDescent="0.2">
      <c r="B15853" s="442"/>
      <c r="I15853" s="443"/>
      <c r="J15853" s="443"/>
      <c r="K15853" s="443"/>
    </row>
    <row r="15854" spans="2:11" s="440" customFormat="1" x14ac:dyDescent="0.2">
      <c r="B15854" s="442"/>
      <c r="I15854" s="443"/>
      <c r="J15854" s="443"/>
      <c r="K15854" s="443"/>
    </row>
    <row r="15855" spans="2:11" s="440" customFormat="1" x14ac:dyDescent="0.2">
      <c r="B15855" s="442"/>
      <c r="I15855" s="443"/>
      <c r="J15855" s="443"/>
      <c r="K15855" s="443"/>
    </row>
    <row r="15856" spans="2:11" s="440" customFormat="1" x14ac:dyDescent="0.2">
      <c r="B15856" s="442"/>
      <c r="I15856" s="443"/>
      <c r="J15856" s="443"/>
      <c r="K15856" s="443"/>
    </row>
    <row r="15857" spans="2:11" s="440" customFormat="1" x14ac:dyDescent="0.2">
      <c r="B15857" s="442"/>
      <c r="I15857" s="443"/>
      <c r="J15857" s="443"/>
      <c r="K15857" s="443"/>
    </row>
    <row r="15858" spans="2:11" s="440" customFormat="1" x14ac:dyDescent="0.2">
      <c r="B15858" s="442"/>
      <c r="I15858" s="443"/>
      <c r="J15858" s="443"/>
      <c r="K15858" s="443"/>
    </row>
    <row r="15859" spans="2:11" s="440" customFormat="1" x14ac:dyDescent="0.2">
      <c r="B15859" s="442"/>
      <c r="I15859" s="443"/>
      <c r="J15859" s="443"/>
      <c r="K15859" s="443"/>
    </row>
    <row r="15860" spans="2:11" s="440" customFormat="1" x14ac:dyDescent="0.2">
      <c r="B15860" s="442"/>
      <c r="I15860" s="443"/>
      <c r="J15860" s="443"/>
      <c r="K15860" s="443"/>
    </row>
    <row r="15861" spans="2:11" s="440" customFormat="1" x14ac:dyDescent="0.2">
      <c r="B15861" s="442"/>
      <c r="I15861" s="443"/>
      <c r="J15861" s="443"/>
      <c r="K15861" s="443"/>
    </row>
    <row r="15862" spans="2:11" s="440" customFormat="1" x14ac:dyDescent="0.2">
      <c r="B15862" s="442"/>
      <c r="I15862" s="443"/>
      <c r="J15862" s="443"/>
      <c r="K15862" s="443"/>
    </row>
    <row r="15863" spans="2:11" s="440" customFormat="1" x14ac:dyDescent="0.2">
      <c r="B15863" s="442"/>
      <c r="I15863" s="443"/>
      <c r="J15863" s="443"/>
      <c r="K15863" s="443"/>
    </row>
    <row r="15864" spans="2:11" s="440" customFormat="1" x14ac:dyDescent="0.2">
      <c r="B15864" s="442"/>
      <c r="I15864" s="443"/>
      <c r="J15864" s="443"/>
      <c r="K15864" s="443"/>
    </row>
    <row r="15865" spans="2:11" s="440" customFormat="1" x14ac:dyDescent="0.2">
      <c r="B15865" s="442"/>
      <c r="I15865" s="443"/>
      <c r="J15865" s="443"/>
      <c r="K15865" s="443"/>
    </row>
    <row r="15866" spans="2:11" s="440" customFormat="1" x14ac:dyDescent="0.2">
      <c r="B15866" s="442"/>
      <c r="I15866" s="443"/>
      <c r="J15866" s="443"/>
      <c r="K15866" s="443"/>
    </row>
    <row r="15867" spans="2:11" s="440" customFormat="1" x14ac:dyDescent="0.2">
      <c r="B15867" s="442"/>
      <c r="I15867" s="443"/>
      <c r="J15867" s="443"/>
      <c r="K15867" s="443"/>
    </row>
    <row r="15868" spans="2:11" s="440" customFormat="1" x14ac:dyDescent="0.2">
      <c r="B15868" s="442"/>
      <c r="I15868" s="443"/>
      <c r="J15868" s="443"/>
      <c r="K15868" s="443"/>
    </row>
    <row r="15869" spans="2:11" s="440" customFormat="1" x14ac:dyDescent="0.2">
      <c r="B15869" s="442"/>
      <c r="I15869" s="443"/>
      <c r="J15869" s="443"/>
      <c r="K15869" s="443"/>
    </row>
    <row r="15870" spans="2:11" s="440" customFormat="1" x14ac:dyDescent="0.2">
      <c r="B15870" s="442"/>
      <c r="I15870" s="443"/>
      <c r="J15870" s="443"/>
      <c r="K15870" s="443"/>
    </row>
    <row r="15871" spans="2:11" s="440" customFormat="1" x14ac:dyDescent="0.2">
      <c r="B15871" s="442"/>
      <c r="I15871" s="443"/>
      <c r="J15871" s="443"/>
      <c r="K15871" s="443"/>
    </row>
    <row r="15872" spans="2:11" s="440" customFormat="1" x14ac:dyDescent="0.2">
      <c r="B15872" s="442"/>
      <c r="I15872" s="443"/>
      <c r="J15872" s="443"/>
      <c r="K15872" s="443"/>
    </row>
    <row r="15873" spans="2:11" s="440" customFormat="1" x14ac:dyDescent="0.2">
      <c r="B15873" s="442"/>
      <c r="I15873" s="443"/>
      <c r="J15873" s="443"/>
      <c r="K15873" s="443"/>
    </row>
    <row r="15874" spans="2:11" s="440" customFormat="1" x14ac:dyDescent="0.2">
      <c r="B15874" s="442"/>
      <c r="I15874" s="443"/>
      <c r="J15874" s="443"/>
      <c r="K15874" s="443"/>
    </row>
    <row r="15875" spans="2:11" s="440" customFormat="1" x14ac:dyDescent="0.2">
      <c r="B15875" s="442"/>
      <c r="I15875" s="443"/>
      <c r="J15875" s="443"/>
      <c r="K15875" s="443"/>
    </row>
    <row r="15876" spans="2:11" s="440" customFormat="1" x14ac:dyDescent="0.2">
      <c r="B15876" s="442"/>
      <c r="I15876" s="443"/>
      <c r="J15876" s="443"/>
      <c r="K15876" s="443"/>
    </row>
    <row r="15877" spans="2:11" s="440" customFormat="1" x14ac:dyDescent="0.2">
      <c r="B15877" s="442"/>
      <c r="I15877" s="443"/>
      <c r="J15877" s="443"/>
      <c r="K15877" s="443"/>
    </row>
    <row r="15878" spans="2:11" s="440" customFormat="1" x14ac:dyDescent="0.2">
      <c r="B15878" s="442"/>
      <c r="I15878" s="443"/>
      <c r="J15878" s="443"/>
      <c r="K15878" s="443"/>
    </row>
    <row r="15879" spans="2:11" s="440" customFormat="1" x14ac:dyDescent="0.2">
      <c r="B15879" s="442"/>
      <c r="I15879" s="443"/>
      <c r="J15879" s="443"/>
      <c r="K15879" s="443"/>
    </row>
    <row r="15880" spans="2:11" s="440" customFormat="1" x14ac:dyDescent="0.2">
      <c r="B15880" s="442"/>
      <c r="I15880" s="443"/>
      <c r="J15880" s="443"/>
      <c r="K15880" s="443"/>
    </row>
    <row r="15881" spans="2:11" s="440" customFormat="1" x14ac:dyDescent="0.2">
      <c r="B15881" s="442"/>
      <c r="I15881" s="443"/>
      <c r="J15881" s="443"/>
      <c r="K15881" s="443"/>
    </row>
    <row r="15882" spans="2:11" s="440" customFormat="1" x14ac:dyDescent="0.2">
      <c r="B15882" s="442"/>
      <c r="I15882" s="443"/>
      <c r="J15882" s="443"/>
      <c r="K15882" s="443"/>
    </row>
    <row r="15883" spans="2:11" s="440" customFormat="1" x14ac:dyDescent="0.2">
      <c r="B15883" s="442"/>
      <c r="I15883" s="443"/>
      <c r="J15883" s="443"/>
      <c r="K15883" s="443"/>
    </row>
    <row r="15884" spans="2:11" s="440" customFormat="1" x14ac:dyDescent="0.2">
      <c r="B15884" s="442"/>
      <c r="I15884" s="443"/>
      <c r="J15884" s="443"/>
      <c r="K15884" s="443"/>
    </row>
    <row r="15885" spans="2:11" s="440" customFormat="1" x14ac:dyDescent="0.2">
      <c r="B15885" s="442"/>
      <c r="I15885" s="443"/>
      <c r="J15885" s="443"/>
      <c r="K15885" s="443"/>
    </row>
    <row r="15886" spans="2:11" s="440" customFormat="1" x14ac:dyDescent="0.2">
      <c r="B15886" s="442"/>
      <c r="I15886" s="443"/>
      <c r="J15886" s="443"/>
      <c r="K15886" s="443"/>
    </row>
    <row r="15887" spans="2:11" s="440" customFormat="1" x14ac:dyDescent="0.2">
      <c r="B15887" s="442"/>
      <c r="I15887" s="443"/>
      <c r="J15887" s="443"/>
      <c r="K15887" s="443"/>
    </row>
    <row r="15888" spans="2:11" s="440" customFormat="1" x14ac:dyDescent="0.2">
      <c r="B15888" s="442"/>
      <c r="I15888" s="443"/>
      <c r="J15888" s="443"/>
      <c r="K15888" s="443"/>
    </row>
    <row r="15889" spans="2:11" s="440" customFormat="1" x14ac:dyDescent="0.2">
      <c r="B15889" s="442"/>
      <c r="I15889" s="443"/>
      <c r="J15889" s="443"/>
      <c r="K15889" s="443"/>
    </row>
    <row r="15890" spans="2:11" s="440" customFormat="1" x14ac:dyDescent="0.2">
      <c r="B15890" s="442"/>
      <c r="I15890" s="443"/>
      <c r="J15890" s="443"/>
      <c r="K15890" s="443"/>
    </row>
    <row r="15891" spans="2:11" s="440" customFormat="1" x14ac:dyDescent="0.2">
      <c r="B15891" s="442"/>
      <c r="I15891" s="443"/>
      <c r="J15891" s="443"/>
      <c r="K15891" s="443"/>
    </row>
    <row r="15892" spans="2:11" s="440" customFormat="1" x14ac:dyDescent="0.2">
      <c r="B15892" s="442"/>
      <c r="I15892" s="443"/>
      <c r="J15892" s="443"/>
      <c r="K15892" s="443"/>
    </row>
    <row r="15893" spans="2:11" s="440" customFormat="1" x14ac:dyDescent="0.2">
      <c r="B15893" s="442"/>
      <c r="I15893" s="443"/>
      <c r="J15893" s="443"/>
      <c r="K15893" s="443"/>
    </row>
    <row r="15894" spans="2:11" s="440" customFormat="1" x14ac:dyDescent="0.2">
      <c r="B15894" s="442"/>
      <c r="I15894" s="443"/>
      <c r="J15894" s="443"/>
      <c r="K15894" s="443"/>
    </row>
    <row r="15895" spans="2:11" s="440" customFormat="1" x14ac:dyDescent="0.2">
      <c r="B15895" s="442"/>
      <c r="I15895" s="443"/>
      <c r="J15895" s="443"/>
      <c r="K15895" s="443"/>
    </row>
    <row r="15896" spans="2:11" s="440" customFormat="1" x14ac:dyDescent="0.2">
      <c r="B15896" s="442"/>
      <c r="I15896" s="443"/>
      <c r="J15896" s="443"/>
      <c r="K15896" s="443"/>
    </row>
    <row r="15897" spans="2:11" s="440" customFormat="1" x14ac:dyDescent="0.2">
      <c r="B15897" s="442"/>
      <c r="I15897" s="443"/>
      <c r="J15897" s="443"/>
      <c r="K15897" s="443"/>
    </row>
    <row r="15898" spans="2:11" s="440" customFormat="1" x14ac:dyDescent="0.2">
      <c r="B15898" s="442"/>
      <c r="I15898" s="443"/>
      <c r="J15898" s="443"/>
      <c r="K15898" s="443"/>
    </row>
    <row r="15899" spans="2:11" s="440" customFormat="1" x14ac:dyDescent="0.2">
      <c r="B15899" s="442"/>
      <c r="I15899" s="443"/>
      <c r="J15899" s="443"/>
      <c r="K15899" s="443"/>
    </row>
    <row r="15900" spans="2:11" s="440" customFormat="1" x14ac:dyDescent="0.2">
      <c r="B15900" s="442"/>
      <c r="I15900" s="443"/>
      <c r="J15900" s="443"/>
      <c r="K15900" s="443"/>
    </row>
    <row r="15901" spans="2:11" s="440" customFormat="1" x14ac:dyDescent="0.2">
      <c r="B15901" s="442"/>
      <c r="I15901" s="443"/>
      <c r="J15901" s="443"/>
      <c r="K15901" s="443"/>
    </row>
    <row r="15902" spans="2:11" s="440" customFormat="1" x14ac:dyDescent="0.2">
      <c r="B15902" s="442"/>
      <c r="I15902" s="443"/>
      <c r="J15902" s="443"/>
      <c r="K15902" s="443"/>
    </row>
    <row r="15903" spans="2:11" s="440" customFormat="1" x14ac:dyDescent="0.2">
      <c r="B15903" s="442"/>
      <c r="I15903" s="443"/>
      <c r="J15903" s="443"/>
      <c r="K15903" s="443"/>
    </row>
    <row r="15904" spans="2:11" s="440" customFormat="1" x14ac:dyDescent="0.2">
      <c r="B15904" s="442"/>
      <c r="I15904" s="443"/>
      <c r="J15904" s="443"/>
      <c r="K15904" s="443"/>
    </row>
    <row r="15905" spans="2:11" s="440" customFormat="1" x14ac:dyDescent="0.2">
      <c r="B15905" s="442"/>
      <c r="I15905" s="443"/>
      <c r="J15905" s="443"/>
      <c r="K15905" s="443"/>
    </row>
    <row r="15906" spans="2:11" s="440" customFormat="1" x14ac:dyDescent="0.2">
      <c r="B15906" s="442"/>
      <c r="I15906" s="443"/>
      <c r="J15906" s="443"/>
      <c r="K15906" s="443"/>
    </row>
    <row r="15907" spans="2:11" s="440" customFormat="1" x14ac:dyDescent="0.2">
      <c r="B15907" s="442"/>
      <c r="I15907" s="443"/>
      <c r="J15907" s="443"/>
      <c r="K15907" s="443"/>
    </row>
    <row r="15908" spans="2:11" s="440" customFormat="1" x14ac:dyDescent="0.2">
      <c r="B15908" s="442"/>
      <c r="I15908" s="443"/>
      <c r="J15908" s="443"/>
      <c r="K15908" s="443"/>
    </row>
    <row r="15909" spans="2:11" s="440" customFormat="1" x14ac:dyDescent="0.2">
      <c r="B15909" s="442"/>
      <c r="I15909" s="443"/>
      <c r="J15909" s="443"/>
      <c r="K15909" s="443"/>
    </row>
    <row r="15910" spans="2:11" s="440" customFormat="1" x14ac:dyDescent="0.2">
      <c r="B15910" s="442"/>
      <c r="I15910" s="443"/>
      <c r="J15910" s="443"/>
      <c r="K15910" s="443"/>
    </row>
    <row r="15911" spans="2:11" s="440" customFormat="1" x14ac:dyDescent="0.2">
      <c r="B15911" s="442"/>
      <c r="I15911" s="443"/>
      <c r="J15911" s="443"/>
      <c r="K15911" s="443"/>
    </row>
    <row r="15912" spans="2:11" s="440" customFormat="1" x14ac:dyDescent="0.2">
      <c r="B15912" s="442"/>
      <c r="I15912" s="443"/>
      <c r="J15912" s="443"/>
      <c r="K15912" s="443"/>
    </row>
    <row r="15913" spans="2:11" s="440" customFormat="1" x14ac:dyDescent="0.2">
      <c r="B15913" s="442"/>
      <c r="I15913" s="443"/>
      <c r="J15913" s="443"/>
      <c r="K15913" s="443"/>
    </row>
    <row r="15914" spans="2:11" s="440" customFormat="1" x14ac:dyDescent="0.2">
      <c r="B15914" s="442"/>
      <c r="I15914" s="443"/>
      <c r="J15914" s="443"/>
      <c r="K15914" s="443"/>
    </row>
    <row r="15915" spans="2:11" s="440" customFormat="1" x14ac:dyDescent="0.2">
      <c r="B15915" s="442"/>
      <c r="I15915" s="443"/>
      <c r="J15915" s="443"/>
      <c r="K15915" s="443"/>
    </row>
    <row r="15916" spans="2:11" s="440" customFormat="1" x14ac:dyDescent="0.2">
      <c r="B15916" s="442"/>
      <c r="I15916" s="443"/>
      <c r="J15916" s="443"/>
      <c r="K15916" s="443"/>
    </row>
    <row r="15917" spans="2:11" s="440" customFormat="1" x14ac:dyDescent="0.2">
      <c r="B15917" s="442"/>
      <c r="I15917" s="443"/>
      <c r="J15917" s="443"/>
      <c r="K15917" s="443"/>
    </row>
    <row r="15918" spans="2:11" s="440" customFormat="1" x14ac:dyDescent="0.2">
      <c r="B15918" s="442"/>
      <c r="I15918" s="443"/>
      <c r="J15918" s="443"/>
      <c r="K15918" s="443"/>
    </row>
    <row r="15919" spans="2:11" s="440" customFormat="1" x14ac:dyDescent="0.2">
      <c r="B15919" s="442"/>
      <c r="I15919" s="443"/>
      <c r="J15919" s="443"/>
      <c r="K15919" s="443"/>
    </row>
    <row r="15920" spans="2:11" s="440" customFormat="1" x14ac:dyDescent="0.2">
      <c r="B15920" s="442"/>
      <c r="I15920" s="443"/>
      <c r="J15920" s="443"/>
      <c r="K15920" s="443"/>
    </row>
    <row r="15921" spans="2:11" s="440" customFormat="1" x14ac:dyDescent="0.2">
      <c r="B15921" s="442"/>
      <c r="I15921" s="443"/>
      <c r="J15921" s="443"/>
      <c r="K15921" s="443"/>
    </row>
    <row r="15922" spans="2:11" s="440" customFormat="1" x14ac:dyDescent="0.2">
      <c r="B15922" s="442"/>
      <c r="I15922" s="443"/>
      <c r="J15922" s="443"/>
      <c r="K15922" s="443"/>
    </row>
    <row r="15923" spans="2:11" s="440" customFormat="1" x14ac:dyDescent="0.2">
      <c r="B15923" s="442"/>
      <c r="I15923" s="443"/>
      <c r="J15923" s="443"/>
      <c r="K15923" s="443"/>
    </row>
    <row r="15924" spans="2:11" s="440" customFormat="1" x14ac:dyDescent="0.2">
      <c r="B15924" s="442"/>
      <c r="I15924" s="443"/>
      <c r="J15924" s="443"/>
      <c r="K15924" s="443"/>
    </row>
    <row r="15925" spans="2:11" s="440" customFormat="1" x14ac:dyDescent="0.2">
      <c r="B15925" s="442"/>
      <c r="I15925" s="443"/>
      <c r="J15925" s="443"/>
      <c r="K15925" s="443"/>
    </row>
    <row r="15926" spans="2:11" s="440" customFormat="1" x14ac:dyDescent="0.2">
      <c r="B15926" s="442"/>
      <c r="I15926" s="443"/>
      <c r="J15926" s="443"/>
      <c r="K15926" s="443"/>
    </row>
    <row r="15927" spans="2:11" s="440" customFormat="1" x14ac:dyDescent="0.2">
      <c r="B15927" s="442"/>
      <c r="I15927" s="443"/>
      <c r="J15927" s="443"/>
      <c r="K15927" s="443"/>
    </row>
    <row r="15928" spans="2:11" s="440" customFormat="1" x14ac:dyDescent="0.2">
      <c r="B15928" s="442"/>
      <c r="I15928" s="443"/>
      <c r="J15928" s="443"/>
      <c r="K15928" s="443"/>
    </row>
    <row r="15929" spans="2:11" s="440" customFormat="1" x14ac:dyDescent="0.2">
      <c r="B15929" s="442"/>
      <c r="I15929" s="443"/>
      <c r="J15929" s="443"/>
      <c r="K15929" s="443"/>
    </row>
    <row r="15930" spans="2:11" s="440" customFormat="1" x14ac:dyDescent="0.2">
      <c r="B15930" s="442"/>
      <c r="I15930" s="443"/>
      <c r="J15930" s="443"/>
      <c r="K15930" s="443"/>
    </row>
    <row r="15931" spans="2:11" s="440" customFormat="1" x14ac:dyDescent="0.2">
      <c r="B15931" s="442"/>
      <c r="I15931" s="443"/>
      <c r="J15931" s="443"/>
      <c r="K15931" s="443"/>
    </row>
    <row r="15932" spans="2:11" s="440" customFormat="1" x14ac:dyDescent="0.2">
      <c r="B15932" s="442"/>
      <c r="I15932" s="443"/>
      <c r="J15932" s="443"/>
      <c r="K15932" s="443"/>
    </row>
    <row r="15933" spans="2:11" s="440" customFormat="1" x14ac:dyDescent="0.2">
      <c r="B15933" s="442"/>
      <c r="I15933" s="443"/>
      <c r="J15933" s="443"/>
      <c r="K15933" s="443"/>
    </row>
    <row r="15934" spans="2:11" s="440" customFormat="1" x14ac:dyDescent="0.2">
      <c r="B15934" s="442"/>
      <c r="I15934" s="443"/>
      <c r="J15934" s="443"/>
      <c r="K15934" s="443"/>
    </row>
    <row r="15935" spans="2:11" s="440" customFormat="1" x14ac:dyDescent="0.2">
      <c r="B15935" s="442"/>
      <c r="I15935" s="443"/>
      <c r="J15935" s="443"/>
      <c r="K15935" s="443"/>
    </row>
    <row r="15936" spans="2:11" s="440" customFormat="1" x14ac:dyDescent="0.2">
      <c r="B15936" s="442"/>
      <c r="I15936" s="443"/>
      <c r="J15936" s="443"/>
      <c r="K15936" s="443"/>
    </row>
    <row r="15937" spans="2:11" s="440" customFormat="1" x14ac:dyDescent="0.2">
      <c r="B15937" s="442"/>
      <c r="I15937" s="443"/>
      <c r="J15937" s="443"/>
      <c r="K15937" s="443"/>
    </row>
    <row r="15938" spans="2:11" s="440" customFormat="1" x14ac:dyDescent="0.2">
      <c r="B15938" s="442"/>
      <c r="I15938" s="443"/>
      <c r="J15938" s="443"/>
      <c r="K15938" s="443"/>
    </row>
    <row r="15939" spans="2:11" s="440" customFormat="1" x14ac:dyDescent="0.2">
      <c r="B15939" s="442"/>
      <c r="I15939" s="443"/>
      <c r="J15939" s="443"/>
      <c r="K15939" s="443"/>
    </row>
    <row r="15940" spans="2:11" s="440" customFormat="1" x14ac:dyDescent="0.2">
      <c r="B15940" s="442"/>
      <c r="I15940" s="443"/>
      <c r="J15940" s="443"/>
      <c r="K15940" s="443"/>
    </row>
    <row r="15941" spans="2:11" s="440" customFormat="1" x14ac:dyDescent="0.2">
      <c r="B15941" s="442"/>
      <c r="I15941" s="443"/>
      <c r="J15941" s="443"/>
      <c r="K15941" s="443"/>
    </row>
    <row r="15942" spans="2:11" s="440" customFormat="1" x14ac:dyDescent="0.2">
      <c r="B15942" s="442"/>
      <c r="I15942" s="443"/>
      <c r="J15942" s="443"/>
      <c r="K15942" s="443"/>
    </row>
    <row r="15943" spans="2:11" s="440" customFormat="1" x14ac:dyDescent="0.2">
      <c r="B15943" s="442"/>
      <c r="I15943" s="443"/>
      <c r="J15943" s="443"/>
      <c r="K15943" s="443"/>
    </row>
    <row r="15944" spans="2:11" s="440" customFormat="1" x14ac:dyDescent="0.2">
      <c r="B15944" s="442"/>
      <c r="I15944" s="443"/>
      <c r="J15944" s="443"/>
      <c r="K15944" s="443"/>
    </row>
    <row r="15945" spans="2:11" s="440" customFormat="1" x14ac:dyDescent="0.2">
      <c r="B15945" s="442"/>
      <c r="I15945" s="443"/>
      <c r="J15945" s="443"/>
      <c r="K15945" s="443"/>
    </row>
    <row r="15946" spans="2:11" s="440" customFormat="1" x14ac:dyDescent="0.2">
      <c r="B15946" s="442"/>
      <c r="I15946" s="443"/>
      <c r="J15946" s="443"/>
      <c r="K15946" s="443"/>
    </row>
    <row r="15947" spans="2:11" s="440" customFormat="1" x14ac:dyDescent="0.2">
      <c r="B15947" s="442"/>
      <c r="I15947" s="443"/>
      <c r="J15947" s="443"/>
      <c r="K15947" s="443"/>
    </row>
    <row r="15948" spans="2:11" s="440" customFormat="1" x14ac:dyDescent="0.2">
      <c r="B15948" s="442"/>
      <c r="I15948" s="443"/>
      <c r="J15948" s="443"/>
      <c r="K15948" s="443"/>
    </row>
    <row r="15949" spans="2:11" s="440" customFormat="1" x14ac:dyDescent="0.2">
      <c r="B15949" s="442"/>
      <c r="I15949" s="443"/>
      <c r="J15949" s="443"/>
      <c r="K15949" s="443"/>
    </row>
    <row r="15950" spans="2:11" s="440" customFormat="1" x14ac:dyDescent="0.2">
      <c r="B15950" s="442"/>
      <c r="I15950" s="443"/>
      <c r="J15950" s="443"/>
      <c r="K15950" s="443"/>
    </row>
    <row r="15951" spans="2:11" s="440" customFormat="1" x14ac:dyDescent="0.2">
      <c r="B15951" s="442"/>
      <c r="I15951" s="443"/>
      <c r="J15951" s="443"/>
      <c r="K15951" s="443"/>
    </row>
    <row r="15952" spans="2:11" s="440" customFormat="1" x14ac:dyDescent="0.2">
      <c r="B15952" s="442"/>
      <c r="I15952" s="443"/>
      <c r="J15952" s="443"/>
      <c r="K15952" s="443"/>
    </row>
    <row r="15953" spans="2:11" s="440" customFormat="1" x14ac:dyDescent="0.2">
      <c r="B15953" s="442"/>
      <c r="I15953" s="443"/>
      <c r="J15953" s="443"/>
      <c r="K15953" s="443"/>
    </row>
    <row r="15954" spans="2:11" s="440" customFormat="1" x14ac:dyDescent="0.2">
      <c r="B15954" s="442"/>
      <c r="I15954" s="443"/>
      <c r="J15954" s="443"/>
      <c r="K15954" s="443"/>
    </row>
    <row r="15955" spans="2:11" s="440" customFormat="1" x14ac:dyDescent="0.2">
      <c r="B15955" s="442"/>
      <c r="I15955" s="443"/>
      <c r="J15955" s="443"/>
      <c r="K15955" s="443"/>
    </row>
    <row r="15956" spans="2:11" s="440" customFormat="1" x14ac:dyDescent="0.2">
      <c r="B15956" s="442"/>
      <c r="I15956" s="443"/>
      <c r="J15956" s="443"/>
      <c r="K15956" s="443"/>
    </row>
    <row r="15957" spans="2:11" s="440" customFormat="1" x14ac:dyDescent="0.2">
      <c r="B15957" s="442"/>
      <c r="I15957" s="443"/>
      <c r="J15957" s="443"/>
      <c r="K15957" s="443"/>
    </row>
    <row r="15958" spans="2:11" s="440" customFormat="1" x14ac:dyDescent="0.2">
      <c r="B15958" s="442"/>
      <c r="I15958" s="443"/>
      <c r="J15958" s="443"/>
      <c r="K15958" s="443"/>
    </row>
    <row r="15959" spans="2:11" s="440" customFormat="1" x14ac:dyDescent="0.2">
      <c r="B15959" s="442"/>
      <c r="I15959" s="443"/>
      <c r="J15959" s="443"/>
      <c r="K15959" s="443"/>
    </row>
    <row r="15960" spans="2:11" s="440" customFormat="1" x14ac:dyDescent="0.2">
      <c r="B15960" s="442"/>
      <c r="I15960" s="443"/>
      <c r="J15960" s="443"/>
      <c r="K15960" s="443"/>
    </row>
    <row r="15961" spans="2:11" s="440" customFormat="1" x14ac:dyDescent="0.2">
      <c r="B15961" s="442"/>
      <c r="I15961" s="443"/>
      <c r="J15961" s="443"/>
      <c r="K15961" s="443"/>
    </row>
    <row r="15962" spans="2:11" s="440" customFormat="1" x14ac:dyDescent="0.2">
      <c r="B15962" s="442"/>
      <c r="I15962" s="443"/>
      <c r="J15962" s="443"/>
      <c r="K15962" s="443"/>
    </row>
    <row r="15963" spans="2:11" s="440" customFormat="1" x14ac:dyDescent="0.2">
      <c r="B15963" s="442"/>
      <c r="I15963" s="443"/>
      <c r="J15963" s="443"/>
      <c r="K15963" s="443"/>
    </row>
    <row r="15964" spans="2:11" s="440" customFormat="1" x14ac:dyDescent="0.2">
      <c r="B15964" s="442"/>
      <c r="I15964" s="443"/>
      <c r="J15964" s="443"/>
      <c r="K15964" s="443"/>
    </row>
    <row r="15965" spans="2:11" s="440" customFormat="1" x14ac:dyDescent="0.2">
      <c r="B15965" s="442"/>
      <c r="I15965" s="443"/>
      <c r="J15965" s="443"/>
      <c r="K15965" s="443"/>
    </row>
    <row r="15966" spans="2:11" s="440" customFormat="1" x14ac:dyDescent="0.2">
      <c r="B15966" s="442"/>
      <c r="I15966" s="443"/>
      <c r="J15966" s="443"/>
      <c r="K15966" s="443"/>
    </row>
    <row r="15967" spans="2:11" s="440" customFormat="1" x14ac:dyDescent="0.2">
      <c r="B15967" s="442"/>
      <c r="I15967" s="443"/>
      <c r="J15967" s="443"/>
      <c r="K15967" s="443"/>
    </row>
    <row r="15968" spans="2:11" s="440" customFormat="1" x14ac:dyDescent="0.2">
      <c r="B15968" s="442"/>
      <c r="I15968" s="443"/>
      <c r="J15968" s="443"/>
      <c r="K15968" s="443"/>
    </row>
    <row r="15969" spans="2:11" s="440" customFormat="1" x14ac:dyDescent="0.2">
      <c r="B15969" s="442"/>
      <c r="I15969" s="443"/>
      <c r="J15969" s="443"/>
      <c r="K15969" s="443"/>
    </row>
    <row r="15970" spans="2:11" s="440" customFormat="1" x14ac:dyDescent="0.2">
      <c r="B15970" s="442"/>
      <c r="I15970" s="443"/>
      <c r="J15970" s="443"/>
      <c r="K15970" s="443"/>
    </row>
    <row r="15971" spans="2:11" s="440" customFormat="1" x14ac:dyDescent="0.2">
      <c r="B15971" s="442"/>
      <c r="I15971" s="443"/>
      <c r="J15971" s="443"/>
      <c r="K15971" s="443"/>
    </row>
    <row r="15972" spans="2:11" s="440" customFormat="1" x14ac:dyDescent="0.2">
      <c r="B15972" s="442"/>
      <c r="I15972" s="443"/>
      <c r="J15972" s="443"/>
      <c r="K15972" s="443"/>
    </row>
    <row r="15973" spans="2:11" s="440" customFormat="1" x14ac:dyDescent="0.2">
      <c r="B15973" s="442"/>
      <c r="I15973" s="443"/>
      <c r="J15973" s="443"/>
      <c r="K15973" s="443"/>
    </row>
    <row r="15974" spans="2:11" s="440" customFormat="1" x14ac:dyDescent="0.2">
      <c r="B15974" s="442"/>
      <c r="I15974" s="443"/>
      <c r="J15974" s="443"/>
      <c r="K15974" s="443"/>
    </row>
    <row r="15975" spans="2:11" s="440" customFormat="1" x14ac:dyDescent="0.2">
      <c r="B15975" s="442"/>
      <c r="I15975" s="443"/>
      <c r="J15975" s="443"/>
      <c r="K15975" s="443"/>
    </row>
    <row r="15976" spans="2:11" s="440" customFormat="1" x14ac:dyDescent="0.2">
      <c r="B15976" s="442"/>
      <c r="I15976" s="443"/>
      <c r="J15976" s="443"/>
      <c r="K15976" s="443"/>
    </row>
    <row r="15977" spans="2:11" s="440" customFormat="1" x14ac:dyDescent="0.2">
      <c r="B15977" s="442"/>
      <c r="I15977" s="443"/>
      <c r="J15977" s="443"/>
      <c r="K15977" s="443"/>
    </row>
    <row r="15978" spans="2:11" s="440" customFormat="1" x14ac:dyDescent="0.2">
      <c r="B15978" s="442"/>
      <c r="I15978" s="443"/>
      <c r="J15978" s="443"/>
      <c r="K15978" s="443"/>
    </row>
    <row r="15979" spans="2:11" s="440" customFormat="1" x14ac:dyDescent="0.2">
      <c r="B15979" s="442"/>
      <c r="I15979" s="443"/>
      <c r="J15979" s="443"/>
      <c r="K15979" s="443"/>
    </row>
    <row r="15980" spans="2:11" s="440" customFormat="1" x14ac:dyDescent="0.2">
      <c r="B15980" s="442"/>
      <c r="I15980" s="443"/>
      <c r="J15980" s="443"/>
      <c r="K15980" s="443"/>
    </row>
    <row r="15981" spans="2:11" s="440" customFormat="1" x14ac:dyDescent="0.2">
      <c r="B15981" s="442"/>
      <c r="I15981" s="443"/>
      <c r="J15981" s="443"/>
      <c r="K15981" s="443"/>
    </row>
    <row r="15982" spans="2:11" s="440" customFormat="1" x14ac:dyDescent="0.2">
      <c r="B15982" s="442"/>
      <c r="I15982" s="443"/>
      <c r="J15982" s="443"/>
      <c r="K15982" s="443"/>
    </row>
    <row r="15983" spans="2:11" s="440" customFormat="1" x14ac:dyDescent="0.2">
      <c r="B15983" s="442"/>
      <c r="I15983" s="443"/>
      <c r="J15983" s="443"/>
      <c r="K15983" s="443"/>
    </row>
    <row r="15984" spans="2:11" s="440" customFormat="1" x14ac:dyDescent="0.2">
      <c r="B15984" s="442"/>
      <c r="I15984" s="443"/>
      <c r="J15984" s="443"/>
      <c r="K15984" s="443"/>
    </row>
    <row r="15985" spans="2:11" s="440" customFormat="1" x14ac:dyDescent="0.2">
      <c r="B15985" s="442"/>
      <c r="I15985" s="443"/>
      <c r="J15985" s="443"/>
      <c r="K15985" s="443"/>
    </row>
    <row r="15986" spans="2:11" s="440" customFormat="1" x14ac:dyDescent="0.2">
      <c r="B15986" s="442"/>
      <c r="I15986" s="443"/>
      <c r="J15986" s="443"/>
      <c r="K15986" s="443"/>
    </row>
    <row r="15987" spans="2:11" s="440" customFormat="1" x14ac:dyDescent="0.2">
      <c r="B15987" s="442"/>
      <c r="I15987" s="443"/>
      <c r="J15987" s="443"/>
      <c r="K15987" s="443"/>
    </row>
    <row r="15988" spans="2:11" s="440" customFormat="1" x14ac:dyDescent="0.2">
      <c r="B15988" s="442"/>
      <c r="I15988" s="443"/>
      <c r="J15988" s="443"/>
      <c r="K15988" s="443"/>
    </row>
    <row r="15989" spans="2:11" s="440" customFormat="1" x14ac:dyDescent="0.2">
      <c r="B15989" s="442"/>
      <c r="I15989" s="443"/>
      <c r="J15989" s="443"/>
      <c r="K15989" s="443"/>
    </row>
    <row r="15990" spans="2:11" s="440" customFormat="1" x14ac:dyDescent="0.2">
      <c r="B15990" s="442"/>
      <c r="I15990" s="443"/>
      <c r="J15990" s="443"/>
      <c r="K15990" s="443"/>
    </row>
    <row r="15991" spans="2:11" s="440" customFormat="1" x14ac:dyDescent="0.2">
      <c r="B15991" s="442"/>
      <c r="I15991" s="443"/>
      <c r="J15991" s="443"/>
      <c r="K15991" s="443"/>
    </row>
    <row r="15992" spans="2:11" s="440" customFormat="1" x14ac:dyDescent="0.2">
      <c r="B15992" s="442"/>
      <c r="I15992" s="443"/>
      <c r="J15992" s="443"/>
      <c r="K15992" s="443"/>
    </row>
    <row r="15993" spans="2:11" s="440" customFormat="1" x14ac:dyDescent="0.2">
      <c r="B15993" s="442"/>
      <c r="I15993" s="443"/>
      <c r="J15993" s="443"/>
      <c r="K15993" s="443"/>
    </row>
    <row r="15994" spans="2:11" s="440" customFormat="1" x14ac:dyDescent="0.2">
      <c r="B15994" s="442"/>
      <c r="I15994" s="443"/>
      <c r="J15994" s="443"/>
      <c r="K15994" s="443"/>
    </row>
    <row r="15995" spans="2:11" s="440" customFormat="1" x14ac:dyDescent="0.2">
      <c r="B15995" s="442"/>
      <c r="I15995" s="443"/>
      <c r="J15995" s="443"/>
      <c r="K15995" s="443"/>
    </row>
    <row r="15996" spans="2:11" s="440" customFormat="1" x14ac:dyDescent="0.2">
      <c r="B15996" s="442"/>
      <c r="I15996" s="443"/>
      <c r="J15996" s="443"/>
      <c r="K15996" s="443"/>
    </row>
    <row r="15997" spans="2:11" s="440" customFormat="1" x14ac:dyDescent="0.2">
      <c r="B15997" s="442"/>
      <c r="I15997" s="443"/>
      <c r="J15997" s="443"/>
      <c r="K15997" s="443"/>
    </row>
    <row r="15998" spans="2:11" s="440" customFormat="1" x14ac:dyDescent="0.2">
      <c r="B15998" s="442"/>
      <c r="I15998" s="443"/>
      <c r="J15998" s="443"/>
      <c r="K15998" s="443"/>
    </row>
    <row r="15999" spans="2:11" s="440" customFormat="1" x14ac:dyDescent="0.2">
      <c r="B15999" s="442"/>
      <c r="I15999" s="443"/>
      <c r="J15999" s="443"/>
      <c r="K15999" s="443"/>
    </row>
    <row r="16000" spans="2:11" s="440" customFormat="1" x14ac:dyDescent="0.2">
      <c r="B16000" s="442"/>
      <c r="I16000" s="443"/>
      <c r="J16000" s="443"/>
      <c r="K16000" s="443"/>
    </row>
    <row r="16001" spans="2:11" s="440" customFormat="1" x14ac:dyDescent="0.2">
      <c r="B16001" s="442"/>
      <c r="I16001" s="443"/>
      <c r="J16001" s="443"/>
      <c r="K16001" s="443"/>
    </row>
    <row r="16002" spans="2:11" s="440" customFormat="1" x14ac:dyDescent="0.2">
      <c r="B16002" s="442"/>
      <c r="I16002" s="443"/>
      <c r="J16002" s="443"/>
      <c r="K16002" s="443"/>
    </row>
    <row r="16003" spans="2:11" s="440" customFormat="1" x14ac:dyDescent="0.2">
      <c r="B16003" s="442"/>
      <c r="I16003" s="443"/>
      <c r="J16003" s="443"/>
      <c r="K16003" s="443"/>
    </row>
    <row r="16004" spans="2:11" s="440" customFormat="1" x14ac:dyDescent="0.2">
      <c r="B16004" s="442"/>
      <c r="I16004" s="443"/>
      <c r="J16004" s="443"/>
      <c r="K16004" s="443"/>
    </row>
    <row r="16005" spans="2:11" s="440" customFormat="1" x14ac:dyDescent="0.2">
      <c r="B16005" s="442"/>
      <c r="I16005" s="443"/>
      <c r="J16005" s="443"/>
      <c r="K16005" s="443"/>
    </row>
    <row r="16006" spans="2:11" s="440" customFormat="1" x14ac:dyDescent="0.2">
      <c r="B16006" s="442"/>
      <c r="I16006" s="443"/>
      <c r="J16006" s="443"/>
      <c r="K16006" s="443"/>
    </row>
    <row r="16007" spans="2:11" s="440" customFormat="1" x14ac:dyDescent="0.2">
      <c r="B16007" s="442"/>
      <c r="I16007" s="443"/>
      <c r="J16007" s="443"/>
      <c r="K16007" s="443"/>
    </row>
    <row r="16008" spans="2:11" s="440" customFormat="1" x14ac:dyDescent="0.2">
      <c r="B16008" s="442"/>
      <c r="I16008" s="443"/>
      <c r="J16008" s="443"/>
      <c r="K16008" s="443"/>
    </row>
    <row r="16009" spans="2:11" s="440" customFormat="1" x14ac:dyDescent="0.2">
      <c r="B16009" s="442"/>
      <c r="I16009" s="443"/>
      <c r="J16009" s="443"/>
      <c r="K16009" s="443"/>
    </row>
    <row r="16010" spans="2:11" s="440" customFormat="1" x14ac:dyDescent="0.2">
      <c r="B16010" s="442"/>
      <c r="I16010" s="443"/>
      <c r="J16010" s="443"/>
      <c r="K16010" s="443"/>
    </row>
    <row r="16011" spans="2:11" s="440" customFormat="1" x14ac:dyDescent="0.2">
      <c r="B16011" s="442"/>
      <c r="I16011" s="443"/>
      <c r="J16011" s="443"/>
      <c r="K16011" s="443"/>
    </row>
    <row r="16012" spans="2:11" s="440" customFormat="1" x14ac:dyDescent="0.2">
      <c r="B16012" s="442"/>
      <c r="I16012" s="443"/>
      <c r="J16012" s="443"/>
      <c r="K16012" s="443"/>
    </row>
    <row r="16013" spans="2:11" s="440" customFormat="1" x14ac:dyDescent="0.2">
      <c r="B16013" s="442"/>
      <c r="I16013" s="443"/>
      <c r="J16013" s="443"/>
      <c r="K16013" s="443"/>
    </row>
    <row r="16014" spans="2:11" s="440" customFormat="1" x14ac:dyDescent="0.2">
      <c r="B16014" s="442"/>
      <c r="I16014" s="443"/>
      <c r="J16014" s="443"/>
      <c r="K16014" s="443"/>
    </row>
    <row r="16015" spans="2:11" s="440" customFormat="1" x14ac:dyDescent="0.2">
      <c r="B16015" s="442"/>
      <c r="I16015" s="443"/>
      <c r="J16015" s="443"/>
      <c r="K16015" s="443"/>
    </row>
    <row r="16016" spans="2:11" s="440" customFormat="1" x14ac:dyDescent="0.2">
      <c r="B16016" s="442"/>
      <c r="I16016" s="443"/>
      <c r="J16016" s="443"/>
      <c r="K16016" s="443"/>
    </row>
    <row r="16017" spans="2:11" s="440" customFormat="1" x14ac:dyDescent="0.2">
      <c r="B16017" s="442"/>
      <c r="I16017" s="443"/>
      <c r="J16017" s="443"/>
      <c r="K16017" s="443"/>
    </row>
    <row r="16018" spans="2:11" s="440" customFormat="1" x14ac:dyDescent="0.2">
      <c r="B16018" s="442"/>
      <c r="I16018" s="443"/>
      <c r="J16018" s="443"/>
      <c r="K16018" s="443"/>
    </row>
    <row r="16019" spans="2:11" s="440" customFormat="1" x14ac:dyDescent="0.2">
      <c r="B16019" s="442"/>
      <c r="I16019" s="443"/>
      <c r="J16019" s="443"/>
      <c r="K16019" s="443"/>
    </row>
    <row r="16020" spans="2:11" s="440" customFormat="1" x14ac:dyDescent="0.2">
      <c r="B16020" s="442"/>
      <c r="I16020" s="443"/>
      <c r="J16020" s="443"/>
      <c r="K16020" s="443"/>
    </row>
    <row r="16021" spans="2:11" s="440" customFormat="1" x14ac:dyDescent="0.2">
      <c r="B16021" s="442"/>
      <c r="I16021" s="443"/>
      <c r="J16021" s="443"/>
      <c r="K16021" s="443"/>
    </row>
    <row r="16022" spans="2:11" s="440" customFormat="1" x14ac:dyDescent="0.2">
      <c r="B16022" s="442"/>
      <c r="I16022" s="443"/>
      <c r="J16022" s="443"/>
      <c r="K16022" s="443"/>
    </row>
    <row r="16023" spans="2:11" s="440" customFormat="1" x14ac:dyDescent="0.2">
      <c r="B16023" s="442"/>
      <c r="I16023" s="443"/>
      <c r="J16023" s="443"/>
      <c r="K16023" s="443"/>
    </row>
    <row r="16024" spans="2:11" s="440" customFormat="1" x14ac:dyDescent="0.2">
      <c r="B16024" s="442"/>
      <c r="I16024" s="443"/>
      <c r="J16024" s="443"/>
      <c r="K16024" s="443"/>
    </row>
    <row r="16025" spans="2:11" s="440" customFormat="1" x14ac:dyDescent="0.2">
      <c r="B16025" s="442"/>
      <c r="I16025" s="443"/>
      <c r="J16025" s="443"/>
      <c r="K16025" s="443"/>
    </row>
    <row r="16026" spans="2:11" s="440" customFormat="1" x14ac:dyDescent="0.2">
      <c r="B16026" s="442"/>
      <c r="I16026" s="443"/>
      <c r="J16026" s="443"/>
      <c r="K16026" s="443"/>
    </row>
    <row r="16027" spans="2:11" s="440" customFormat="1" x14ac:dyDescent="0.2">
      <c r="B16027" s="442"/>
      <c r="I16027" s="443"/>
      <c r="J16027" s="443"/>
      <c r="K16027" s="443"/>
    </row>
    <row r="16028" spans="2:11" s="440" customFormat="1" x14ac:dyDescent="0.2">
      <c r="B16028" s="442"/>
      <c r="I16028" s="443"/>
      <c r="J16028" s="443"/>
      <c r="K16028" s="443"/>
    </row>
    <row r="16029" spans="2:11" s="440" customFormat="1" x14ac:dyDescent="0.2">
      <c r="B16029" s="442"/>
      <c r="I16029" s="443"/>
      <c r="J16029" s="443"/>
      <c r="K16029" s="443"/>
    </row>
    <row r="16030" spans="2:11" s="440" customFormat="1" x14ac:dyDescent="0.2">
      <c r="B16030" s="442"/>
      <c r="I16030" s="443"/>
      <c r="J16030" s="443"/>
      <c r="K16030" s="443"/>
    </row>
    <row r="16031" spans="2:11" s="440" customFormat="1" x14ac:dyDescent="0.2">
      <c r="B16031" s="442"/>
      <c r="I16031" s="443"/>
      <c r="J16031" s="443"/>
      <c r="K16031" s="443"/>
    </row>
    <row r="16032" spans="2:11" s="440" customFormat="1" x14ac:dyDescent="0.2">
      <c r="B16032" s="442"/>
      <c r="I16032" s="443"/>
      <c r="J16032" s="443"/>
      <c r="K16032" s="443"/>
    </row>
    <row r="16033" spans="2:11" s="440" customFormat="1" x14ac:dyDescent="0.2">
      <c r="B16033" s="442"/>
      <c r="I16033" s="443"/>
      <c r="J16033" s="443"/>
      <c r="K16033" s="443"/>
    </row>
    <row r="16034" spans="2:11" s="440" customFormat="1" x14ac:dyDescent="0.2">
      <c r="B16034" s="442"/>
      <c r="I16034" s="443"/>
      <c r="J16034" s="443"/>
      <c r="K16034" s="443"/>
    </row>
    <row r="16035" spans="2:11" s="440" customFormat="1" x14ac:dyDescent="0.2">
      <c r="B16035" s="442"/>
      <c r="I16035" s="443"/>
      <c r="J16035" s="443"/>
      <c r="K16035" s="443"/>
    </row>
    <row r="16036" spans="2:11" s="440" customFormat="1" x14ac:dyDescent="0.2">
      <c r="B16036" s="442"/>
      <c r="I16036" s="443"/>
      <c r="J16036" s="443"/>
      <c r="K16036" s="443"/>
    </row>
    <row r="16037" spans="2:11" s="440" customFormat="1" x14ac:dyDescent="0.2">
      <c r="B16037" s="442"/>
      <c r="I16037" s="443"/>
      <c r="J16037" s="443"/>
      <c r="K16037" s="443"/>
    </row>
    <row r="16038" spans="2:11" s="440" customFormat="1" x14ac:dyDescent="0.2">
      <c r="B16038" s="442"/>
      <c r="I16038" s="443"/>
      <c r="J16038" s="443"/>
      <c r="K16038" s="443"/>
    </row>
    <row r="16039" spans="2:11" s="440" customFormat="1" x14ac:dyDescent="0.2">
      <c r="B16039" s="442"/>
      <c r="I16039" s="443"/>
      <c r="J16039" s="443"/>
      <c r="K16039" s="443"/>
    </row>
    <row r="16040" spans="2:11" s="440" customFormat="1" x14ac:dyDescent="0.2">
      <c r="B16040" s="442"/>
      <c r="I16040" s="443"/>
      <c r="J16040" s="443"/>
      <c r="K16040" s="443"/>
    </row>
    <row r="16041" spans="2:11" s="440" customFormat="1" x14ac:dyDescent="0.2">
      <c r="B16041" s="442"/>
      <c r="I16041" s="443"/>
      <c r="J16041" s="443"/>
      <c r="K16041" s="443"/>
    </row>
    <row r="16042" spans="2:11" s="440" customFormat="1" x14ac:dyDescent="0.2">
      <c r="B16042" s="442"/>
      <c r="I16042" s="443"/>
      <c r="J16042" s="443"/>
      <c r="K16042" s="443"/>
    </row>
    <row r="16043" spans="2:11" s="440" customFormat="1" x14ac:dyDescent="0.2">
      <c r="B16043" s="442"/>
      <c r="I16043" s="443"/>
      <c r="J16043" s="443"/>
      <c r="K16043" s="443"/>
    </row>
    <row r="16044" spans="2:11" s="440" customFormat="1" x14ac:dyDescent="0.2">
      <c r="B16044" s="442"/>
      <c r="I16044" s="443"/>
      <c r="J16044" s="443"/>
      <c r="K16044" s="443"/>
    </row>
    <row r="16045" spans="2:11" s="440" customFormat="1" x14ac:dyDescent="0.2">
      <c r="B16045" s="442"/>
      <c r="I16045" s="443"/>
      <c r="J16045" s="443"/>
      <c r="K16045" s="443"/>
    </row>
    <row r="16046" spans="2:11" s="440" customFormat="1" x14ac:dyDescent="0.2">
      <c r="B16046" s="442"/>
      <c r="I16046" s="443"/>
      <c r="J16046" s="443"/>
      <c r="K16046" s="443"/>
    </row>
    <row r="16047" spans="2:11" s="440" customFormat="1" x14ac:dyDescent="0.2">
      <c r="B16047" s="442"/>
      <c r="I16047" s="443"/>
      <c r="J16047" s="443"/>
      <c r="K16047" s="443"/>
    </row>
    <row r="16048" spans="2:11" s="440" customFormat="1" x14ac:dyDescent="0.2">
      <c r="B16048" s="442"/>
      <c r="I16048" s="443"/>
      <c r="J16048" s="443"/>
      <c r="K16048" s="443"/>
    </row>
    <row r="16049" spans="2:11" s="440" customFormat="1" x14ac:dyDescent="0.2">
      <c r="B16049" s="442"/>
      <c r="I16049" s="443"/>
      <c r="J16049" s="443"/>
      <c r="K16049" s="443"/>
    </row>
    <row r="16050" spans="2:11" s="440" customFormat="1" x14ac:dyDescent="0.2">
      <c r="B16050" s="442"/>
      <c r="I16050" s="443"/>
      <c r="J16050" s="443"/>
      <c r="K16050" s="443"/>
    </row>
    <row r="16051" spans="2:11" s="440" customFormat="1" x14ac:dyDescent="0.2">
      <c r="B16051" s="442"/>
      <c r="I16051" s="443"/>
      <c r="J16051" s="443"/>
      <c r="K16051" s="443"/>
    </row>
    <row r="16052" spans="2:11" s="440" customFormat="1" x14ac:dyDescent="0.2">
      <c r="B16052" s="442"/>
      <c r="I16052" s="443"/>
      <c r="J16052" s="443"/>
      <c r="K16052" s="443"/>
    </row>
    <row r="16053" spans="2:11" s="440" customFormat="1" x14ac:dyDescent="0.2">
      <c r="B16053" s="442"/>
      <c r="I16053" s="443"/>
      <c r="J16053" s="443"/>
      <c r="K16053" s="443"/>
    </row>
    <row r="16054" spans="2:11" s="440" customFormat="1" x14ac:dyDescent="0.2">
      <c r="B16054" s="442"/>
      <c r="I16054" s="443"/>
      <c r="J16054" s="443"/>
      <c r="K16054" s="443"/>
    </row>
    <row r="16055" spans="2:11" s="440" customFormat="1" x14ac:dyDescent="0.2">
      <c r="B16055" s="442"/>
      <c r="I16055" s="443"/>
      <c r="J16055" s="443"/>
      <c r="K16055" s="443"/>
    </row>
    <row r="16056" spans="2:11" s="440" customFormat="1" x14ac:dyDescent="0.2">
      <c r="B16056" s="442"/>
      <c r="I16056" s="443"/>
      <c r="J16056" s="443"/>
      <c r="K16056" s="443"/>
    </row>
    <row r="16057" spans="2:11" s="440" customFormat="1" x14ac:dyDescent="0.2">
      <c r="B16057" s="442"/>
      <c r="I16057" s="443"/>
      <c r="J16057" s="443"/>
      <c r="K16057" s="443"/>
    </row>
    <row r="16058" spans="2:11" s="440" customFormat="1" x14ac:dyDescent="0.2">
      <c r="B16058" s="442"/>
      <c r="I16058" s="443"/>
      <c r="J16058" s="443"/>
      <c r="K16058" s="443"/>
    </row>
    <row r="16059" spans="2:11" s="440" customFormat="1" x14ac:dyDescent="0.2">
      <c r="B16059" s="442"/>
      <c r="I16059" s="443"/>
      <c r="J16059" s="443"/>
      <c r="K16059" s="443"/>
    </row>
    <row r="16060" spans="2:11" s="440" customFormat="1" x14ac:dyDescent="0.2">
      <c r="B16060" s="442"/>
      <c r="I16060" s="443"/>
      <c r="J16060" s="443"/>
      <c r="K16060" s="443"/>
    </row>
    <row r="16061" spans="2:11" s="440" customFormat="1" x14ac:dyDescent="0.2">
      <c r="B16061" s="442"/>
      <c r="I16061" s="443"/>
      <c r="J16061" s="443"/>
      <c r="K16061" s="443"/>
    </row>
    <row r="16062" spans="2:11" s="440" customFormat="1" x14ac:dyDescent="0.2">
      <c r="B16062" s="442"/>
      <c r="I16062" s="443"/>
      <c r="J16062" s="443"/>
      <c r="K16062" s="443"/>
    </row>
    <row r="16063" spans="2:11" s="440" customFormat="1" x14ac:dyDescent="0.2">
      <c r="B16063" s="442"/>
      <c r="I16063" s="443"/>
      <c r="J16063" s="443"/>
      <c r="K16063" s="443"/>
    </row>
    <row r="16064" spans="2:11" s="440" customFormat="1" x14ac:dyDescent="0.2">
      <c r="B16064" s="442"/>
      <c r="I16064" s="443"/>
      <c r="J16064" s="443"/>
      <c r="K16064" s="443"/>
    </row>
    <row r="16065" spans="2:11" s="440" customFormat="1" x14ac:dyDescent="0.2">
      <c r="B16065" s="442"/>
      <c r="I16065" s="443"/>
      <c r="J16065" s="443"/>
      <c r="K16065" s="443"/>
    </row>
    <row r="16066" spans="2:11" s="440" customFormat="1" x14ac:dyDescent="0.2">
      <c r="B16066" s="442"/>
      <c r="I16066" s="443"/>
      <c r="J16066" s="443"/>
      <c r="K16066" s="443"/>
    </row>
    <row r="16067" spans="2:11" s="440" customFormat="1" x14ac:dyDescent="0.2">
      <c r="B16067" s="442"/>
      <c r="I16067" s="443"/>
      <c r="J16067" s="443"/>
      <c r="K16067" s="443"/>
    </row>
    <row r="16068" spans="2:11" s="440" customFormat="1" x14ac:dyDescent="0.2">
      <c r="B16068" s="442"/>
      <c r="I16068" s="443"/>
      <c r="J16068" s="443"/>
      <c r="K16068" s="443"/>
    </row>
    <row r="16069" spans="2:11" s="440" customFormat="1" x14ac:dyDescent="0.2">
      <c r="B16069" s="442"/>
      <c r="I16069" s="443"/>
      <c r="J16069" s="443"/>
      <c r="K16069" s="443"/>
    </row>
    <row r="16070" spans="2:11" s="440" customFormat="1" x14ac:dyDescent="0.2">
      <c r="B16070" s="442"/>
      <c r="I16070" s="443"/>
      <c r="J16070" s="443"/>
      <c r="K16070" s="443"/>
    </row>
    <row r="16071" spans="2:11" s="440" customFormat="1" x14ac:dyDescent="0.2">
      <c r="B16071" s="442"/>
      <c r="I16071" s="443"/>
      <c r="J16071" s="443"/>
      <c r="K16071" s="443"/>
    </row>
    <row r="16072" spans="2:11" s="440" customFormat="1" x14ac:dyDescent="0.2">
      <c r="B16072" s="442"/>
      <c r="I16072" s="443"/>
      <c r="J16072" s="443"/>
      <c r="K16072" s="443"/>
    </row>
    <row r="16073" spans="2:11" s="440" customFormat="1" x14ac:dyDescent="0.2">
      <c r="B16073" s="442"/>
      <c r="I16073" s="443"/>
      <c r="J16073" s="443"/>
      <c r="K16073" s="443"/>
    </row>
    <row r="16074" spans="2:11" s="440" customFormat="1" x14ac:dyDescent="0.2">
      <c r="B16074" s="442"/>
      <c r="I16074" s="443"/>
      <c r="J16074" s="443"/>
      <c r="K16074" s="443"/>
    </row>
    <row r="16075" spans="2:11" s="440" customFormat="1" x14ac:dyDescent="0.2">
      <c r="B16075" s="442"/>
      <c r="I16075" s="443"/>
      <c r="J16075" s="443"/>
      <c r="K16075" s="443"/>
    </row>
    <row r="16076" spans="2:11" s="440" customFormat="1" x14ac:dyDescent="0.2">
      <c r="B16076" s="442"/>
      <c r="I16076" s="443"/>
      <c r="J16076" s="443"/>
      <c r="K16076" s="443"/>
    </row>
    <row r="16077" spans="2:11" s="440" customFormat="1" x14ac:dyDescent="0.2">
      <c r="B16077" s="442"/>
      <c r="I16077" s="443"/>
      <c r="J16077" s="443"/>
      <c r="K16077" s="443"/>
    </row>
    <row r="16078" spans="2:11" s="440" customFormat="1" x14ac:dyDescent="0.2">
      <c r="B16078" s="442"/>
      <c r="I16078" s="443"/>
      <c r="J16078" s="443"/>
      <c r="K16078" s="443"/>
    </row>
    <row r="16079" spans="2:11" s="440" customFormat="1" x14ac:dyDescent="0.2">
      <c r="B16079" s="442"/>
      <c r="I16079" s="443"/>
      <c r="J16079" s="443"/>
      <c r="K16079" s="443"/>
    </row>
    <row r="16080" spans="2:11" s="440" customFormat="1" x14ac:dyDescent="0.2">
      <c r="B16080" s="442"/>
      <c r="I16080" s="443"/>
      <c r="J16080" s="443"/>
      <c r="K16080" s="443"/>
    </row>
    <row r="16081" spans="2:11" s="440" customFormat="1" x14ac:dyDescent="0.2">
      <c r="B16081" s="442"/>
      <c r="I16081" s="443"/>
      <c r="J16081" s="443"/>
      <c r="K16081" s="443"/>
    </row>
    <row r="16082" spans="2:11" s="440" customFormat="1" x14ac:dyDescent="0.2">
      <c r="B16082" s="442"/>
      <c r="I16082" s="443"/>
      <c r="J16082" s="443"/>
      <c r="K16082" s="443"/>
    </row>
    <row r="16083" spans="2:11" s="440" customFormat="1" x14ac:dyDescent="0.2">
      <c r="B16083" s="442"/>
      <c r="I16083" s="443"/>
      <c r="J16083" s="443"/>
      <c r="K16083" s="443"/>
    </row>
    <row r="16084" spans="2:11" s="440" customFormat="1" x14ac:dyDescent="0.2">
      <c r="B16084" s="442"/>
      <c r="I16084" s="443"/>
      <c r="J16084" s="443"/>
      <c r="K16084" s="443"/>
    </row>
    <row r="16085" spans="2:11" s="440" customFormat="1" x14ac:dyDescent="0.2">
      <c r="B16085" s="442"/>
      <c r="I16085" s="443"/>
      <c r="J16085" s="443"/>
      <c r="K16085" s="443"/>
    </row>
    <row r="16086" spans="2:11" s="440" customFormat="1" x14ac:dyDescent="0.2">
      <c r="B16086" s="442"/>
      <c r="I16086" s="443"/>
      <c r="J16086" s="443"/>
      <c r="K16086" s="443"/>
    </row>
    <row r="16087" spans="2:11" s="440" customFormat="1" x14ac:dyDescent="0.2">
      <c r="B16087" s="442"/>
      <c r="I16087" s="443"/>
      <c r="J16087" s="443"/>
      <c r="K16087" s="443"/>
    </row>
    <row r="16088" spans="2:11" s="440" customFormat="1" x14ac:dyDescent="0.2">
      <c r="B16088" s="442"/>
      <c r="I16088" s="443"/>
      <c r="J16088" s="443"/>
      <c r="K16088" s="443"/>
    </row>
    <row r="16089" spans="2:11" s="440" customFormat="1" x14ac:dyDescent="0.2">
      <c r="B16089" s="442"/>
      <c r="I16089" s="443"/>
      <c r="J16089" s="443"/>
      <c r="K16089" s="443"/>
    </row>
    <row r="16090" spans="2:11" s="440" customFormat="1" x14ac:dyDescent="0.2">
      <c r="B16090" s="442"/>
      <c r="I16090" s="443"/>
      <c r="J16090" s="443"/>
      <c r="K16090" s="443"/>
    </row>
    <row r="16091" spans="2:11" s="440" customFormat="1" x14ac:dyDescent="0.2">
      <c r="B16091" s="442"/>
      <c r="I16091" s="443"/>
      <c r="J16091" s="443"/>
      <c r="K16091" s="443"/>
    </row>
    <row r="16092" spans="2:11" s="440" customFormat="1" x14ac:dyDescent="0.2">
      <c r="B16092" s="442"/>
      <c r="I16092" s="443"/>
      <c r="J16092" s="443"/>
      <c r="K16092" s="443"/>
    </row>
    <row r="16093" spans="2:11" s="440" customFormat="1" x14ac:dyDescent="0.2">
      <c r="B16093" s="442"/>
      <c r="I16093" s="443"/>
      <c r="J16093" s="443"/>
      <c r="K16093" s="443"/>
    </row>
    <row r="16094" spans="2:11" s="440" customFormat="1" x14ac:dyDescent="0.2">
      <c r="B16094" s="442"/>
      <c r="I16094" s="443"/>
      <c r="J16094" s="443"/>
      <c r="K16094" s="443"/>
    </row>
    <row r="16095" spans="2:11" s="440" customFormat="1" x14ac:dyDescent="0.2">
      <c r="B16095" s="442"/>
      <c r="I16095" s="443"/>
      <c r="J16095" s="443"/>
      <c r="K16095" s="443"/>
    </row>
    <row r="16096" spans="2:11" s="440" customFormat="1" x14ac:dyDescent="0.2">
      <c r="B16096" s="442"/>
      <c r="I16096" s="443"/>
      <c r="J16096" s="443"/>
      <c r="K16096" s="443"/>
    </row>
    <row r="16097" spans="2:11" s="440" customFormat="1" x14ac:dyDescent="0.2">
      <c r="B16097" s="442"/>
      <c r="I16097" s="443"/>
      <c r="J16097" s="443"/>
      <c r="K16097" s="443"/>
    </row>
    <row r="16098" spans="2:11" s="440" customFormat="1" x14ac:dyDescent="0.2">
      <c r="B16098" s="442"/>
      <c r="I16098" s="443"/>
      <c r="J16098" s="443"/>
      <c r="K16098" s="443"/>
    </row>
    <row r="16099" spans="2:11" s="440" customFormat="1" x14ac:dyDescent="0.2">
      <c r="B16099" s="442"/>
      <c r="I16099" s="443"/>
      <c r="J16099" s="443"/>
      <c r="K16099" s="443"/>
    </row>
    <row r="16100" spans="2:11" s="440" customFormat="1" x14ac:dyDescent="0.2">
      <c r="B16100" s="442"/>
      <c r="I16100" s="443"/>
      <c r="J16100" s="443"/>
      <c r="K16100" s="443"/>
    </row>
    <row r="16101" spans="2:11" s="440" customFormat="1" x14ac:dyDescent="0.2">
      <c r="B16101" s="442"/>
      <c r="I16101" s="443"/>
      <c r="J16101" s="443"/>
      <c r="K16101" s="443"/>
    </row>
    <row r="16102" spans="2:11" s="440" customFormat="1" x14ac:dyDescent="0.2">
      <c r="B16102" s="442"/>
      <c r="I16102" s="443"/>
      <c r="J16102" s="443"/>
      <c r="K16102" s="443"/>
    </row>
    <row r="16103" spans="2:11" s="440" customFormat="1" x14ac:dyDescent="0.2">
      <c r="B16103" s="442"/>
      <c r="I16103" s="443"/>
      <c r="J16103" s="443"/>
      <c r="K16103" s="443"/>
    </row>
    <row r="16104" spans="2:11" s="440" customFormat="1" x14ac:dyDescent="0.2">
      <c r="B16104" s="442"/>
      <c r="I16104" s="443"/>
      <c r="J16104" s="443"/>
      <c r="K16104" s="443"/>
    </row>
    <row r="16105" spans="2:11" s="440" customFormat="1" x14ac:dyDescent="0.2">
      <c r="B16105" s="442"/>
      <c r="I16105" s="443"/>
      <c r="J16105" s="443"/>
      <c r="K16105" s="443"/>
    </row>
    <row r="16106" spans="2:11" s="440" customFormat="1" x14ac:dyDescent="0.2">
      <c r="B16106" s="442"/>
      <c r="I16106" s="443"/>
      <c r="J16106" s="443"/>
      <c r="K16106" s="443"/>
    </row>
    <row r="16107" spans="2:11" s="440" customFormat="1" x14ac:dyDescent="0.2">
      <c r="B16107" s="442"/>
      <c r="I16107" s="443"/>
      <c r="J16107" s="443"/>
      <c r="K16107" s="443"/>
    </row>
    <row r="16108" spans="2:11" s="440" customFormat="1" x14ac:dyDescent="0.2">
      <c r="B16108" s="442"/>
      <c r="I16108" s="443"/>
      <c r="J16108" s="443"/>
      <c r="K16108" s="443"/>
    </row>
    <row r="16109" spans="2:11" s="440" customFormat="1" x14ac:dyDescent="0.2">
      <c r="B16109" s="442"/>
      <c r="I16109" s="443"/>
      <c r="J16109" s="443"/>
      <c r="K16109" s="443"/>
    </row>
    <row r="16110" spans="2:11" s="440" customFormat="1" x14ac:dyDescent="0.2">
      <c r="B16110" s="442"/>
      <c r="I16110" s="443"/>
      <c r="J16110" s="443"/>
      <c r="K16110" s="443"/>
    </row>
    <row r="16111" spans="2:11" s="440" customFormat="1" x14ac:dyDescent="0.2">
      <c r="B16111" s="442"/>
      <c r="I16111" s="443"/>
      <c r="J16111" s="443"/>
      <c r="K16111" s="443"/>
    </row>
    <row r="16112" spans="2:11" s="440" customFormat="1" x14ac:dyDescent="0.2">
      <c r="B16112" s="442"/>
      <c r="I16112" s="443"/>
      <c r="J16112" s="443"/>
      <c r="K16112" s="443"/>
    </row>
    <row r="16113" spans="2:11" s="440" customFormat="1" x14ac:dyDescent="0.2">
      <c r="B16113" s="442"/>
      <c r="I16113" s="443"/>
      <c r="J16113" s="443"/>
      <c r="K16113" s="443"/>
    </row>
    <row r="16114" spans="2:11" s="440" customFormat="1" x14ac:dyDescent="0.2">
      <c r="B16114" s="442"/>
      <c r="I16114" s="443"/>
      <c r="J16114" s="443"/>
      <c r="K16114" s="443"/>
    </row>
    <row r="16115" spans="2:11" s="440" customFormat="1" x14ac:dyDescent="0.2">
      <c r="B16115" s="442"/>
      <c r="I16115" s="443"/>
      <c r="J16115" s="443"/>
      <c r="K16115" s="443"/>
    </row>
    <row r="16116" spans="2:11" s="440" customFormat="1" x14ac:dyDescent="0.2">
      <c r="B16116" s="442"/>
      <c r="I16116" s="443"/>
      <c r="J16116" s="443"/>
      <c r="K16116" s="443"/>
    </row>
    <row r="16117" spans="2:11" s="440" customFormat="1" x14ac:dyDescent="0.2">
      <c r="B16117" s="442"/>
      <c r="I16117" s="443"/>
      <c r="J16117" s="443"/>
      <c r="K16117" s="443"/>
    </row>
    <row r="16118" spans="2:11" s="440" customFormat="1" x14ac:dyDescent="0.2">
      <c r="B16118" s="442"/>
      <c r="I16118" s="443"/>
      <c r="J16118" s="443"/>
      <c r="K16118" s="443"/>
    </row>
    <row r="16119" spans="2:11" s="440" customFormat="1" x14ac:dyDescent="0.2">
      <c r="B16119" s="442"/>
      <c r="I16119" s="443"/>
      <c r="J16119" s="443"/>
      <c r="K16119" s="443"/>
    </row>
    <row r="16120" spans="2:11" s="440" customFormat="1" x14ac:dyDescent="0.2">
      <c r="B16120" s="442"/>
      <c r="I16120" s="443"/>
      <c r="J16120" s="443"/>
      <c r="K16120" s="443"/>
    </row>
    <row r="16121" spans="2:11" s="440" customFormat="1" x14ac:dyDescent="0.2">
      <c r="B16121" s="442"/>
      <c r="I16121" s="443"/>
      <c r="J16121" s="443"/>
      <c r="K16121" s="443"/>
    </row>
    <row r="16122" spans="2:11" s="440" customFormat="1" x14ac:dyDescent="0.2">
      <c r="B16122" s="442"/>
      <c r="I16122" s="443"/>
      <c r="J16122" s="443"/>
      <c r="K16122" s="443"/>
    </row>
    <row r="16123" spans="2:11" s="440" customFormat="1" x14ac:dyDescent="0.2">
      <c r="B16123" s="442"/>
      <c r="I16123" s="443"/>
      <c r="J16123" s="443"/>
      <c r="K16123" s="443"/>
    </row>
    <row r="16124" spans="2:11" s="440" customFormat="1" x14ac:dyDescent="0.2">
      <c r="B16124" s="442"/>
      <c r="I16124" s="443"/>
      <c r="J16124" s="443"/>
      <c r="K16124" s="443"/>
    </row>
    <row r="16125" spans="2:11" s="440" customFormat="1" x14ac:dyDescent="0.2">
      <c r="B16125" s="442"/>
      <c r="I16125" s="443"/>
      <c r="J16125" s="443"/>
      <c r="K16125" s="443"/>
    </row>
    <row r="16126" spans="2:11" s="440" customFormat="1" x14ac:dyDescent="0.2">
      <c r="B16126" s="442"/>
      <c r="I16126" s="443"/>
      <c r="J16126" s="443"/>
      <c r="K16126" s="443"/>
    </row>
    <row r="16127" spans="2:11" s="440" customFormat="1" x14ac:dyDescent="0.2">
      <c r="B16127" s="442"/>
      <c r="I16127" s="443"/>
      <c r="J16127" s="443"/>
      <c r="K16127" s="443"/>
    </row>
    <row r="16128" spans="2:11" s="440" customFormat="1" x14ac:dyDescent="0.2">
      <c r="B16128" s="442"/>
      <c r="I16128" s="443"/>
      <c r="J16128" s="443"/>
      <c r="K16128" s="443"/>
    </row>
    <row r="16129" spans="2:11" s="440" customFormat="1" x14ac:dyDescent="0.2">
      <c r="B16129" s="442"/>
      <c r="I16129" s="443"/>
      <c r="J16129" s="443"/>
      <c r="K16129" s="443"/>
    </row>
    <row r="16130" spans="2:11" s="440" customFormat="1" x14ac:dyDescent="0.2">
      <c r="B16130" s="442"/>
      <c r="I16130" s="443"/>
      <c r="J16130" s="443"/>
      <c r="K16130" s="443"/>
    </row>
    <row r="16131" spans="2:11" s="440" customFormat="1" x14ac:dyDescent="0.2">
      <c r="B16131" s="442"/>
      <c r="I16131" s="443"/>
      <c r="J16131" s="443"/>
      <c r="K16131" s="443"/>
    </row>
    <row r="16132" spans="2:11" s="440" customFormat="1" x14ac:dyDescent="0.2">
      <c r="B16132" s="442"/>
      <c r="I16132" s="443"/>
      <c r="J16132" s="443"/>
      <c r="K16132" s="443"/>
    </row>
    <row r="16133" spans="2:11" s="440" customFormat="1" x14ac:dyDescent="0.2">
      <c r="B16133" s="442"/>
      <c r="I16133" s="443"/>
      <c r="J16133" s="443"/>
      <c r="K16133" s="443"/>
    </row>
    <row r="16134" spans="2:11" s="440" customFormat="1" x14ac:dyDescent="0.2">
      <c r="B16134" s="442"/>
      <c r="I16134" s="443"/>
      <c r="J16134" s="443"/>
      <c r="K16134" s="443"/>
    </row>
    <row r="16135" spans="2:11" s="440" customFormat="1" x14ac:dyDescent="0.2">
      <c r="B16135" s="442"/>
      <c r="I16135" s="443"/>
      <c r="J16135" s="443"/>
      <c r="K16135" s="443"/>
    </row>
    <row r="16136" spans="2:11" s="440" customFormat="1" x14ac:dyDescent="0.2">
      <c r="B16136" s="442"/>
      <c r="I16136" s="443"/>
      <c r="J16136" s="443"/>
      <c r="K16136" s="443"/>
    </row>
    <row r="16137" spans="2:11" s="440" customFormat="1" x14ac:dyDescent="0.2">
      <c r="B16137" s="442"/>
      <c r="I16137" s="443"/>
      <c r="J16137" s="443"/>
      <c r="K16137" s="443"/>
    </row>
    <row r="16138" spans="2:11" s="440" customFormat="1" x14ac:dyDescent="0.2">
      <c r="B16138" s="442"/>
      <c r="I16138" s="443"/>
      <c r="J16138" s="443"/>
      <c r="K16138" s="443"/>
    </row>
    <row r="16139" spans="2:11" s="440" customFormat="1" x14ac:dyDescent="0.2">
      <c r="B16139" s="442"/>
      <c r="I16139" s="443"/>
      <c r="J16139" s="443"/>
      <c r="K16139" s="443"/>
    </row>
    <row r="16140" spans="2:11" s="440" customFormat="1" x14ac:dyDescent="0.2">
      <c r="B16140" s="442"/>
      <c r="I16140" s="443"/>
      <c r="J16140" s="443"/>
      <c r="K16140" s="443"/>
    </row>
    <row r="16141" spans="2:11" s="440" customFormat="1" x14ac:dyDescent="0.2">
      <c r="B16141" s="442"/>
      <c r="I16141" s="443"/>
      <c r="J16141" s="443"/>
      <c r="K16141" s="443"/>
    </row>
    <row r="16142" spans="2:11" s="440" customFormat="1" x14ac:dyDescent="0.2">
      <c r="B16142" s="442"/>
      <c r="I16142" s="443"/>
      <c r="J16142" s="443"/>
      <c r="K16142" s="443"/>
    </row>
    <row r="16143" spans="2:11" s="440" customFormat="1" x14ac:dyDescent="0.2">
      <c r="B16143" s="442"/>
      <c r="I16143" s="443"/>
      <c r="J16143" s="443"/>
      <c r="K16143" s="443"/>
    </row>
    <row r="16144" spans="2:11" s="440" customFormat="1" x14ac:dyDescent="0.2">
      <c r="B16144" s="442"/>
      <c r="I16144" s="443"/>
      <c r="J16144" s="443"/>
      <c r="K16144" s="443"/>
    </row>
    <row r="16145" spans="2:11" s="440" customFormat="1" x14ac:dyDescent="0.2">
      <c r="B16145" s="442"/>
      <c r="I16145" s="443"/>
      <c r="J16145" s="443"/>
      <c r="K16145" s="443"/>
    </row>
    <row r="16146" spans="2:11" s="440" customFormat="1" x14ac:dyDescent="0.2">
      <c r="B16146" s="442"/>
      <c r="I16146" s="443"/>
      <c r="J16146" s="443"/>
      <c r="K16146" s="443"/>
    </row>
    <row r="16147" spans="2:11" s="440" customFormat="1" x14ac:dyDescent="0.2">
      <c r="B16147" s="442"/>
      <c r="I16147" s="443"/>
      <c r="J16147" s="443"/>
      <c r="K16147" s="443"/>
    </row>
    <row r="16148" spans="2:11" s="440" customFormat="1" x14ac:dyDescent="0.2">
      <c r="B16148" s="442"/>
      <c r="I16148" s="443"/>
      <c r="J16148" s="443"/>
      <c r="K16148" s="443"/>
    </row>
    <row r="16149" spans="2:11" s="440" customFormat="1" x14ac:dyDescent="0.2">
      <c r="B16149" s="442"/>
      <c r="I16149" s="443"/>
      <c r="J16149" s="443"/>
      <c r="K16149" s="443"/>
    </row>
    <row r="16150" spans="2:11" s="440" customFormat="1" x14ac:dyDescent="0.2">
      <c r="B16150" s="442"/>
      <c r="I16150" s="443"/>
      <c r="J16150" s="443"/>
      <c r="K16150" s="443"/>
    </row>
    <row r="16151" spans="2:11" s="440" customFormat="1" x14ac:dyDescent="0.2">
      <c r="B16151" s="442"/>
      <c r="I16151" s="443"/>
      <c r="J16151" s="443"/>
      <c r="K16151" s="443"/>
    </row>
    <row r="16152" spans="2:11" s="440" customFormat="1" x14ac:dyDescent="0.2">
      <c r="B16152" s="442"/>
      <c r="I16152" s="443"/>
      <c r="J16152" s="443"/>
      <c r="K16152" s="443"/>
    </row>
    <row r="16153" spans="2:11" s="440" customFormat="1" x14ac:dyDescent="0.2">
      <c r="B16153" s="442"/>
      <c r="I16153" s="443"/>
      <c r="J16153" s="443"/>
      <c r="K16153" s="443"/>
    </row>
    <row r="16154" spans="2:11" s="440" customFormat="1" x14ac:dyDescent="0.2">
      <c r="B16154" s="442"/>
      <c r="I16154" s="443"/>
      <c r="J16154" s="443"/>
      <c r="K16154" s="443"/>
    </row>
    <row r="16155" spans="2:11" s="440" customFormat="1" x14ac:dyDescent="0.2">
      <c r="B16155" s="442"/>
      <c r="I16155" s="443"/>
      <c r="J16155" s="443"/>
      <c r="K16155" s="443"/>
    </row>
    <row r="16156" spans="2:11" s="440" customFormat="1" x14ac:dyDescent="0.2">
      <c r="B16156" s="442"/>
      <c r="I16156" s="443"/>
      <c r="J16156" s="443"/>
      <c r="K16156" s="443"/>
    </row>
    <row r="16157" spans="2:11" s="440" customFormat="1" x14ac:dyDescent="0.2">
      <c r="B16157" s="442"/>
      <c r="I16157" s="443"/>
      <c r="J16157" s="443"/>
      <c r="K16157" s="443"/>
    </row>
    <row r="16158" spans="2:11" s="440" customFormat="1" x14ac:dyDescent="0.2">
      <c r="B16158" s="442"/>
      <c r="I16158" s="443"/>
      <c r="J16158" s="443"/>
      <c r="K16158" s="443"/>
    </row>
    <row r="16159" spans="2:11" s="440" customFormat="1" x14ac:dyDescent="0.2">
      <c r="B16159" s="442"/>
      <c r="I16159" s="443"/>
      <c r="J16159" s="443"/>
      <c r="K16159" s="443"/>
    </row>
    <row r="16160" spans="2:11" s="440" customFormat="1" x14ac:dyDescent="0.2">
      <c r="B16160" s="442"/>
      <c r="I16160" s="443"/>
      <c r="J16160" s="443"/>
      <c r="K16160" s="443"/>
    </row>
    <row r="16161" spans="2:11" s="440" customFormat="1" x14ac:dyDescent="0.2">
      <c r="B16161" s="442"/>
      <c r="I16161" s="443"/>
      <c r="J16161" s="443"/>
      <c r="K16161" s="443"/>
    </row>
    <row r="16162" spans="2:11" s="440" customFormat="1" x14ac:dyDescent="0.2">
      <c r="B16162" s="442"/>
      <c r="I16162" s="443"/>
      <c r="J16162" s="443"/>
      <c r="K16162" s="443"/>
    </row>
    <row r="16163" spans="2:11" s="440" customFormat="1" x14ac:dyDescent="0.2">
      <c r="B16163" s="442"/>
      <c r="I16163" s="443"/>
      <c r="J16163" s="443"/>
      <c r="K16163" s="443"/>
    </row>
    <row r="16164" spans="2:11" s="440" customFormat="1" x14ac:dyDescent="0.2">
      <c r="B16164" s="442"/>
      <c r="I16164" s="443"/>
      <c r="J16164" s="443"/>
      <c r="K16164" s="443"/>
    </row>
    <row r="16165" spans="2:11" s="440" customFormat="1" x14ac:dyDescent="0.2">
      <c r="B16165" s="442"/>
      <c r="I16165" s="443"/>
      <c r="J16165" s="443"/>
      <c r="K16165" s="443"/>
    </row>
    <row r="16166" spans="2:11" s="440" customFormat="1" x14ac:dyDescent="0.2">
      <c r="B16166" s="442"/>
      <c r="I16166" s="443"/>
      <c r="J16166" s="443"/>
      <c r="K16166" s="443"/>
    </row>
    <row r="16167" spans="2:11" s="440" customFormat="1" x14ac:dyDescent="0.2">
      <c r="B16167" s="442"/>
      <c r="I16167" s="443"/>
      <c r="J16167" s="443"/>
      <c r="K16167" s="443"/>
    </row>
    <row r="16168" spans="2:11" s="440" customFormat="1" x14ac:dyDescent="0.2">
      <c r="B16168" s="442"/>
      <c r="I16168" s="443"/>
      <c r="J16168" s="443"/>
      <c r="K16168" s="443"/>
    </row>
    <row r="16169" spans="2:11" s="440" customFormat="1" x14ac:dyDescent="0.2">
      <c r="B16169" s="442"/>
      <c r="I16169" s="443"/>
      <c r="J16169" s="443"/>
      <c r="K16169" s="443"/>
    </row>
    <row r="16170" spans="2:11" s="440" customFormat="1" x14ac:dyDescent="0.2">
      <c r="B16170" s="442"/>
      <c r="I16170" s="443"/>
      <c r="J16170" s="443"/>
      <c r="K16170" s="443"/>
    </row>
    <row r="16171" spans="2:11" s="440" customFormat="1" x14ac:dyDescent="0.2">
      <c r="B16171" s="442"/>
      <c r="I16171" s="443"/>
      <c r="J16171" s="443"/>
      <c r="K16171" s="443"/>
    </row>
    <row r="16172" spans="2:11" s="440" customFormat="1" x14ac:dyDescent="0.2">
      <c r="B16172" s="442"/>
      <c r="I16172" s="443"/>
      <c r="J16172" s="443"/>
      <c r="K16172" s="443"/>
    </row>
    <row r="16173" spans="2:11" s="440" customFormat="1" x14ac:dyDescent="0.2">
      <c r="B16173" s="442"/>
      <c r="I16173" s="443"/>
      <c r="J16173" s="443"/>
      <c r="K16173" s="443"/>
    </row>
    <row r="16174" spans="2:11" s="440" customFormat="1" x14ac:dyDescent="0.2">
      <c r="B16174" s="442"/>
      <c r="I16174" s="443"/>
      <c r="J16174" s="443"/>
      <c r="K16174" s="443"/>
    </row>
    <row r="16175" spans="2:11" s="440" customFormat="1" x14ac:dyDescent="0.2">
      <c r="B16175" s="442"/>
      <c r="I16175" s="443"/>
      <c r="J16175" s="443"/>
      <c r="K16175" s="443"/>
    </row>
    <row r="16176" spans="2:11" s="440" customFormat="1" x14ac:dyDescent="0.2">
      <c r="B16176" s="442"/>
      <c r="I16176" s="443"/>
      <c r="J16176" s="443"/>
      <c r="K16176" s="443"/>
    </row>
    <row r="16177" spans="2:11" s="440" customFormat="1" x14ac:dyDescent="0.2">
      <c r="B16177" s="442"/>
      <c r="I16177" s="443"/>
      <c r="J16177" s="443"/>
      <c r="K16177" s="443"/>
    </row>
    <row r="16178" spans="2:11" s="440" customFormat="1" x14ac:dyDescent="0.2">
      <c r="B16178" s="442"/>
      <c r="I16178" s="443"/>
      <c r="J16178" s="443"/>
      <c r="K16178" s="443"/>
    </row>
    <row r="16179" spans="2:11" s="440" customFormat="1" x14ac:dyDescent="0.2">
      <c r="B16179" s="442"/>
      <c r="I16179" s="443"/>
      <c r="J16179" s="443"/>
      <c r="K16179" s="443"/>
    </row>
    <row r="16180" spans="2:11" s="440" customFormat="1" x14ac:dyDescent="0.2">
      <c r="B16180" s="442"/>
      <c r="I16180" s="443"/>
      <c r="J16180" s="443"/>
      <c r="K16180" s="443"/>
    </row>
    <row r="16181" spans="2:11" s="440" customFormat="1" x14ac:dyDescent="0.2">
      <c r="B16181" s="442"/>
      <c r="I16181" s="443"/>
      <c r="J16181" s="443"/>
      <c r="K16181" s="443"/>
    </row>
    <row r="16182" spans="2:11" s="440" customFormat="1" x14ac:dyDescent="0.2">
      <c r="B16182" s="442"/>
      <c r="I16182" s="443"/>
      <c r="J16182" s="443"/>
      <c r="K16182" s="443"/>
    </row>
    <row r="16183" spans="2:11" s="440" customFormat="1" x14ac:dyDescent="0.2">
      <c r="B16183" s="442"/>
      <c r="I16183" s="443"/>
      <c r="J16183" s="443"/>
      <c r="K16183" s="443"/>
    </row>
    <row r="16184" spans="2:11" s="440" customFormat="1" x14ac:dyDescent="0.2">
      <c r="B16184" s="442"/>
      <c r="I16184" s="443"/>
      <c r="J16184" s="443"/>
      <c r="K16184" s="443"/>
    </row>
    <row r="16185" spans="2:11" s="440" customFormat="1" x14ac:dyDescent="0.2">
      <c r="B16185" s="442"/>
      <c r="I16185" s="443"/>
      <c r="J16185" s="443"/>
      <c r="K16185" s="443"/>
    </row>
    <row r="16186" spans="2:11" s="440" customFormat="1" x14ac:dyDescent="0.2">
      <c r="B16186" s="442"/>
      <c r="I16186" s="443"/>
      <c r="J16186" s="443"/>
      <c r="K16186" s="443"/>
    </row>
    <row r="16187" spans="2:11" s="440" customFormat="1" x14ac:dyDescent="0.2">
      <c r="B16187" s="442"/>
      <c r="I16187" s="443"/>
      <c r="J16187" s="443"/>
      <c r="K16187" s="443"/>
    </row>
    <row r="16188" spans="2:11" s="440" customFormat="1" x14ac:dyDescent="0.2">
      <c r="B16188" s="442"/>
      <c r="I16188" s="443"/>
      <c r="J16188" s="443"/>
      <c r="K16188" s="443"/>
    </row>
    <row r="16189" spans="2:11" s="440" customFormat="1" x14ac:dyDescent="0.2">
      <c r="B16189" s="442"/>
      <c r="I16189" s="443"/>
      <c r="J16189" s="443"/>
      <c r="K16189" s="443"/>
    </row>
    <row r="16190" spans="2:11" s="440" customFormat="1" x14ac:dyDescent="0.2">
      <c r="B16190" s="442"/>
      <c r="I16190" s="443"/>
      <c r="J16190" s="443"/>
      <c r="K16190" s="443"/>
    </row>
    <row r="16191" spans="2:11" s="440" customFormat="1" x14ac:dyDescent="0.2">
      <c r="B16191" s="442"/>
      <c r="I16191" s="443"/>
      <c r="J16191" s="443"/>
      <c r="K16191" s="443"/>
    </row>
    <row r="16192" spans="2:11" s="440" customFormat="1" x14ac:dyDescent="0.2">
      <c r="B16192" s="442"/>
      <c r="I16192" s="443"/>
      <c r="J16192" s="443"/>
      <c r="K16192" s="443"/>
    </row>
    <row r="16193" spans="2:11" s="440" customFormat="1" x14ac:dyDescent="0.2">
      <c r="B16193" s="442"/>
      <c r="I16193" s="443"/>
      <c r="J16193" s="443"/>
      <c r="K16193" s="443"/>
    </row>
    <row r="16194" spans="2:11" s="440" customFormat="1" x14ac:dyDescent="0.2">
      <c r="B16194" s="442"/>
      <c r="I16194" s="443"/>
      <c r="J16194" s="443"/>
      <c r="K16194" s="443"/>
    </row>
    <row r="16195" spans="2:11" s="440" customFormat="1" x14ac:dyDescent="0.2">
      <c r="B16195" s="442"/>
      <c r="I16195" s="443"/>
      <c r="J16195" s="443"/>
      <c r="K16195" s="443"/>
    </row>
    <row r="16196" spans="2:11" s="440" customFormat="1" x14ac:dyDescent="0.2">
      <c r="B16196" s="442"/>
      <c r="I16196" s="443"/>
      <c r="J16196" s="443"/>
      <c r="K16196" s="443"/>
    </row>
    <row r="16197" spans="2:11" s="440" customFormat="1" x14ac:dyDescent="0.2">
      <c r="B16197" s="442"/>
      <c r="I16197" s="443"/>
      <c r="J16197" s="443"/>
      <c r="K16197" s="443"/>
    </row>
    <row r="16198" spans="2:11" s="440" customFormat="1" x14ac:dyDescent="0.2">
      <c r="B16198" s="442"/>
      <c r="I16198" s="443"/>
      <c r="J16198" s="443"/>
      <c r="K16198" s="443"/>
    </row>
    <row r="16199" spans="2:11" s="440" customFormat="1" x14ac:dyDescent="0.2">
      <c r="B16199" s="442"/>
      <c r="I16199" s="443"/>
      <c r="J16199" s="443"/>
      <c r="K16199" s="443"/>
    </row>
    <row r="16200" spans="2:11" s="440" customFormat="1" x14ac:dyDescent="0.2">
      <c r="B16200" s="442"/>
      <c r="I16200" s="443"/>
      <c r="J16200" s="443"/>
      <c r="K16200" s="443"/>
    </row>
    <row r="16201" spans="2:11" s="440" customFormat="1" x14ac:dyDescent="0.2">
      <c r="B16201" s="442"/>
      <c r="I16201" s="443"/>
      <c r="J16201" s="443"/>
      <c r="K16201" s="443"/>
    </row>
    <row r="16202" spans="2:11" s="440" customFormat="1" x14ac:dyDescent="0.2">
      <c r="B16202" s="442"/>
      <c r="I16202" s="443"/>
      <c r="J16202" s="443"/>
      <c r="K16202" s="443"/>
    </row>
    <row r="16203" spans="2:11" s="440" customFormat="1" x14ac:dyDescent="0.2">
      <c r="B16203" s="442"/>
      <c r="I16203" s="443"/>
      <c r="J16203" s="443"/>
      <c r="K16203" s="443"/>
    </row>
    <row r="16204" spans="2:11" s="440" customFormat="1" x14ac:dyDescent="0.2">
      <c r="B16204" s="442"/>
      <c r="I16204" s="443"/>
      <c r="J16204" s="443"/>
      <c r="K16204" s="443"/>
    </row>
    <row r="16205" spans="2:11" s="440" customFormat="1" x14ac:dyDescent="0.2">
      <c r="B16205" s="442"/>
      <c r="I16205" s="443"/>
      <c r="J16205" s="443"/>
      <c r="K16205" s="443"/>
    </row>
    <row r="16206" spans="2:11" s="440" customFormat="1" x14ac:dyDescent="0.2">
      <c r="B16206" s="442"/>
      <c r="I16206" s="443"/>
      <c r="J16206" s="443"/>
      <c r="K16206" s="443"/>
    </row>
    <row r="16207" spans="2:11" s="440" customFormat="1" x14ac:dyDescent="0.2">
      <c r="B16207" s="442"/>
      <c r="I16207" s="443"/>
      <c r="J16207" s="443"/>
      <c r="K16207" s="443"/>
    </row>
    <row r="16208" spans="2:11" s="440" customFormat="1" x14ac:dyDescent="0.2">
      <c r="B16208" s="442"/>
      <c r="I16208" s="443"/>
      <c r="J16208" s="443"/>
      <c r="K16208" s="443"/>
    </row>
    <row r="16209" spans="2:11" s="440" customFormat="1" x14ac:dyDescent="0.2">
      <c r="B16209" s="442"/>
      <c r="I16209" s="443"/>
      <c r="J16209" s="443"/>
      <c r="K16209" s="443"/>
    </row>
    <row r="16210" spans="2:11" s="440" customFormat="1" x14ac:dyDescent="0.2">
      <c r="B16210" s="442"/>
      <c r="I16210" s="443"/>
      <c r="J16210" s="443"/>
      <c r="K16210" s="443"/>
    </row>
    <row r="16211" spans="2:11" s="440" customFormat="1" x14ac:dyDescent="0.2">
      <c r="B16211" s="442"/>
      <c r="I16211" s="443"/>
      <c r="J16211" s="443"/>
      <c r="K16211" s="443"/>
    </row>
    <row r="16212" spans="2:11" s="440" customFormat="1" x14ac:dyDescent="0.2">
      <c r="B16212" s="442"/>
      <c r="I16212" s="443"/>
      <c r="J16212" s="443"/>
      <c r="K16212" s="443"/>
    </row>
    <row r="16213" spans="2:11" s="440" customFormat="1" x14ac:dyDescent="0.2">
      <c r="B16213" s="442"/>
      <c r="I16213" s="443"/>
      <c r="J16213" s="443"/>
      <c r="K16213" s="443"/>
    </row>
    <row r="16214" spans="2:11" s="440" customFormat="1" x14ac:dyDescent="0.2">
      <c r="B16214" s="442"/>
      <c r="I16214" s="443"/>
      <c r="J16214" s="443"/>
      <c r="K16214" s="443"/>
    </row>
    <row r="16215" spans="2:11" s="440" customFormat="1" x14ac:dyDescent="0.2">
      <c r="B16215" s="442"/>
      <c r="I16215" s="443"/>
      <c r="J16215" s="443"/>
      <c r="K16215" s="443"/>
    </row>
    <row r="16216" spans="2:11" s="440" customFormat="1" x14ac:dyDescent="0.2">
      <c r="B16216" s="442"/>
      <c r="I16216" s="443"/>
      <c r="J16216" s="443"/>
      <c r="K16216" s="443"/>
    </row>
    <row r="16217" spans="2:11" s="440" customFormat="1" x14ac:dyDescent="0.2">
      <c r="B16217" s="442"/>
      <c r="I16217" s="443"/>
      <c r="J16217" s="443"/>
      <c r="K16217" s="443"/>
    </row>
    <row r="16218" spans="2:11" s="440" customFormat="1" x14ac:dyDescent="0.2">
      <c r="B16218" s="442"/>
      <c r="I16218" s="443"/>
      <c r="J16218" s="443"/>
      <c r="K16218" s="443"/>
    </row>
    <row r="16219" spans="2:11" s="440" customFormat="1" x14ac:dyDescent="0.2">
      <c r="B16219" s="442"/>
      <c r="I16219" s="443"/>
      <c r="J16219" s="443"/>
      <c r="K16219" s="443"/>
    </row>
    <row r="16220" spans="2:11" s="440" customFormat="1" x14ac:dyDescent="0.2">
      <c r="B16220" s="442"/>
      <c r="I16220" s="443"/>
      <c r="J16220" s="443"/>
      <c r="K16220" s="443"/>
    </row>
    <row r="16221" spans="2:11" s="440" customFormat="1" x14ac:dyDescent="0.2">
      <c r="B16221" s="442"/>
      <c r="I16221" s="443"/>
      <c r="J16221" s="443"/>
      <c r="K16221" s="443"/>
    </row>
    <row r="16222" spans="2:11" s="440" customFormat="1" x14ac:dyDescent="0.2">
      <c r="B16222" s="442"/>
      <c r="I16222" s="443"/>
      <c r="J16222" s="443"/>
      <c r="K16222" s="443"/>
    </row>
    <row r="16223" spans="2:11" s="440" customFormat="1" x14ac:dyDescent="0.2">
      <c r="B16223" s="442"/>
      <c r="I16223" s="443"/>
      <c r="J16223" s="443"/>
      <c r="K16223" s="443"/>
    </row>
    <row r="16224" spans="2:11" s="440" customFormat="1" x14ac:dyDescent="0.2">
      <c r="B16224" s="442"/>
      <c r="I16224" s="443"/>
      <c r="J16224" s="443"/>
      <c r="K16224" s="443"/>
    </row>
    <row r="16225" spans="2:11" s="440" customFormat="1" x14ac:dyDescent="0.2">
      <c r="B16225" s="442"/>
      <c r="I16225" s="443"/>
      <c r="J16225" s="443"/>
      <c r="K16225" s="443"/>
    </row>
    <row r="16226" spans="2:11" s="440" customFormat="1" x14ac:dyDescent="0.2">
      <c r="B16226" s="442"/>
      <c r="I16226" s="443"/>
      <c r="J16226" s="443"/>
      <c r="K16226" s="443"/>
    </row>
    <row r="16227" spans="2:11" s="440" customFormat="1" x14ac:dyDescent="0.2">
      <c r="B16227" s="442"/>
      <c r="I16227" s="443"/>
      <c r="J16227" s="443"/>
      <c r="K16227" s="443"/>
    </row>
    <row r="16228" spans="2:11" s="440" customFormat="1" x14ac:dyDescent="0.2">
      <c r="B16228" s="442"/>
      <c r="I16228" s="443"/>
      <c r="J16228" s="443"/>
      <c r="K16228" s="443"/>
    </row>
    <row r="16229" spans="2:11" s="440" customFormat="1" x14ac:dyDescent="0.2">
      <c r="B16229" s="442"/>
      <c r="I16229" s="443"/>
      <c r="J16229" s="443"/>
      <c r="K16229" s="443"/>
    </row>
    <row r="16230" spans="2:11" s="440" customFormat="1" x14ac:dyDescent="0.2">
      <c r="B16230" s="442"/>
      <c r="I16230" s="443"/>
      <c r="J16230" s="443"/>
      <c r="K16230" s="443"/>
    </row>
    <row r="16231" spans="2:11" s="440" customFormat="1" x14ac:dyDescent="0.2">
      <c r="B16231" s="442"/>
      <c r="I16231" s="443"/>
      <c r="J16231" s="443"/>
      <c r="K16231" s="443"/>
    </row>
    <row r="16232" spans="2:11" s="440" customFormat="1" x14ac:dyDescent="0.2">
      <c r="B16232" s="442"/>
      <c r="I16232" s="443"/>
      <c r="J16232" s="443"/>
      <c r="K16232" s="443"/>
    </row>
    <row r="16233" spans="2:11" s="440" customFormat="1" x14ac:dyDescent="0.2">
      <c r="B16233" s="442"/>
      <c r="I16233" s="443"/>
      <c r="J16233" s="443"/>
      <c r="K16233" s="443"/>
    </row>
    <row r="16234" spans="2:11" s="440" customFormat="1" x14ac:dyDescent="0.2">
      <c r="B16234" s="442"/>
      <c r="I16234" s="443"/>
      <c r="J16234" s="443"/>
      <c r="K16234" s="443"/>
    </row>
    <row r="16235" spans="2:11" s="440" customFormat="1" x14ac:dyDescent="0.2">
      <c r="B16235" s="442"/>
      <c r="I16235" s="443"/>
      <c r="J16235" s="443"/>
      <c r="K16235" s="443"/>
    </row>
    <row r="16236" spans="2:11" s="440" customFormat="1" x14ac:dyDescent="0.2">
      <c r="B16236" s="442"/>
      <c r="I16236" s="443"/>
      <c r="J16236" s="443"/>
      <c r="K16236" s="443"/>
    </row>
    <row r="16237" spans="2:11" s="440" customFormat="1" x14ac:dyDescent="0.2">
      <c r="B16237" s="442"/>
      <c r="I16237" s="443"/>
      <c r="J16237" s="443"/>
      <c r="K16237" s="443"/>
    </row>
    <row r="16238" spans="2:11" s="440" customFormat="1" x14ac:dyDescent="0.2">
      <c r="B16238" s="442"/>
      <c r="I16238" s="443"/>
      <c r="J16238" s="443"/>
      <c r="K16238" s="443"/>
    </row>
    <row r="16239" spans="2:11" s="440" customFormat="1" x14ac:dyDescent="0.2">
      <c r="B16239" s="442"/>
      <c r="I16239" s="443"/>
      <c r="J16239" s="443"/>
      <c r="K16239" s="443"/>
    </row>
    <row r="16240" spans="2:11" s="440" customFormat="1" x14ac:dyDescent="0.2">
      <c r="B16240" s="442"/>
      <c r="I16240" s="443"/>
      <c r="J16240" s="443"/>
      <c r="K16240" s="443"/>
    </row>
    <row r="16241" spans="2:11" s="440" customFormat="1" x14ac:dyDescent="0.2">
      <c r="B16241" s="442"/>
      <c r="I16241" s="443"/>
      <c r="J16241" s="443"/>
      <c r="K16241" s="443"/>
    </row>
    <row r="16242" spans="2:11" s="440" customFormat="1" x14ac:dyDescent="0.2">
      <c r="B16242" s="442"/>
      <c r="I16242" s="443"/>
      <c r="J16242" s="443"/>
      <c r="K16242" s="443"/>
    </row>
    <row r="16243" spans="2:11" s="440" customFormat="1" x14ac:dyDescent="0.2">
      <c r="B16243" s="442"/>
      <c r="I16243" s="443"/>
      <c r="J16243" s="443"/>
      <c r="K16243" s="443"/>
    </row>
    <row r="16244" spans="2:11" s="440" customFormat="1" x14ac:dyDescent="0.2">
      <c r="B16244" s="442"/>
      <c r="I16244" s="443"/>
      <c r="J16244" s="443"/>
      <c r="K16244" s="443"/>
    </row>
    <row r="16245" spans="2:11" s="440" customFormat="1" x14ac:dyDescent="0.2">
      <c r="B16245" s="442"/>
      <c r="I16245" s="443"/>
      <c r="J16245" s="443"/>
      <c r="K16245" s="443"/>
    </row>
    <row r="16246" spans="2:11" s="440" customFormat="1" x14ac:dyDescent="0.2">
      <c r="B16246" s="442"/>
      <c r="I16246" s="443"/>
      <c r="J16246" s="443"/>
      <c r="K16246" s="443"/>
    </row>
    <row r="16247" spans="2:11" s="440" customFormat="1" x14ac:dyDescent="0.2">
      <c r="B16247" s="442"/>
      <c r="I16247" s="443"/>
      <c r="J16247" s="443"/>
      <c r="K16247" s="443"/>
    </row>
    <row r="16248" spans="2:11" s="440" customFormat="1" x14ac:dyDescent="0.2">
      <c r="B16248" s="442"/>
      <c r="I16248" s="443"/>
      <c r="J16248" s="443"/>
      <c r="K16248" s="443"/>
    </row>
    <row r="16249" spans="2:11" s="440" customFormat="1" x14ac:dyDescent="0.2">
      <c r="B16249" s="442"/>
      <c r="I16249" s="443"/>
      <c r="J16249" s="443"/>
      <c r="K16249" s="443"/>
    </row>
    <row r="16250" spans="2:11" s="440" customFormat="1" x14ac:dyDescent="0.2">
      <c r="B16250" s="442"/>
      <c r="I16250" s="443"/>
      <c r="J16250" s="443"/>
      <c r="K16250" s="443"/>
    </row>
    <row r="16251" spans="2:11" s="440" customFormat="1" x14ac:dyDescent="0.2">
      <c r="B16251" s="442"/>
      <c r="I16251" s="443"/>
      <c r="J16251" s="443"/>
      <c r="K16251" s="443"/>
    </row>
    <row r="16252" spans="2:11" s="440" customFormat="1" x14ac:dyDescent="0.2">
      <c r="B16252" s="442"/>
      <c r="I16252" s="443"/>
      <c r="J16252" s="443"/>
      <c r="K16252" s="443"/>
    </row>
    <row r="16253" spans="2:11" s="440" customFormat="1" x14ac:dyDescent="0.2">
      <c r="B16253" s="442"/>
      <c r="I16253" s="443"/>
      <c r="J16253" s="443"/>
      <c r="K16253" s="443"/>
    </row>
    <row r="16254" spans="2:11" s="440" customFormat="1" x14ac:dyDescent="0.2">
      <c r="B16254" s="442"/>
      <c r="I16254" s="443"/>
      <c r="J16254" s="443"/>
      <c r="K16254" s="443"/>
    </row>
    <row r="16255" spans="2:11" s="440" customFormat="1" x14ac:dyDescent="0.2">
      <c r="B16255" s="442"/>
      <c r="I16255" s="443"/>
      <c r="J16255" s="443"/>
      <c r="K16255" s="443"/>
    </row>
    <row r="16256" spans="2:11" s="440" customFormat="1" x14ac:dyDescent="0.2">
      <c r="B16256" s="442"/>
      <c r="I16256" s="443"/>
      <c r="J16256" s="443"/>
      <c r="K16256" s="443"/>
    </row>
    <row r="16257" spans="2:11" s="440" customFormat="1" x14ac:dyDescent="0.2">
      <c r="B16257" s="442"/>
      <c r="I16257" s="443"/>
      <c r="J16257" s="443"/>
      <c r="K16257" s="443"/>
    </row>
    <row r="16258" spans="2:11" s="440" customFormat="1" x14ac:dyDescent="0.2">
      <c r="B16258" s="442"/>
      <c r="I16258" s="443"/>
      <c r="J16258" s="443"/>
      <c r="K16258" s="443"/>
    </row>
    <row r="16259" spans="2:11" s="440" customFormat="1" x14ac:dyDescent="0.2">
      <c r="B16259" s="442"/>
      <c r="I16259" s="443"/>
      <c r="J16259" s="443"/>
      <c r="K16259" s="443"/>
    </row>
    <row r="16260" spans="2:11" s="440" customFormat="1" x14ac:dyDescent="0.2">
      <c r="B16260" s="442"/>
      <c r="I16260" s="443"/>
      <c r="J16260" s="443"/>
      <c r="K16260" s="443"/>
    </row>
    <row r="16261" spans="2:11" s="440" customFormat="1" x14ac:dyDescent="0.2">
      <c r="B16261" s="442"/>
      <c r="I16261" s="443"/>
      <c r="J16261" s="443"/>
      <c r="K16261" s="443"/>
    </row>
    <row r="16262" spans="2:11" s="440" customFormat="1" x14ac:dyDescent="0.2">
      <c r="B16262" s="442"/>
      <c r="I16262" s="443"/>
      <c r="J16262" s="443"/>
      <c r="K16262" s="443"/>
    </row>
    <row r="16263" spans="2:11" s="440" customFormat="1" x14ac:dyDescent="0.2">
      <c r="B16263" s="442"/>
      <c r="I16263" s="443"/>
      <c r="J16263" s="443"/>
      <c r="K16263" s="443"/>
    </row>
    <row r="16264" spans="2:11" s="440" customFormat="1" x14ac:dyDescent="0.2">
      <c r="B16264" s="442"/>
      <c r="I16264" s="443"/>
      <c r="J16264" s="443"/>
      <c r="K16264" s="443"/>
    </row>
    <row r="16265" spans="2:11" s="440" customFormat="1" x14ac:dyDescent="0.2">
      <c r="B16265" s="442"/>
      <c r="I16265" s="443"/>
      <c r="J16265" s="443"/>
      <c r="K16265" s="443"/>
    </row>
    <row r="16266" spans="2:11" s="440" customFormat="1" x14ac:dyDescent="0.2">
      <c r="B16266" s="442"/>
      <c r="I16266" s="443"/>
      <c r="J16266" s="443"/>
      <c r="K16266" s="443"/>
    </row>
    <row r="16267" spans="2:11" s="440" customFormat="1" x14ac:dyDescent="0.2">
      <c r="B16267" s="442"/>
      <c r="I16267" s="443"/>
      <c r="J16267" s="443"/>
      <c r="K16267" s="443"/>
    </row>
    <row r="16268" spans="2:11" s="440" customFormat="1" x14ac:dyDescent="0.2">
      <c r="B16268" s="442"/>
      <c r="I16268" s="443"/>
      <c r="J16268" s="443"/>
      <c r="K16268" s="443"/>
    </row>
    <row r="16269" spans="2:11" s="440" customFormat="1" x14ac:dyDescent="0.2">
      <c r="B16269" s="442"/>
      <c r="I16269" s="443"/>
      <c r="J16269" s="443"/>
      <c r="K16269" s="443"/>
    </row>
    <row r="16270" spans="2:11" s="440" customFormat="1" x14ac:dyDescent="0.2">
      <c r="B16270" s="442"/>
      <c r="I16270" s="443"/>
      <c r="J16270" s="443"/>
      <c r="K16270" s="443"/>
    </row>
    <row r="16271" spans="2:11" s="440" customFormat="1" x14ac:dyDescent="0.2">
      <c r="B16271" s="442"/>
      <c r="I16271" s="443"/>
      <c r="J16271" s="443"/>
      <c r="K16271" s="443"/>
    </row>
    <row r="16272" spans="2:11" s="440" customFormat="1" x14ac:dyDescent="0.2">
      <c r="B16272" s="442"/>
      <c r="I16272" s="443"/>
      <c r="J16272" s="443"/>
      <c r="K16272" s="443"/>
    </row>
    <row r="16273" spans="2:11" s="440" customFormat="1" x14ac:dyDescent="0.2">
      <c r="B16273" s="442"/>
      <c r="I16273" s="443"/>
      <c r="J16273" s="443"/>
      <c r="K16273" s="443"/>
    </row>
    <row r="16274" spans="2:11" s="440" customFormat="1" x14ac:dyDescent="0.2">
      <c r="B16274" s="442"/>
      <c r="I16274" s="443"/>
      <c r="J16274" s="443"/>
      <c r="K16274" s="443"/>
    </row>
    <row r="16275" spans="2:11" s="440" customFormat="1" x14ac:dyDescent="0.2">
      <c r="B16275" s="442"/>
      <c r="I16275" s="443"/>
      <c r="J16275" s="443"/>
      <c r="K16275" s="443"/>
    </row>
    <row r="16276" spans="2:11" s="440" customFormat="1" x14ac:dyDescent="0.2">
      <c r="B16276" s="442"/>
      <c r="I16276" s="443"/>
      <c r="J16276" s="443"/>
      <c r="K16276" s="443"/>
    </row>
    <row r="16277" spans="2:11" s="440" customFormat="1" x14ac:dyDescent="0.2">
      <c r="B16277" s="442"/>
      <c r="I16277" s="443"/>
      <c r="J16277" s="443"/>
      <c r="K16277" s="443"/>
    </row>
    <row r="16278" spans="2:11" s="440" customFormat="1" x14ac:dyDescent="0.2">
      <c r="B16278" s="442"/>
      <c r="I16278" s="443"/>
      <c r="J16278" s="443"/>
      <c r="K16278" s="443"/>
    </row>
    <row r="16279" spans="2:11" s="440" customFormat="1" x14ac:dyDescent="0.2">
      <c r="B16279" s="442"/>
      <c r="I16279" s="443"/>
      <c r="J16279" s="443"/>
      <c r="K16279" s="443"/>
    </row>
    <row r="16280" spans="2:11" s="440" customFormat="1" x14ac:dyDescent="0.2">
      <c r="B16280" s="442"/>
      <c r="I16280" s="443"/>
      <c r="J16280" s="443"/>
      <c r="K16280" s="443"/>
    </row>
    <row r="16281" spans="2:11" s="440" customFormat="1" x14ac:dyDescent="0.2">
      <c r="B16281" s="442"/>
      <c r="I16281" s="443"/>
      <c r="J16281" s="443"/>
      <c r="K16281" s="443"/>
    </row>
    <row r="16282" spans="2:11" s="440" customFormat="1" x14ac:dyDescent="0.2">
      <c r="B16282" s="442"/>
      <c r="I16282" s="443"/>
      <c r="J16282" s="443"/>
      <c r="K16282" s="443"/>
    </row>
    <row r="16283" spans="2:11" s="440" customFormat="1" x14ac:dyDescent="0.2">
      <c r="B16283" s="442"/>
      <c r="I16283" s="443"/>
      <c r="J16283" s="443"/>
      <c r="K16283" s="443"/>
    </row>
    <row r="16284" spans="2:11" s="440" customFormat="1" x14ac:dyDescent="0.2">
      <c r="B16284" s="442"/>
      <c r="I16284" s="443"/>
      <c r="J16284" s="443"/>
      <c r="K16284" s="443"/>
    </row>
    <row r="16285" spans="2:11" s="440" customFormat="1" x14ac:dyDescent="0.2">
      <c r="B16285" s="442"/>
      <c r="I16285" s="443"/>
      <c r="J16285" s="443"/>
      <c r="K16285" s="443"/>
    </row>
    <row r="16286" spans="2:11" s="440" customFormat="1" x14ac:dyDescent="0.2">
      <c r="B16286" s="442"/>
      <c r="I16286" s="443"/>
      <c r="J16286" s="443"/>
      <c r="K16286" s="443"/>
    </row>
    <row r="16287" spans="2:11" s="440" customFormat="1" x14ac:dyDescent="0.2">
      <c r="B16287" s="442"/>
      <c r="I16287" s="443"/>
      <c r="J16287" s="443"/>
      <c r="K16287" s="443"/>
    </row>
    <row r="16288" spans="2:11" s="440" customFormat="1" x14ac:dyDescent="0.2">
      <c r="B16288" s="442"/>
      <c r="I16288" s="443"/>
      <c r="J16288" s="443"/>
      <c r="K16288" s="443"/>
    </row>
    <row r="16289" spans="2:11" s="440" customFormat="1" x14ac:dyDescent="0.2">
      <c r="B16289" s="442"/>
      <c r="I16289" s="443"/>
      <c r="J16289" s="443"/>
      <c r="K16289" s="443"/>
    </row>
    <row r="16290" spans="2:11" s="440" customFormat="1" x14ac:dyDescent="0.2">
      <c r="B16290" s="442"/>
      <c r="I16290" s="443"/>
      <c r="J16290" s="443"/>
      <c r="K16290" s="443"/>
    </row>
    <row r="16291" spans="2:11" s="440" customFormat="1" x14ac:dyDescent="0.2">
      <c r="B16291" s="442"/>
      <c r="I16291" s="443"/>
      <c r="J16291" s="443"/>
      <c r="K16291" s="443"/>
    </row>
    <row r="16292" spans="2:11" s="440" customFormat="1" x14ac:dyDescent="0.2">
      <c r="B16292" s="442"/>
      <c r="I16292" s="443"/>
      <c r="J16292" s="443"/>
      <c r="K16292" s="443"/>
    </row>
    <row r="16293" spans="2:11" s="440" customFormat="1" x14ac:dyDescent="0.2">
      <c r="B16293" s="442"/>
      <c r="I16293" s="443"/>
      <c r="J16293" s="443"/>
      <c r="K16293" s="443"/>
    </row>
    <row r="16294" spans="2:11" s="440" customFormat="1" x14ac:dyDescent="0.2">
      <c r="B16294" s="442"/>
      <c r="I16294" s="443"/>
      <c r="J16294" s="443"/>
      <c r="K16294" s="443"/>
    </row>
    <row r="16295" spans="2:11" s="440" customFormat="1" x14ac:dyDescent="0.2">
      <c r="B16295" s="442"/>
      <c r="I16295" s="443"/>
      <c r="J16295" s="443"/>
      <c r="K16295" s="443"/>
    </row>
    <row r="16296" spans="2:11" s="440" customFormat="1" x14ac:dyDescent="0.2">
      <c r="B16296" s="442"/>
      <c r="I16296" s="443"/>
      <c r="J16296" s="443"/>
      <c r="K16296" s="443"/>
    </row>
    <row r="16297" spans="2:11" s="440" customFormat="1" x14ac:dyDescent="0.2">
      <c r="B16297" s="442"/>
      <c r="I16297" s="443"/>
      <c r="J16297" s="443"/>
      <c r="K16297" s="443"/>
    </row>
    <row r="16298" spans="2:11" s="440" customFormat="1" x14ac:dyDescent="0.2">
      <c r="B16298" s="442"/>
      <c r="I16298" s="443"/>
      <c r="J16298" s="443"/>
      <c r="K16298" s="443"/>
    </row>
    <row r="16299" spans="2:11" s="440" customFormat="1" x14ac:dyDescent="0.2">
      <c r="B16299" s="442"/>
      <c r="I16299" s="443"/>
      <c r="J16299" s="443"/>
      <c r="K16299" s="443"/>
    </row>
    <row r="16300" spans="2:11" s="440" customFormat="1" x14ac:dyDescent="0.2">
      <c r="B16300" s="442"/>
      <c r="I16300" s="443"/>
      <c r="J16300" s="443"/>
      <c r="K16300" s="443"/>
    </row>
    <row r="16301" spans="2:11" s="440" customFormat="1" x14ac:dyDescent="0.2">
      <c r="B16301" s="442"/>
      <c r="I16301" s="443"/>
      <c r="J16301" s="443"/>
      <c r="K16301" s="443"/>
    </row>
    <row r="16302" spans="2:11" s="440" customFormat="1" x14ac:dyDescent="0.2">
      <c r="B16302" s="442"/>
      <c r="I16302" s="443"/>
      <c r="J16302" s="443"/>
      <c r="K16302" s="443"/>
    </row>
    <row r="16303" spans="2:11" s="440" customFormat="1" x14ac:dyDescent="0.2">
      <c r="B16303" s="442"/>
      <c r="I16303" s="443"/>
      <c r="J16303" s="443"/>
      <c r="K16303" s="443"/>
    </row>
    <row r="16304" spans="2:11" s="440" customFormat="1" x14ac:dyDescent="0.2">
      <c r="B16304" s="442"/>
      <c r="I16304" s="443"/>
      <c r="J16304" s="443"/>
      <c r="K16304" s="443"/>
    </row>
    <row r="16305" spans="2:11" s="440" customFormat="1" x14ac:dyDescent="0.2">
      <c r="B16305" s="442"/>
      <c r="I16305" s="443"/>
      <c r="J16305" s="443"/>
      <c r="K16305" s="443"/>
    </row>
    <row r="16306" spans="2:11" s="440" customFormat="1" x14ac:dyDescent="0.2">
      <c r="B16306" s="442"/>
      <c r="I16306" s="443"/>
      <c r="J16306" s="443"/>
      <c r="K16306" s="443"/>
    </row>
    <row r="16307" spans="2:11" s="440" customFormat="1" x14ac:dyDescent="0.2">
      <c r="B16307" s="442"/>
      <c r="I16307" s="443"/>
      <c r="J16307" s="443"/>
      <c r="K16307" s="443"/>
    </row>
    <row r="16308" spans="2:11" s="440" customFormat="1" x14ac:dyDescent="0.2">
      <c r="B16308" s="442"/>
      <c r="I16308" s="443"/>
      <c r="J16308" s="443"/>
      <c r="K16308" s="443"/>
    </row>
    <row r="16309" spans="2:11" s="440" customFormat="1" x14ac:dyDescent="0.2">
      <c r="B16309" s="442"/>
      <c r="I16309" s="443"/>
      <c r="J16309" s="443"/>
      <c r="K16309" s="443"/>
    </row>
    <row r="16310" spans="2:11" s="440" customFormat="1" x14ac:dyDescent="0.2">
      <c r="B16310" s="442"/>
      <c r="I16310" s="443"/>
      <c r="J16310" s="443"/>
      <c r="K16310" s="443"/>
    </row>
    <row r="16311" spans="2:11" s="440" customFormat="1" x14ac:dyDescent="0.2">
      <c r="B16311" s="442"/>
      <c r="I16311" s="443"/>
      <c r="J16311" s="443"/>
      <c r="K16311" s="443"/>
    </row>
    <row r="16312" spans="2:11" s="440" customFormat="1" x14ac:dyDescent="0.2">
      <c r="B16312" s="442"/>
      <c r="I16312" s="443"/>
      <c r="J16312" s="443"/>
      <c r="K16312" s="443"/>
    </row>
    <row r="16313" spans="2:11" s="440" customFormat="1" x14ac:dyDescent="0.2">
      <c r="B16313" s="442"/>
      <c r="I16313" s="443"/>
      <c r="J16313" s="443"/>
      <c r="K16313" s="443"/>
    </row>
    <row r="16314" spans="2:11" s="440" customFormat="1" x14ac:dyDescent="0.2">
      <c r="B16314" s="442"/>
      <c r="I16314" s="443"/>
      <c r="J16314" s="443"/>
      <c r="K16314" s="443"/>
    </row>
    <row r="16315" spans="2:11" s="440" customFormat="1" x14ac:dyDescent="0.2">
      <c r="B16315" s="442"/>
      <c r="I16315" s="443"/>
      <c r="J16315" s="443"/>
      <c r="K16315" s="443"/>
    </row>
    <row r="16316" spans="2:11" s="440" customFormat="1" x14ac:dyDescent="0.2">
      <c r="B16316" s="442"/>
      <c r="I16316" s="443"/>
      <c r="J16316" s="443"/>
      <c r="K16316" s="443"/>
    </row>
    <row r="16317" spans="2:11" s="440" customFormat="1" x14ac:dyDescent="0.2">
      <c r="B16317" s="442"/>
      <c r="I16317" s="443"/>
      <c r="J16317" s="443"/>
      <c r="K16317" s="443"/>
    </row>
    <row r="16318" spans="2:11" s="440" customFormat="1" x14ac:dyDescent="0.2">
      <c r="B16318" s="442"/>
      <c r="I16318" s="443"/>
      <c r="J16318" s="443"/>
      <c r="K16318" s="443"/>
    </row>
    <row r="16319" spans="2:11" s="440" customFormat="1" x14ac:dyDescent="0.2">
      <c r="B16319" s="442"/>
      <c r="I16319" s="443"/>
      <c r="J16319" s="443"/>
      <c r="K16319" s="443"/>
    </row>
    <row r="16320" spans="2:11" s="440" customFormat="1" x14ac:dyDescent="0.2">
      <c r="B16320" s="442"/>
      <c r="I16320" s="443"/>
      <c r="J16320" s="443"/>
      <c r="K16320" s="443"/>
    </row>
    <row r="16321" spans="2:11" s="440" customFormat="1" x14ac:dyDescent="0.2">
      <c r="B16321" s="442"/>
      <c r="I16321" s="443"/>
      <c r="J16321" s="443"/>
      <c r="K16321" s="443"/>
    </row>
    <row r="16322" spans="2:11" s="440" customFormat="1" x14ac:dyDescent="0.2">
      <c r="B16322" s="442"/>
      <c r="I16322" s="443"/>
      <c r="J16322" s="443"/>
      <c r="K16322" s="443"/>
    </row>
    <row r="16323" spans="2:11" s="440" customFormat="1" x14ac:dyDescent="0.2">
      <c r="B16323" s="442"/>
      <c r="I16323" s="443"/>
      <c r="J16323" s="443"/>
      <c r="K16323" s="443"/>
    </row>
    <row r="16324" spans="2:11" s="440" customFormat="1" x14ac:dyDescent="0.2">
      <c r="B16324" s="442"/>
      <c r="I16324" s="443"/>
      <c r="J16324" s="443"/>
      <c r="K16324" s="443"/>
    </row>
    <row r="16325" spans="2:11" s="440" customFormat="1" x14ac:dyDescent="0.2">
      <c r="B16325" s="442"/>
      <c r="I16325" s="443"/>
      <c r="J16325" s="443"/>
      <c r="K16325" s="443"/>
    </row>
    <row r="16326" spans="2:11" s="440" customFormat="1" x14ac:dyDescent="0.2">
      <c r="B16326" s="442"/>
      <c r="I16326" s="443"/>
      <c r="J16326" s="443"/>
      <c r="K16326" s="443"/>
    </row>
    <row r="16327" spans="2:11" s="440" customFormat="1" x14ac:dyDescent="0.2">
      <c r="B16327" s="442"/>
      <c r="I16327" s="443"/>
      <c r="J16327" s="443"/>
      <c r="K16327" s="443"/>
    </row>
    <row r="16328" spans="2:11" s="440" customFormat="1" x14ac:dyDescent="0.2">
      <c r="B16328" s="442"/>
      <c r="I16328" s="443"/>
      <c r="J16328" s="443"/>
      <c r="K16328" s="443"/>
    </row>
    <row r="16329" spans="2:11" s="440" customFormat="1" x14ac:dyDescent="0.2">
      <c r="B16329" s="442"/>
      <c r="I16329" s="443"/>
      <c r="J16329" s="443"/>
      <c r="K16329" s="443"/>
    </row>
    <row r="16330" spans="2:11" s="440" customFormat="1" x14ac:dyDescent="0.2">
      <c r="B16330" s="442"/>
      <c r="I16330" s="443"/>
      <c r="J16330" s="443"/>
      <c r="K16330" s="443"/>
    </row>
    <row r="16331" spans="2:11" s="440" customFormat="1" x14ac:dyDescent="0.2">
      <c r="B16331" s="442"/>
      <c r="I16331" s="443"/>
      <c r="J16331" s="443"/>
      <c r="K16331" s="443"/>
    </row>
    <row r="16332" spans="2:11" s="440" customFormat="1" x14ac:dyDescent="0.2">
      <c r="B16332" s="442"/>
      <c r="I16332" s="443"/>
      <c r="J16332" s="443"/>
      <c r="K16332" s="443"/>
    </row>
    <row r="16333" spans="2:11" s="440" customFormat="1" x14ac:dyDescent="0.2">
      <c r="B16333" s="442"/>
      <c r="I16333" s="443"/>
      <c r="J16333" s="443"/>
      <c r="K16333" s="443"/>
    </row>
    <row r="16334" spans="2:11" s="440" customFormat="1" x14ac:dyDescent="0.2">
      <c r="B16334" s="442"/>
      <c r="I16334" s="443"/>
      <c r="J16334" s="443"/>
      <c r="K16334" s="443"/>
    </row>
    <row r="16335" spans="2:11" s="440" customFormat="1" x14ac:dyDescent="0.2">
      <c r="B16335" s="442"/>
      <c r="I16335" s="443"/>
      <c r="J16335" s="443"/>
      <c r="K16335" s="443"/>
    </row>
    <row r="16336" spans="2:11" s="440" customFormat="1" x14ac:dyDescent="0.2">
      <c r="B16336" s="442"/>
      <c r="I16336" s="443"/>
      <c r="J16336" s="443"/>
      <c r="K16336" s="443"/>
    </row>
    <row r="16337" spans="2:11" s="440" customFormat="1" x14ac:dyDescent="0.2">
      <c r="B16337" s="442"/>
      <c r="I16337" s="443"/>
      <c r="J16337" s="443"/>
      <c r="K16337" s="443"/>
    </row>
    <row r="16338" spans="2:11" s="440" customFormat="1" x14ac:dyDescent="0.2">
      <c r="B16338" s="442"/>
      <c r="I16338" s="443"/>
      <c r="J16338" s="443"/>
      <c r="K16338" s="443"/>
    </row>
    <row r="16339" spans="2:11" s="440" customFormat="1" x14ac:dyDescent="0.2">
      <c r="B16339" s="442"/>
      <c r="I16339" s="443"/>
      <c r="J16339" s="443"/>
      <c r="K16339" s="443"/>
    </row>
    <row r="16340" spans="2:11" s="440" customFormat="1" x14ac:dyDescent="0.2">
      <c r="B16340" s="442"/>
      <c r="I16340" s="443"/>
      <c r="J16340" s="443"/>
      <c r="K16340" s="443"/>
    </row>
    <row r="16341" spans="2:11" s="440" customFormat="1" x14ac:dyDescent="0.2">
      <c r="B16341" s="442"/>
      <c r="I16341" s="443"/>
      <c r="J16341" s="443"/>
      <c r="K16341" s="443"/>
    </row>
    <row r="16342" spans="2:11" s="440" customFormat="1" x14ac:dyDescent="0.2">
      <c r="B16342" s="442"/>
      <c r="I16342" s="443"/>
      <c r="J16342" s="443"/>
      <c r="K16342" s="443"/>
    </row>
    <row r="16343" spans="2:11" s="440" customFormat="1" x14ac:dyDescent="0.2">
      <c r="B16343" s="442"/>
      <c r="I16343" s="443"/>
      <c r="J16343" s="443"/>
      <c r="K16343" s="443"/>
    </row>
    <row r="16344" spans="2:11" s="440" customFormat="1" x14ac:dyDescent="0.2">
      <c r="B16344" s="442"/>
      <c r="I16344" s="443"/>
      <c r="J16344" s="443"/>
      <c r="K16344" s="443"/>
    </row>
    <row r="16345" spans="2:11" s="440" customFormat="1" x14ac:dyDescent="0.2">
      <c r="B16345" s="442"/>
      <c r="I16345" s="443"/>
      <c r="J16345" s="443"/>
      <c r="K16345" s="443"/>
    </row>
    <row r="16346" spans="2:11" s="440" customFormat="1" x14ac:dyDescent="0.2">
      <c r="B16346" s="442"/>
      <c r="I16346" s="443"/>
      <c r="J16346" s="443"/>
      <c r="K16346" s="443"/>
    </row>
    <row r="16347" spans="2:11" s="440" customFormat="1" x14ac:dyDescent="0.2">
      <c r="B16347" s="442"/>
      <c r="I16347" s="443"/>
      <c r="J16347" s="443"/>
      <c r="K16347" s="443"/>
    </row>
    <row r="16348" spans="2:11" s="440" customFormat="1" x14ac:dyDescent="0.2">
      <c r="B16348" s="442"/>
      <c r="I16348" s="443"/>
      <c r="J16348" s="443"/>
      <c r="K16348" s="443"/>
    </row>
    <row r="16349" spans="2:11" s="440" customFormat="1" x14ac:dyDescent="0.2">
      <c r="B16349" s="442"/>
      <c r="I16349" s="443"/>
      <c r="J16349" s="443"/>
      <c r="K16349" s="443"/>
    </row>
    <row r="16350" spans="2:11" s="440" customFormat="1" x14ac:dyDescent="0.2">
      <c r="B16350" s="442"/>
      <c r="I16350" s="443"/>
      <c r="J16350" s="443"/>
      <c r="K16350" s="443"/>
    </row>
    <row r="16351" spans="2:11" s="440" customFormat="1" x14ac:dyDescent="0.2">
      <c r="B16351" s="442"/>
      <c r="I16351" s="443"/>
      <c r="J16351" s="443"/>
      <c r="K16351" s="443"/>
    </row>
    <row r="16352" spans="2:11" s="440" customFormat="1" x14ac:dyDescent="0.2">
      <c r="B16352" s="442"/>
      <c r="I16352" s="443"/>
      <c r="J16352" s="443"/>
      <c r="K16352" s="443"/>
    </row>
    <row r="16353" spans="2:11" s="440" customFormat="1" x14ac:dyDescent="0.2">
      <c r="B16353" s="442"/>
      <c r="I16353" s="443"/>
      <c r="J16353" s="443"/>
      <c r="K16353" s="443"/>
    </row>
    <row r="16354" spans="2:11" s="440" customFormat="1" x14ac:dyDescent="0.2">
      <c r="B16354" s="442"/>
      <c r="I16354" s="443"/>
      <c r="J16354" s="443"/>
      <c r="K16354" s="443"/>
    </row>
    <row r="16355" spans="2:11" s="440" customFormat="1" x14ac:dyDescent="0.2">
      <c r="B16355" s="442"/>
      <c r="I16355" s="443"/>
      <c r="J16355" s="443"/>
      <c r="K16355" s="443"/>
    </row>
    <row r="16356" spans="2:11" s="440" customFormat="1" x14ac:dyDescent="0.2">
      <c r="B16356" s="442"/>
      <c r="I16356" s="443"/>
      <c r="J16356" s="443"/>
      <c r="K16356" s="443"/>
    </row>
    <row r="16357" spans="2:11" s="440" customFormat="1" x14ac:dyDescent="0.2">
      <c r="B16357" s="442"/>
      <c r="I16357" s="443"/>
      <c r="J16357" s="443"/>
      <c r="K16357" s="443"/>
    </row>
    <row r="16358" spans="2:11" s="440" customFormat="1" x14ac:dyDescent="0.2">
      <c r="B16358" s="442"/>
      <c r="I16358" s="443"/>
      <c r="J16358" s="443"/>
      <c r="K16358" s="443"/>
    </row>
    <row r="16359" spans="2:11" s="440" customFormat="1" x14ac:dyDescent="0.2">
      <c r="B16359" s="442"/>
      <c r="I16359" s="443"/>
      <c r="J16359" s="443"/>
      <c r="K16359" s="443"/>
    </row>
    <row r="16360" spans="2:11" s="440" customFormat="1" x14ac:dyDescent="0.2">
      <c r="B16360" s="442"/>
      <c r="I16360" s="443"/>
      <c r="J16360" s="443"/>
      <c r="K16360" s="443"/>
    </row>
    <row r="16361" spans="2:11" s="440" customFormat="1" x14ac:dyDescent="0.2">
      <c r="B16361" s="442"/>
      <c r="I16361" s="443"/>
      <c r="J16361" s="443"/>
      <c r="K16361" s="443"/>
    </row>
    <row r="16362" spans="2:11" s="440" customFormat="1" x14ac:dyDescent="0.2">
      <c r="B16362" s="442"/>
      <c r="I16362" s="443"/>
      <c r="J16362" s="443"/>
      <c r="K16362" s="443"/>
    </row>
    <row r="16363" spans="2:11" s="440" customFormat="1" x14ac:dyDescent="0.2">
      <c r="B16363" s="442"/>
      <c r="I16363" s="443"/>
      <c r="J16363" s="443"/>
      <c r="K16363" s="443"/>
    </row>
    <row r="16364" spans="2:11" s="440" customFormat="1" x14ac:dyDescent="0.2">
      <c r="B16364" s="442"/>
      <c r="I16364" s="443"/>
      <c r="J16364" s="443"/>
      <c r="K16364" s="443"/>
    </row>
    <row r="16365" spans="2:11" s="440" customFormat="1" x14ac:dyDescent="0.2">
      <c r="B16365" s="442"/>
      <c r="I16365" s="443"/>
      <c r="J16365" s="443"/>
      <c r="K16365" s="443"/>
    </row>
    <row r="16366" spans="2:11" s="440" customFormat="1" x14ac:dyDescent="0.2">
      <c r="B16366" s="442"/>
      <c r="I16366" s="443"/>
      <c r="J16366" s="443"/>
      <c r="K16366" s="443"/>
    </row>
    <row r="16367" spans="2:11" s="440" customFormat="1" x14ac:dyDescent="0.2">
      <c r="B16367" s="442"/>
      <c r="I16367" s="443"/>
      <c r="J16367" s="443"/>
      <c r="K16367" s="443"/>
    </row>
    <row r="16368" spans="2:11" s="440" customFormat="1" x14ac:dyDescent="0.2">
      <c r="B16368" s="442"/>
      <c r="I16368" s="443"/>
      <c r="J16368" s="443"/>
      <c r="K16368" s="443"/>
    </row>
    <row r="16369" spans="2:11" s="440" customFormat="1" x14ac:dyDescent="0.2">
      <c r="B16369" s="442"/>
      <c r="I16369" s="443"/>
      <c r="J16369" s="443"/>
      <c r="K16369" s="443"/>
    </row>
    <row r="16370" spans="2:11" s="440" customFormat="1" x14ac:dyDescent="0.2">
      <c r="B16370" s="442"/>
      <c r="I16370" s="443"/>
      <c r="J16370" s="443"/>
      <c r="K16370" s="443"/>
    </row>
    <row r="16371" spans="2:11" s="440" customFormat="1" x14ac:dyDescent="0.2">
      <c r="B16371" s="442"/>
      <c r="I16371" s="443"/>
      <c r="J16371" s="443"/>
      <c r="K16371" s="443"/>
    </row>
    <row r="16372" spans="2:11" s="440" customFormat="1" x14ac:dyDescent="0.2">
      <c r="B16372" s="442"/>
      <c r="I16372" s="443"/>
      <c r="J16372" s="443"/>
      <c r="K16372" s="443"/>
    </row>
    <row r="16373" spans="2:11" s="440" customFormat="1" x14ac:dyDescent="0.2">
      <c r="B16373" s="442"/>
      <c r="I16373" s="443"/>
      <c r="J16373" s="443"/>
      <c r="K16373" s="443"/>
    </row>
    <row r="16374" spans="2:11" s="440" customFormat="1" x14ac:dyDescent="0.2">
      <c r="B16374" s="442"/>
      <c r="I16374" s="443"/>
      <c r="J16374" s="443"/>
      <c r="K16374" s="443"/>
    </row>
    <row r="16375" spans="2:11" s="440" customFormat="1" x14ac:dyDescent="0.2">
      <c r="B16375" s="442"/>
      <c r="I16375" s="443"/>
      <c r="J16375" s="443"/>
      <c r="K16375" s="443"/>
    </row>
    <row r="16376" spans="2:11" s="440" customFormat="1" x14ac:dyDescent="0.2">
      <c r="B16376" s="442"/>
      <c r="I16376" s="443"/>
      <c r="J16376" s="443"/>
      <c r="K16376" s="443"/>
    </row>
    <row r="16377" spans="2:11" s="440" customFormat="1" x14ac:dyDescent="0.2">
      <c r="B16377" s="442"/>
      <c r="I16377" s="443"/>
      <c r="J16377" s="443"/>
      <c r="K16377" s="443"/>
    </row>
    <row r="16378" spans="2:11" s="440" customFormat="1" x14ac:dyDescent="0.2">
      <c r="B16378" s="442"/>
      <c r="I16378" s="443"/>
      <c r="J16378" s="443"/>
      <c r="K16378" s="443"/>
    </row>
    <row r="16379" spans="2:11" s="440" customFormat="1" x14ac:dyDescent="0.2">
      <c r="B16379" s="442"/>
      <c r="I16379" s="443"/>
      <c r="J16379" s="443"/>
      <c r="K16379" s="443"/>
    </row>
    <row r="16380" spans="2:11" s="440" customFormat="1" x14ac:dyDescent="0.2">
      <c r="B16380" s="442"/>
      <c r="I16380" s="443"/>
      <c r="J16380" s="443"/>
      <c r="K16380" s="443"/>
    </row>
    <row r="16381" spans="2:11" s="440" customFormat="1" x14ac:dyDescent="0.2">
      <c r="B16381" s="442"/>
      <c r="I16381" s="443"/>
      <c r="J16381" s="443"/>
      <c r="K16381" s="443"/>
    </row>
    <row r="16382" spans="2:11" s="440" customFormat="1" x14ac:dyDescent="0.2">
      <c r="B16382" s="442"/>
      <c r="I16382" s="443"/>
      <c r="J16382" s="443"/>
      <c r="K16382" s="443"/>
    </row>
    <row r="16383" spans="2:11" s="440" customFormat="1" x14ac:dyDescent="0.2">
      <c r="B16383" s="442"/>
      <c r="I16383" s="443"/>
      <c r="J16383" s="443"/>
      <c r="K16383" s="443"/>
    </row>
    <row r="16384" spans="2:11" s="440" customFormat="1" x14ac:dyDescent="0.2">
      <c r="B16384" s="442"/>
      <c r="I16384" s="443"/>
      <c r="J16384" s="443"/>
      <c r="K16384" s="443"/>
    </row>
    <row r="16385" spans="2:11" s="440" customFormat="1" x14ac:dyDescent="0.2">
      <c r="B16385" s="442"/>
      <c r="I16385" s="443"/>
      <c r="J16385" s="443"/>
      <c r="K16385" s="443"/>
    </row>
    <row r="16386" spans="2:11" s="440" customFormat="1" x14ac:dyDescent="0.2">
      <c r="B16386" s="442"/>
      <c r="I16386" s="443"/>
      <c r="J16386" s="443"/>
      <c r="K16386" s="443"/>
    </row>
    <row r="16387" spans="2:11" s="440" customFormat="1" x14ac:dyDescent="0.2">
      <c r="B16387" s="442"/>
      <c r="I16387" s="443"/>
      <c r="J16387" s="443"/>
      <c r="K16387" s="443"/>
    </row>
    <row r="16388" spans="2:11" s="440" customFormat="1" x14ac:dyDescent="0.2">
      <c r="B16388" s="442"/>
      <c r="I16388" s="443"/>
      <c r="J16388" s="443"/>
      <c r="K16388" s="443"/>
    </row>
    <row r="16389" spans="2:11" s="440" customFormat="1" x14ac:dyDescent="0.2">
      <c r="B16389" s="442"/>
      <c r="I16389" s="443"/>
      <c r="J16389" s="443"/>
      <c r="K16389" s="443"/>
    </row>
    <row r="16390" spans="2:11" s="440" customFormat="1" x14ac:dyDescent="0.2">
      <c r="B16390" s="442"/>
      <c r="I16390" s="443"/>
      <c r="J16390" s="443"/>
      <c r="K16390" s="443"/>
    </row>
    <row r="16391" spans="2:11" s="440" customFormat="1" x14ac:dyDescent="0.2">
      <c r="B16391" s="442"/>
      <c r="I16391" s="443"/>
      <c r="J16391" s="443"/>
      <c r="K16391" s="443"/>
    </row>
    <row r="16392" spans="2:11" s="440" customFormat="1" x14ac:dyDescent="0.2">
      <c r="B16392" s="442"/>
      <c r="I16392" s="443"/>
      <c r="J16392" s="443"/>
      <c r="K16392" s="443"/>
    </row>
    <row r="16393" spans="2:11" s="440" customFormat="1" x14ac:dyDescent="0.2">
      <c r="B16393" s="442"/>
      <c r="I16393" s="443"/>
      <c r="J16393" s="443"/>
      <c r="K16393" s="443"/>
    </row>
    <row r="16394" spans="2:11" s="440" customFormat="1" x14ac:dyDescent="0.2">
      <c r="B16394" s="442"/>
      <c r="I16394" s="443"/>
      <c r="J16394" s="443"/>
      <c r="K16394" s="443"/>
    </row>
    <row r="16395" spans="2:11" s="440" customFormat="1" x14ac:dyDescent="0.2">
      <c r="B16395" s="442"/>
      <c r="I16395" s="443"/>
      <c r="J16395" s="443"/>
      <c r="K16395" s="443"/>
    </row>
    <row r="16396" spans="2:11" s="440" customFormat="1" x14ac:dyDescent="0.2">
      <c r="B16396" s="442"/>
      <c r="I16396" s="443"/>
      <c r="J16396" s="443"/>
      <c r="K16396" s="443"/>
    </row>
    <row r="16397" spans="2:11" s="440" customFormat="1" x14ac:dyDescent="0.2">
      <c r="B16397" s="442"/>
      <c r="I16397" s="443"/>
      <c r="J16397" s="443"/>
      <c r="K16397" s="443"/>
    </row>
    <row r="16398" spans="2:11" s="440" customFormat="1" x14ac:dyDescent="0.2">
      <c r="B16398" s="442"/>
      <c r="I16398" s="443"/>
      <c r="J16398" s="443"/>
      <c r="K16398" s="443"/>
    </row>
    <row r="16399" spans="2:11" s="440" customFormat="1" x14ac:dyDescent="0.2">
      <c r="B16399" s="442"/>
      <c r="I16399" s="443"/>
      <c r="J16399" s="443"/>
      <c r="K16399" s="443"/>
    </row>
    <row r="16400" spans="2:11" s="440" customFormat="1" x14ac:dyDescent="0.2">
      <c r="B16400" s="442"/>
      <c r="I16400" s="443"/>
      <c r="J16400" s="443"/>
      <c r="K16400" s="443"/>
    </row>
    <row r="16401" spans="2:11" s="440" customFormat="1" x14ac:dyDescent="0.2">
      <c r="B16401" s="442"/>
      <c r="I16401" s="443"/>
      <c r="J16401" s="443"/>
      <c r="K16401" s="443"/>
    </row>
    <row r="16402" spans="2:11" s="440" customFormat="1" x14ac:dyDescent="0.2">
      <c r="B16402" s="442"/>
      <c r="I16402" s="443"/>
      <c r="J16402" s="443"/>
      <c r="K16402" s="443"/>
    </row>
    <row r="16403" spans="2:11" s="440" customFormat="1" x14ac:dyDescent="0.2">
      <c r="B16403" s="442"/>
      <c r="I16403" s="443"/>
      <c r="J16403" s="443"/>
      <c r="K16403" s="443"/>
    </row>
    <row r="16404" spans="2:11" s="440" customFormat="1" x14ac:dyDescent="0.2">
      <c r="B16404" s="442"/>
      <c r="I16404" s="443"/>
      <c r="J16404" s="443"/>
      <c r="K16404" s="443"/>
    </row>
    <row r="16405" spans="2:11" s="440" customFormat="1" x14ac:dyDescent="0.2">
      <c r="B16405" s="442"/>
      <c r="I16405" s="443"/>
      <c r="J16405" s="443"/>
      <c r="K16405" s="443"/>
    </row>
    <row r="16406" spans="2:11" s="440" customFormat="1" x14ac:dyDescent="0.2">
      <c r="B16406" s="442"/>
      <c r="I16406" s="443"/>
      <c r="J16406" s="443"/>
      <c r="K16406" s="443"/>
    </row>
    <row r="16407" spans="2:11" s="440" customFormat="1" x14ac:dyDescent="0.2">
      <c r="B16407" s="442"/>
      <c r="I16407" s="443"/>
      <c r="J16407" s="443"/>
      <c r="K16407" s="443"/>
    </row>
    <row r="16408" spans="2:11" s="440" customFormat="1" x14ac:dyDescent="0.2">
      <c r="B16408" s="442"/>
      <c r="I16408" s="443"/>
      <c r="J16408" s="443"/>
      <c r="K16408" s="443"/>
    </row>
    <row r="16409" spans="2:11" s="440" customFormat="1" x14ac:dyDescent="0.2">
      <c r="B16409" s="442"/>
      <c r="I16409" s="443"/>
      <c r="J16409" s="443"/>
      <c r="K16409" s="443"/>
    </row>
    <row r="16410" spans="2:11" s="440" customFormat="1" x14ac:dyDescent="0.2">
      <c r="B16410" s="442"/>
      <c r="I16410" s="443"/>
      <c r="J16410" s="443"/>
      <c r="K16410" s="443"/>
    </row>
    <row r="16411" spans="2:11" s="440" customFormat="1" x14ac:dyDescent="0.2">
      <c r="B16411" s="442"/>
      <c r="I16411" s="443"/>
      <c r="J16411" s="443"/>
      <c r="K16411" s="443"/>
    </row>
    <row r="16412" spans="2:11" s="440" customFormat="1" x14ac:dyDescent="0.2">
      <c r="B16412" s="442"/>
      <c r="I16412" s="443"/>
      <c r="J16412" s="443"/>
      <c r="K16412" s="443"/>
    </row>
    <row r="16413" spans="2:11" s="440" customFormat="1" x14ac:dyDescent="0.2">
      <c r="B16413" s="442"/>
      <c r="I16413" s="443"/>
      <c r="J16413" s="443"/>
      <c r="K16413" s="443"/>
    </row>
    <row r="16414" spans="2:11" s="440" customFormat="1" x14ac:dyDescent="0.2">
      <c r="B16414" s="442"/>
      <c r="I16414" s="443"/>
      <c r="J16414" s="443"/>
      <c r="K16414" s="443"/>
    </row>
    <row r="16415" spans="2:11" s="440" customFormat="1" x14ac:dyDescent="0.2">
      <c r="B16415" s="442"/>
      <c r="I16415" s="443"/>
      <c r="J16415" s="443"/>
      <c r="K16415" s="443"/>
    </row>
    <row r="16416" spans="2:11" s="440" customFormat="1" x14ac:dyDescent="0.2">
      <c r="B16416" s="442"/>
      <c r="I16416" s="443"/>
      <c r="J16416" s="443"/>
      <c r="K16416" s="443"/>
    </row>
    <row r="16417" spans="2:11" s="440" customFormat="1" x14ac:dyDescent="0.2">
      <c r="B16417" s="442"/>
      <c r="I16417" s="443"/>
      <c r="J16417" s="443"/>
      <c r="K16417" s="443"/>
    </row>
    <row r="16418" spans="2:11" s="440" customFormat="1" x14ac:dyDescent="0.2">
      <c r="B16418" s="442"/>
      <c r="I16418" s="443"/>
      <c r="J16418" s="443"/>
      <c r="K16418" s="443"/>
    </row>
    <row r="16419" spans="2:11" s="440" customFormat="1" x14ac:dyDescent="0.2">
      <c r="B16419" s="442"/>
      <c r="I16419" s="443"/>
      <c r="J16419" s="443"/>
      <c r="K16419" s="443"/>
    </row>
    <row r="16420" spans="2:11" s="440" customFormat="1" x14ac:dyDescent="0.2">
      <c r="B16420" s="442"/>
      <c r="I16420" s="443"/>
      <c r="J16420" s="443"/>
      <c r="K16420" s="443"/>
    </row>
    <row r="16421" spans="2:11" s="440" customFormat="1" x14ac:dyDescent="0.2">
      <c r="B16421" s="442"/>
      <c r="I16421" s="443"/>
      <c r="J16421" s="443"/>
      <c r="K16421" s="443"/>
    </row>
    <row r="16422" spans="2:11" s="440" customFormat="1" x14ac:dyDescent="0.2">
      <c r="B16422" s="442"/>
      <c r="I16422" s="443"/>
      <c r="J16422" s="443"/>
      <c r="K16422" s="443"/>
    </row>
    <row r="16423" spans="2:11" s="440" customFormat="1" x14ac:dyDescent="0.2">
      <c r="B16423" s="442"/>
      <c r="I16423" s="443"/>
      <c r="J16423" s="443"/>
      <c r="K16423" s="443"/>
    </row>
    <row r="16424" spans="2:11" s="440" customFormat="1" x14ac:dyDescent="0.2">
      <c r="B16424" s="442"/>
      <c r="I16424" s="443"/>
      <c r="J16424" s="443"/>
      <c r="K16424" s="443"/>
    </row>
    <row r="16425" spans="2:11" s="440" customFormat="1" x14ac:dyDescent="0.2">
      <c r="B16425" s="442"/>
      <c r="I16425" s="443"/>
      <c r="J16425" s="443"/>
      <c r="K16425" s="443"/>
    </row>
    <row r="16426" spans="2:11" s="440" customFormat="1" x14ac:dyDescent="0.2">
      <c r="B16426" s="442"/>
      <c r="I16426" s="443"/>
      <c r="J16426" s="443"/>
      <c r="K16426" s="443"/>
    </row>
    <row r="16427" spans="2:11" s="440" customFormat="1" x14ac:dyDescent="0.2">
      <c r="B16427" s="442"/>
      <c r="I16427" s="443"/>
      <c r="J16427" s="443"/>
      <c r="K16427" s="443"/>
    </row>
    <row r="16428" spans="2:11" s="440" customFormat="1" x14ac:dyDescent="0.2">
      <c r="B16428" s="442"/>
      <c r="I16428" s="443"/>
      <c r="J16428" s="443"/>
      <c r="K16428" s="443"/>
    </row>
    <row r="16429" spans="2:11" s="440" customFormat="1" x14ac:dyDescent="0.2">
      <c r="B16429" s="442"/>
      <c r="I16429" s="443"/>
      <c r="J16429" s="443"/>
      <c r="K16429" s="443"/>
    </row>
    <row r="16430" spans="2:11" s="440" customFormat="1" x14ac:dyDescent="0.2">
      <c r="B16430" s="442"/>
      <c r="I16430" s="443"/>
      <c r="J16430" s="443"/>
      <c r="K16430" s="443"/>
    </row>
    <row r="16431" spans="2:11" s="440" customFormat="1" x14ac:dyDescent="0.2">
      <c r="B16431" s="442"/>
      <c r="I16431" s="443"/>
      <c r="J16431" s="443"/>
      <c r="K16431" s="443"/>
    </row>
    <row r="16432" spans="2:11" s="440" customFormat="1" x14ac:dyDescent="0.2">
      <c r="B16432" s="442"/>
      <c r="I16432" s="443"/>
      <c r="J16432" s="443"/>
      <c r="K16432" s="443"/>
    </row>
    <row r="16433" spans="2:11" s="440" customFormat="1" x14ac:dyDescent="0.2">
      <c r="B16433" s="442"/>
      <c r="I16433" s="443"/>
      <c r="J16433" s="443"/>
      <c r="K16433" s="443"/>
    </row>
    <row r="16434" spans="2:11" s="440" customFormat="1" x14ac:dyDescent="0.2">
      <c r="B16434" s="442"/>
      <c r="I16434" s="443"/>
      <c r="J16434" s="443"/>
      <c r="K16434" s="443"/>
    </row>
    <row r="16435" spans="2:11" s="440" customFormat="1" x14ac:dyDescent="0.2">
      <c r="B16435" s="442"/>
      <c r="I16435" s="443"/>
      <c r="J16435" s="443"/>
      <c r="K16435" s="443"/>
    </row>
    <row r="16436" spans="2:11" s="440" customFormat="1" x14ac:dyDescent="0.2">
      <c r="B16436" s="442"/>
      <c r="I16436" s="443"/>
      <c r="J16436" s="443"/>
      <c r="K16436" s="443"/>
    </row>
    <row r="16437" spans="2:11" s="440" customFormat="1" x14ac:dyDescent="0.2">
      <c r="B16437" s="442"/>
      <c r="I16437" s="443"/>
      <c r="J16437" s="443"/>
      <c r="K16437" s="443"/>
    </row>
    <row r="16438" spans="2:11" s="440" customFormat="1" x14ac:dyDescent="0.2">
      <c r="B16438" s="442"/>
      <c r="I16438" s="443"/>
      <c r="J16438" s="443"/>
      <c r="K16438" s="443"/>
    </row>
    <row r="16439" spans="2:11" s="440" customFormat="1" x14ac:dyDescent="0.2">
      <c r="B16439" s="442"/>
      <c r="I16439" s="443"/>
      <c r="J16439" s="443"/>
      <c r="K16439" s="443"/>
    </row>
    <row r="16440" spans="2:11" s="440" customFormat="1" x14ac:dyDescent="0.2">
      <c r="B16440" s="442"/>
      <c r="I16440" s="443"/>
      <c r="J16440" s="443"/>
      <c r="K16440" s="443"/>
    </row>
    <row r="16441" spans="2:11" s="440" customFormat="1" x14ac:dyDescent="0.2">
      <c r="B16441" s="442"/>
      <c r="I16441" s="443"/>
      <c r="J16441" s="443"/>
      <c r="K16441" s="443"/>
    </row>
    <row r="16442" spans="2:11" s="440" customFormat="1" x14ac:dyDescent="0.2">
      <c r="B16442" s="442"/>
      <c r="I16442" s="443"/>
      <c r="J16442" s="443"/>
      <c r="K16442" s="443"/>
    </row>
    <row r="16443" spans="2:11" s="440" customFormat="1" x14ac:dyDescent="0.2">
      <c r="B16443" s="442"/>
      <c r="I16443" s="443"/>
      <c r="J16443" s="443"/>
      <c r="K16443" s="443"/>
    </row>
    <row r="16444" spans="2:11" s="440" customFormat="1" x14ac:dyDescent="0.2">
      <c r="B16444" s="442"/>
      <c r="I16444" s="443"/>
      <c r="J16444" s="443"/>
      <c r="K16444" s="443"/>
    </row>
    <row r="16445" spans="2:11" s="440" customFormat="1" x14ac:dyDescent="0.2">
      <c r="B16445" s="442"/>
      <c r="I16445" s="443"/>
      <c r="J16445" s="443"/>
      <c r="K16445" s="443"/>
    </row>
    <row r="16446" spans="2:11" s="440" customFormat="1" x14ac:dyDescent="0.2">
      <c r="B16446" s="442"/>
      <c r="I16446" s="443"/>
      <c r="J16446" s="443"/>
      <c r="K16446" s="443"/>
    </row>
    <row r="16447" spans="2:11" s="440" customFormat="1" x14ac:dyDescent="0.2">
      <c r="B16447" s="442"/>
      <c r="I16447" s="443"/>
      <c r="J16447" s="443"/>
      <c r="K16447" s="443"/>
    </row>
    <row r="16448" spans="2:11" s="440" customFormat="1" x14ac:dyDescent="0.2">
      <c r="B16448" s="442"/>
      <c r="I16448" s="443"/>
      <c r="J16448" s="443"/>
      <c r="K16448" s="443"/>
    </row>
    <row r="16449" spans="2:11" s="440" customFormat="1" x14ac:dyDescent="0.2">
      <c r="B16449" s="442"/>
      <c r="I16449" s="443"/>
      <c r="J16449" s="443"/>
      <c r="K16449" s="443"/>
    </row>
    <row r="16450" spans="2:11" s="440" customFormat="1" x14ac:dyDescent="0.2">
      <c r="B16450" s="442"/>
      <c r="I16450" s="443"/>
      <c r="J16450" s="443"/>
      <c r="K16450" s="443"/>
    </row>
    <row r="16451" spans="2:11" s="440" customFormat="1" x14ac:dyDescent="0.2">
      <c r="B16451" s="442"/>
      <c r="I16451" s="443"/>
      <c r="J16451" s="443"/>
      <c r="K16451" s="443"/>
    </row>
    <row r="16452" spans="2:11" s="440" customFormat="1" x14ac:dyDescent="0.2">
      <c r="B16452" s="442"/>
      <c r="I16452" s="443"/>
      <c r="J16452" s="443"/>
      <c r="K16452" s="443"/>
    </row>
    <row r="16453" spans="2:11" s="440" customFormat="1" x14ac:dyDescent="0.2">
      <c r="B16453" s="442"/>
      <c r="I16453" s="443"/>
      <c r="J16453" s="443"/>
      <c r="K16453" s="443"/>
    </row>
    <row r="16454" spans="2:11" s="440" customFormat="1" x14ac:dyDescent="0.2">
      <c r="B16454" s="442"/>
      <c r="I16454" s="443"/>
      <c r="J16454" s="443"/>
      <c r="K16454" s="443"/>
    </row>
    <row r="16455" spans="2:11" s="440" customFormat="1" x14ac:dyDescent="0.2">
      <c r="B16455" s="442"/>
      <c r="I16455" s="443"/>
      <c r="J16455" s="443"/>
      <c r="K16455" s="443"/>
    </row>
    <row r="16456" spans="2:11" s="440" customFormat="1" x14ac:dyDescent="0.2">
      <c r="B16456" s="442"/>
      <c r="I16456" s="443"/>
      <c r="J16456" s="443"/>
      <c r="K16456" s="443"/>
    </row>
    <row r="16457" spans="2:11" s="440" customFormat="1" x14ac:dyDescent="0.2">
      <c r="B16457" s="442"/>
      <c r="I16457" s="443"/>
      <c r="J16457" s="443"/>
      <c r="K16457" s="443"/>
    </row>
    <row r="16458" spans="2:11" s="440" customFormat="1" x14ac:dyDescent="0.2">
      <c r="B16458" s="442"/>
      <c r="I16458" s="443"/>
      <c r="J16458" s="443"/>
      <c r="K16458" s="443"/>
    </row>
    <row r="16459" spans="2:11" s="440" customFormat="1" x14ac:dyDescent="0.2">
      <c r="B16459" s="442"/>
      <c r="I16459" s="443"/>
      <c r="J16459" s="443"/>
      <c r="K16459" s="443"/>
    </row>
    <row r="16460" spans="2:11" s="440" customFormat="1" x14ac:dyDescent="0.2">
      <c r="B16460" s="442"/>
      <c r="I16460" s="443"/>
      <c r="J16460" s="443"/>
      <c r="K16460" s="443"/>
    </row>
    <row r="16461" spans="2:11" s="440" customFormat="1" x14ac:dyDescent="0.2">
      <c r="B16461" s="442"/>
      <c r="I16461" s="443"/>
      <c r="J16461" s="443"/>
      <c r="K16461" s="443"/>
    </row>
    <row r="16462" spans="2:11" s="440" customFormat="1" x14ac:dyDescent="0.2">
      <c r="B16462" s="442"/>
      <c r="I16462" s="443"/>
      <c r="J16462" s="443"/>
      <c r="K16462" s="443"/>
    </row>
    <row r="16463" spans="2:11" s="440" customFormat="1" x14ac:dyDescent="0.2">
      <c r="B16463" s="442"/>
      <c r="I16463" s="443"/>
      <c r="J16463" s="443"/>
      <c r="K16463" s="443"/>
    </row>
    <row r="16464" spans="2:11" s="440" customFormat="1" x14ac:dyDescent="0.2">
      <c r="B16464" s="442"/>
      <c r="I16464" s="443"/>
      <c r="J16464" s="443"/>
      <c r="K16464" s="443"/>
    </row>
    <row r="16465" spans="2:11" s="440" customFormat="1" x14ac:dyDescent="0.2">
      <c r="B16465" s="442"/>
      <c r="I16465" s="443"/>
      <c r="J16465" s="443"/>
      <c r="K16465" s="443"/>
    </row>
    <row r="16466" spans="2:11" s="440" customFormat="1" x14ac:dyDescent="0.2">
      <c r="B16466" s="442"/>
      <c r="I16466" s="443"/>
      <c r="J16466" s="443"/>
      <c r="K16466" s="443"/>
    </row>
    <row r="16467" spans="2:11" s="440" customFormat="1" x14ac:dyDescent="0.2">
      <c r="B16467" s="442"/>
      <c r="I16467" s="443"/>
      <c r="J16467" s="443"/>
      <c r="K16467" s="443"/>
    </row>
    <row r="16468" spans="2:11" s="440" customFormat="1" x14ac:dyDescent="0.2">
      <c r="B16468" s="442"/>
      <c r="I16468" s="443"/>
      <c r="J16468" s="443"/>
      <c r="K16468" s="443"/>
    </row>
    <row r="16469" spans="2:11" s="440" customFormat="1" x14ac:dyDescent="0.2">
      <c r="B16469" s="442"/>
      <c r="I16469" s="443"/>
      <c r="J16469" s="443"/>
      <c r="K16469" s="443"/>
    </row>
    <row r="16470" spans="2:11" s="440" customFormat="1" x14ac:dyDescent="0.2">
      <c r="B16470" s="442"/>
      <c r="I16470" s="443"/>
      <c r="J16470" s="443"/>
      <c r="K16470" s="443"/>
    </row>
    <row r="16471" spans="2:11" s="440" customFormat="1" x14ac:dyDescent="0.2">
      <c r="B16471" s="442"/>
      <c r="I16471" s="443"/>
      <c r="J16471" s="443"/>
      <c r="K16471" s="443"/>
    </row>
    <row r="16472" spans="2:11" s="440" customFormat="1" x14ac:dyDescent="0.2">
      <c r="B16472" s="442"/>
      <c r="I16472" s="443"/>
      <c r="J16472" s="443"/>
      <c r="K16472" s="443"/>
    </row>
    <row r="16473" spans="2:11" s="440" customFormat="1" x14ac:dyDescent="0.2">
      <c r="B16473" s="442"/>
      <c r="I16473" s="443"/>
      <c r="J16473" s="443"/>
      <c r="K16473" s="443"/>
    </row>
    <row r="16474" spans="2:11" s="440" customFormat="1" x14ac:dyDescent="0.2">
      <c r="B16474" s="442"/>
      <c r="I16474" s="443"/>
      <c r="J16474" s="443"/>
      <c r="K16474" s="443"/>
    </row>
    <row r="16475" spans="2:11" s="440" customFormat="1" x14ac:dyDescent="0.2">
      <c r="B16475" s="442"/>
      <c r="I16475" s="443"/>
      <c r="J16475" s="443"/>
      <c r="K16475" s="443"/>
    </row>
    <row r="16476" spans="2:11" s="440" customFormat="1" x14ac:dyDescent="0.2">
      <c r="B16476" s="442"/>
      <c r="I16476" s="443"/>
      <c r="J16476" s="443"/>
      <c r="K16476" s="443"/>
    </row>
    <row r="16477" spans="2:11" s="440" customFormat="1" x14ac:dyDescent="0.2">
      <c r="B16477" s="442"/>
      <c r="I16477" s="443"/>
      <c r="J16477" s="443"/>
      <c r="K16477" s="443"/>
    </row>
    <row r="16478" spans="2:11" s="440" customFormat="1" x14ac:dyDescent="0.2">
      <c r="B16478" s="442"/>
      <c r="I16478" s="443"/>
      <c r="J16478" s="443"/>
      <c r="K16478" s="443"/>
    </row>
    <row r="16479" spans="2:11" s="440" customFormat="1" x14ac:dyDescent="0.2">
      <c r="B16479" s="442"/>
      <c r="I16479" s="443"/>
      <c r="J16479" s="443"/>
      <c r="K16479" s="443"/>
    </row>
    <row r="16480" spans="2:11" s="440" customFormat="1" x14ac:dyDescent="0.2">
      <c r="B16480" s="442"/>
      <c r="I16480" s="443"/>
      <c r="J16480" s="443"/>
      <c r="K16480" s="443"/>
    </row>
    <row r="16481" spans="2:11" s="440" customFormat="1" x14ac:dyDescent="0.2">
      <c r="B16481" s="442"/>
      <c r="I16481" s="443"/>
      <c r="J16481" s="443"/>
      <c r="K16481" s="443"/>
    </row>
    <row r="16482" spans="2:11" s="440" customFormat="1" x14ac:dyDescent="0.2">
      <c r="B16482" s="442"/>
      <c r="I16482" s="443"/>
      <c r="J16482" s="443"/>
      <c r="K16482" s="443"/>
    </row>
    <row r="16483" spans="2:11" s="440" customFormat="1" x14ac:dyDescent="0.2">
      <c r="B16483" s="442"/>
      <c r="I16483" s="443"/>
      <c r="J16483" s="443"/>
      <c r="K16483" s="443"/>
    </row>
    <row r="16484" spans="2:11" s="440" customFormat="1" x14ac:dyDescent="0.2">
      <c r="B16484" s="442"/>
      <c r="I16484" s="443"/>
      <c r="J16484" s="443"/>
      <c r="K16484" s="443"/>
    </row>
    <row r="16485" spans="2:11" s="440" customFormat="1" x14ac:dyDescent="0.2">
      <c r="B16485" s="442"/>
      <c r="I16485" s="443"/>
      <c r="J16485" s="443"/>
      <c r="K16485" s="443"/>
    </row>
    <row r="16486" spans="2:11" s="440" customFormat="1" x14ac:dyDescent="0.2">
      <c r="B16486" s="442"/>
      <c r="I16486" s="443"/>
      <c r="J16486" s="443"/>
      <c r="K16486" s="443"/>
    </row>
    <row r="16487" spans="2:11" s="440" customFormat="1" x14ac:dyDescent="0.2">
      <c r="B16487" s="442"/>
      <c r="I16487" s="443"/>
      <c r="J16487" s="443"/>
      <c r="K16487" s="443"/>
    </row>
    <row r="16488" spans="2:11" s="440" customFormat="1" x14ac:dyDescent="0.2">
      <c r="B16488" s="442"/>
      <c r="I16488" s="443"/>
      <c r="J16488" s="443"/>
      <c r="K16488" s="443"/>
    </row>
    <row r="16489" spans="2:11" s="440" customFormat="1" x14ac:dyDescent="0.2">
      <c r="B16489" s="442"/>
      <c r="I16489" s="443"/>
      <c r="J16489" s="443"/>
      <c r="K16489" s="443"/>
    </row>
    <row r="16490" spans="2:11" s="440" customFormat="1" x14ac:dyDescent="0.2">
      <c r="B16490" s="442"/>
      <c r="I16490" s="443"/>
      <c r="J16490" s="443"/>
      <c r="K16490" s="443"/>
    </row>
    <row r="16491" spans="2:11" s="440" customFormat="1" x14ac:dyDescent="0.2">
      <c r="B16491" s="442"/>
      <c r="I16491" s="443"/>
      <c r="J16491" s="443"/>
      <c r="K16491" s="443"/>
    </row>
    <row r="16492" spans="2:11" s="440" customFormat="1" x14ac:dyDescent="0.2">
      <c r="B16492" s="442"/>
      <c r="I16492" s="443"/>
      <c r="J16492" s="443"/>
      <c r="K16492" s="443"/>
    </row>
    <row r="16493" spans="2:11" s="440" customFormat="1" x14ac:dyDescent="0.2">
      <c r="B16493" s="442"/>
      <c r="I16493" s="443"/>
      <c r="J16493" s="443"/>
      <c r="K16493" s="443"/>
    </row>
    <row r="16494" spans="2:11" s="440" customFormat="1" x14ac:dyDescent="0.2">
      <c r="B16494" s="442"/>
      <c r="I16494" s="443"/>
      <c r="J16494" s="443"/>
      <c r="K16494" s="443"/>
    </row>
    <row r="16495" spans="2:11" s="440" customFormat="1" x14ac:dyDescent="0.2">
      <c r="B16495" s="442"/>
      <c r="I16495" s="443"/>
      <c r="J16495" s="443"/>
      <c r="K16495" s="443"/>
    </row>
    <row r="16496" spans="2:11" s="440" customFormat="1" x14ac:dyDescent="0.2">
      <c r="B16496" s="442"/>
      <c r="I16496" s="443"/>
      <c r="J16496" s="443"/>
      <c r="K16496" s="443"/>
    </row>
    <row r="16497" spans="2:11" s="440" customFormat="1" x14ac:dyDescent="0.2">
      <c r="B16497" s="442"/>
      <c r="I16497" s="443"/>
      <c r="J16497" s="443"/>
      <c r="K16497" s="443"/>
    </row>
    <row r="16498" spans="2:11" s="440" customFormat="1" x14ac:dyDescent="0.2">
      <c r="B16498" s="442"/>
      <c r="I16498" s="443"/>
      <c r="J16498" s="443"/>
      <c r="K16498" s="443"/>
    </row>
    <row r="16499" spans="2:11" s="440" customFormat="1" x14ac:dyDescent="0.2">
      <c r="B16499" s="442"/>
      <c r="I16499" s="443"/>
      <c r="J16499" s="443"/>
      <c r="K16499" s="443"/>
    </row>
    <row r="16500" spans="2:11" s="440" customFormat="1" x14ac:dyDescent="0.2">
      <c r="B16500" s="442"/>
      <c r="I16500" s="443"/>
      <c r="J16500" s="443"/>
      <c r="K16500" s="443"/>
    </row>
    <row r="16501" spans="2:11" s="440" customFormat="1" x14ac:dyDescent="0.2">
      <c r="B16501" s="442"/>
      <c r="I16501" s="443"/>
      <c r="J16501" s="443"/>
      <c r="K16501" s="443"/>
    </row>
    <row r="16502" spans="2:11" s="440" customFormat="1" x14ac:dyDescent="0.2">
      <c r="B16502" s="442"/>
      <c r="I16502" s="443"/>
      <c r="J16502" s="443"/>
      <c r="K16502" s="443"/>
    </row>
    <row r="16503" spans="2:11" s="440" customFormat="1" x14ac:dyDescent="0.2">
      <c r="B16503" s="442"/>
      <c r="I16503" s="443"/>
      <c r="J16503" s="443"/>
      <c r="K16503" s="443"/>
    </row>
    <row r="16504" spans="2:11" s="440" customFormat="1" x14ac:dyDescent="0.2">
      <c r="B16504" s="442"/>
      <c r="I16504" s="443"/>
      <c r="J16504" s="443"/>
      <c r="K16504" s="443"/>
    </row>
    <row r="16505" spans="2:11" s="440" customFormat="1" x14ac:dyDescent="0.2">
      <c r="B16505" s="442"/>
      <c r="I16505" s="443"/>
      <c r="J16505" s="443"/>
      <c r="K16505" s="443"/>
    </row>
    <row r="16506" spans="2:11" s="440" customFormat="1" x14ac:dyDescent="0.2">
      <c r="B16506" s="442"/>
      <c r="I16506" s="443"/>
      <c r="J16506" s="443"/>
      <c r="K16506" s="443"/>
    </row>
    <row r="16507" spans="2:11" s="440" customFormat="1" x14ac:dyDescent="0.2">
      <c r="B16507" s="442"/>
      <c r="I16507" s="443"/>
      <c r="J16507" s="443"/>
      <c r="K16507" s="443"/>
    </row>
    <row r="16508" spans="2:11" s="440" customFormat="1" x14ac:dyDescent="0.2">
      <c r="B16508" s="442"/>
      <c r="I16508" s="443"/>
      <c r="J16508" s="443"/>
      <c r="K16508" s="443"/>
    </row>
    <row r="16509" spans="2:11" s="440" customFormat="1" x14ac:dyDescent="0.2">
      <c r="B16509" s="442"/>
      <c r="I16509" s="443"/>
      <c r="J16509" s="443"/>
      <c r="K16509" s="443"/>
    </row>
    <row r="16510" spans="2:11" s="440" customFormat="1" x14ac:dyDescent="0.2">
      <c r="B16510" s="442"/>
      <c r="I16510" s="443"/>
      <c r="J16510" s="443"/>
      <c r="K16510" s="443"/>
    </row>
    <row r="16511" spans="2:11" s="440" customFormat="1" x14ac:dyDescent="0.2">
      <c r="B16511" s="442"/>
      <c r="I16511" s="443"/>
      <c r="J16511" s="443"/>
      <c r="K16511" s="443"/>
    </row>
    <row r="16512" spans="2:11" s="440" customFormat="1" x14ac:dyDescent="0.2">
      <c r="B16512" s="442"/>
      <c r="I16512" s="443"/>
      <c r="J16512" s="443"/>
      <c r="K16512" s="443"/>
    </row>
    <row r="16513" spans="2:11" s="440" customFormat="1" x14ac:dyDescent="0.2">
      <c r="B16513" s="442"/>
      <c r="I16513" s="443"/>
      <c r="J16513" s="443"/>
      <c r="K16513" s="443"/>
    </row>
    <row r="16514" spans="2:11" s="440" customFormat="1" x14ac:dyDescent="0.2">
      <c r="B16514" s="442"/>
      <c r="I16514" s="443"/>
      <c r="J16514" s="443"/>
      <c r="K16514" s="443"/>
    </row>
    <row r="16515" spans="2:11" s="440" customFormat="1" x14ac:dyDescent="0.2">
      <c r="B16515" s="442"/>
      <c r="I16515" s="443"/>
      <c r="J16515" s="443"/>
      <c r="K16515" s="443"/>
    </row>
    <row r="16516" spans="2:11" s="440" customFormat="1" x14ac:dyDescent="0.2">
      <c r="B16516" s="442"/>
      <c r="I16516" s="443"/>
      <c r="J16516" s="443"/>
      <c r="K16516" s="443"/>
    </row>
    <row r="16517" spans="2:11" s="440" customFormat="1" x14ac:dyDescent="0.2">
      <c r="B16517" s="442"/>
      <c r="I16517" s="443"/>
      <c r="J16517" s="443"/>
      <c r="K16517" s="443"/>
    </row>
    <row r="16518" spans="2:11" s="440" customFormat="1" x14ac:dyDescent="0.2">
      <c r="B16518" s="442"/>
      <c r="I16518" s="443"/>
      <c r="J16518" s="443"/>
      <c r="K16518" s="443"/>
    </row>
    <row r="16519" spans="2:11" s="440" customFormat="1" x14ac:dyDescent="0.2">
      <c r="B16519" s="442"/>
      <c r="I16519" s="443"/>
      <c r="J16519" s="443"/>
      <c r="K16519" s="443"/>
    </row>
    <row r="16520" spans="2:11" s="440" customFormat="1" x14ac:dyDescent="0.2">
      <c r="B16520" s="442"/>
      <c r="I16520" s="443"/>
      <c r="J16520" s="443"/>
      <c r="K16520" s="443"/>
    </row>
    <row r="16521" spans="2:11" s="440" customFormat="1" x14ac:dyDescent="0.2">
      <c r="B16521" s="442"/>
      <c r="I16521" s="443"/>
      <c r="J16521" s="443"/>
      <c r="K16521" s="443"/>
    </row>
    <row r="16522" spans="2:11" s="440" customFormat="1" x14ac:dyDescent="0.2">
      <c r="B16522" s="442"/>
      <c r="I16522" s="443"/>
      <c r="J16522" s="443"/>
      <c r="K16522" s="443"/>
    </row>
    <row r="16523" spans="2:11" s="440" customFormat="1" x14ac:dyDescent="0.2">
      <c r="B16523" s="442"/>
      <c r="I16523" s="443"/>
      <c r="J16523" s="443"/>
      <c r="K16523" s="443"/>
    </row>
    <row r="16524" spans="2:11" s="440" customFormat="1" x14ac:dyDescent="0.2">
      <c r="B16524" s="442"/>
      <c r="I16524" s="443"/>
      <c r="J16524" s="443"/>
      <c r="K16524" s="443"/>
    </row>
    <row r="16525" spans="2:11" s="440" customFormat="1" x14ac:dyDescent="0.2">
      <c r="B16525" s="442"/>
      <c r="I16525" s="443"/>
      <c r="J16525" s="443"/>
      <c r="K16525" s="443"/>
    </row>
    <row r="16526" spans="2:11" s="440" customFormat="1" x14ac:dyDescent="0.2">
      <c r="B16526" s="442"/>
      <c r="I16526" s="443"/>
      <c r="J16526" s="443"/>
      <c r="K16526" s="443"/>
    </row>
    <row r="16527" spans="2:11" s="440" customFormat="1" x14ac:dyDescent="0.2">
      <c r="B16527" s="442"/>
      <c r="I16527" s="443"/>
      <c r="J16527" s="443"/>
      <c r="K16527" s="443"/>
    </row>
    <row r="16528" spans="2:11" s="440" customFormat="1" x14ac:dyDescent="0.2">
      <c r="B16528" s="442"/>
      <c r="I16528" s="443"/>
      <c r="J16528" s="443"/>
      <c r="K16528" s="443"/>
    </row>
    <row r="16529" spans="2:11" s="440" customFormat="1" x14ac:dyDescent="0.2">
      <c r="B16529" s="442"/>
      <c r="I16529" s="443"/>
      <c r="J16529" s="443"/>
      <c r="K16529" s="443"/>
    </row>
    <row r="16530" spans="2:11" s="440" customFormat="1" x14ac:dyDescent="0.2">
      <c r="B16530" s="442"/>
      <c r="I16530" s="443"/>
      <c r="J16530" s="443"/>
      <c r="K16530" s="443"/>
    </row>
    <row r="16531" spans="2:11" s="440" customFormat="1" x14ac:dyDescent="0.2">
      <c r="B16531" s="442"/>
      <c r="I16531" s="443"/>
      <c r="J16531" s="443"/>
      <c r="K16531" s="443"/>
    </row>
    <row r="16532" spans="2:11" s="440" customFormat="1" x14ac:dyDescent="0.2">
      <c r="B16532" s="442"/>
      <c r="I16532" s="443"/>
      <c r="J16532" s="443"/>
      <c r="K16532" s="443"/>
    </row>
    <row r="16533" spans="2:11" s="440" customFormat="1" x14ac:dyDescent="0.2">
      <c r="B16533" s="442"/>
      <c r="I16533" s="443"/>
      <c r="J16533" s="443"/>
      <c r="K16533" s="443"/>
    </row>
    <row r="16534" spans="2:11" s="440" customFormat="1" x14ac:dyDescent="0.2">
      <c r="B16534" s="442"/>
      <c r="I16534" s="443"/>
      <c r="J16534" s="443"/>
      <c r="K16534" s="443"/>
    </row>
    <row r="16535" spans="2:11" s="440" customFormat="1" x14ac:dyDescent="0.2">
      <c r="B16535" s="442"/>
      <c r="I16535" s="443"/>
      <c r="J16535" s="443"/>
      <c r="K16535" s="443"/>
    </row>
    <row r="16536" spans="2:11" s="440" customFormat="1" x14ac:dyDescent="0.2">
      <c r="B16536" s="442"/>
      <c r="I16536" s="443"/>
      <c r="J16536" s="443"/>
      <c r="K16536" s="443"/>
    </row>
    <row r="16537" spans="2:11" s="440" customFormat="1" x14ac:dyDescent="0.2">
      <c r="B16537" s="442"/>
      <c r="I16537" s="443"/>
      <c r="J16537" s="443"/>
      <c r="K16537" s="443"/>
    </row>
    <row r="16538" spans="2:11" s="440" customFormat="1" x14ac:dyDescent="0.2">
      <c r="B16538" s="442"/>
      <c r="I16538" s="443"/>
      <c r="J16538" s="443"/>
      <c r="K16538" s="443"/>
    </row>
    <row r="16539" spans="2:11" s="440" customFormat="1" x14ac:dyDescent="0.2">
      <c r="B16539" s="442"/>
      <c r="I16539" s="443"/>
      <c r="J16539" s="443"/>
      <c r="K16539" s="443"/>
    </row>
    <row r="16540" spans="2:11" s="440" customFormat="1" x14ac:dyDescent="0.2">
      <c r="B16540" s="442"/>
      <c r="I16540" s="443"/>
      <c r="J16540" s="443"/>
      <c r="K16540" s="443"/>
    </row>
    <row r="16541" spans="2:11" s="440" customFormat="1" x14ac:dyDescent="0.2">
      <c r="B16541" s="442"/>
      <c r="I16541" s="443"/>
      <c r="J16541" s="443"/>
      <c r="K16541" s="443"/>
    </row>
    <row r="16542" spans="2:11" s="440" customFormat="1" x14ac:dyDescent="0.2">
      <c r="B16542" s="442"/>
      <c r="I16542" s="443"/>
      <c r="J16542" s="443"/>
      <c r="K16542" s="443"/>
    </row>
    <row r="16543" spans="2:11" s="440" customFormat="1" x14ac:dyDescent="0.2">
      <c r="B16543" s="442"/>
      <c r="I16543" s="443"/>
      <c r="J16543" s="443"/>
      <c r="K16543" s="443"/>
    </row>
    <row r="16544" spans="2:11" s="440" customFormat="1" x14ac:dyDescent="0.2">
      <c r="B16544" s="442"/>
      <c r="I16544" s="443"/>
      <c r="J16544" s="443"/>
      <c r="K16544" s="443"/>
    </row>
    <row r="16545" spans="2:11" s="440" customFormat="1" x14ac:dyDescent="0.2">
      <c r="B16545" s="442"/>
      <c r="I16545" s="443"/>
      <c r="J16545" s="443"/>
      <c r="K16545" s="443"/>
    </row>
    <row r="16546" spans="2:11" s="440" customFormat="1" x14ac:dyDescent="0.2">
      <c r="B16546" s="442"/>
      <c r="I16546" s="443"/>
      <c r="J16546" s="443"/>
      <c r="K16546" s="443"/>
    </row>
    <row r="16547" spans="2:11" s="440" customFormat="1" x14ac:dyDescent="0.2">
      <c r="B16547" s="442"/>
      <c r="I16547" s="443"/>
      <c r="J16547" s="443"/>
      <c r="K16547" s="443"/>
    </row>
    <row r="16548" spans="2:11" s="440" customFormat="1" x14ac:dyDescent="0.2">
      <c r="B16548" s="442"/>
      <c r="I16548" s="443"/>
      <c r="J16548" s="443"/>
      <c r="K16548" s="443"/>
    </row>
    <row r="16549" spans="2:11" s="440" customFormat="1" x14ac:dyDescent="0.2">
      <c r="B16549" s="442"/>
      <c r="I16549" s="443"/>
      <c r="J16549" s="443"/>
      <c r="K16549" s="443"/>
    </row>
    <row r="16550" spans="2:11" s="440" customFormat="1" x14ac:dyDescent="0.2">
      <c r="B16550" s="442"/>
      <c r="I16550" s="443"/>
      <c r="J16550" s="443"/>
      <c r="K16550" s="443"/>
    </row>
    <row r="16551" spans="2:11" s="440" customFormat="1" x14ac:dyDescent="0.2">
      <c r="B16551" s="442"/>
      <c r="I16551" s="443"/>
      <c r="J16551" s="443"/>
      <c r="K16551" s="443"/>
    </row>
    <row r="16552" spans="2:11" s="440" customFormat="1" x14ac:dyDescent="0.2">
      <c r="B16552" s="442"/>
      <c r="I16552" s="443"/>
      <c r="J16552" s="443"/>
      <c r="K16552" s="443"/>
    </row>
    <row r="16553" spans="2:11" s="440" customFormat="1" x14ac:dyDescent="0.2">
      <c r="B16553" s="442"/>
      <c r="I16553" s="443"/>
      <c r="J16553" s="443"/>
      <c r="K16553" s="443"/>
    </row>
    <row r="16554" spans="2:11" s="440" customFormat="1" x14ac:dyDescent="0.2">
      <c r="B16554" s="442"/>
      <c r="I16554" s="443"/>
      <c r="J16554" s="443"/>
      <c r="K16554" s="443"/>
    </row>
    <row r="16555" spans="2:11" s="440" customFormat="1" x14ac:dyDescent="0.2">
      <c r="B16555" s="442"/>
      <c r="I16555" s="443"/>
      <c r="J16555" s="443"/>
      <c r="K16555" s="443"/>
    </row>
    <row r="16556" spans="2:11" s="440" customFormat="1" x14ac:dyDescent="0.2">
      <c r="B16556" s="442"/>
      <c r="I16556" s="443"/>
      <c r="J16556" s="443"/>
      <c r="K16556" s="443"/>
    </row>
    <row r="16557" spans="2:11" s="440" customFormat="1" x14ac:dyDescent="0.2">
      <c r="B16557" s="442"/>
      <c r="I16557" s="443"/>
      <c r="J16557" s="443"/>
      <c r="K16557" s="443"/>
    </row>
    <row r="16558" spans="2:11" s="440" customFormat="1" x14ac:dyDescent="0.2">
      <c r="B16558" s="442"/>
      <c r="I16558" s="443"/>
      <c r="J16558" s="443"/>
      <c r="K16558" s="443"/>
    </row>
    <row r="16559" spans="2:11" s="440" customFormat="1" x14ac:dyDescent="0.2">
      <c r="B16559" s="442"/>
      <c r="I16559" s="443"/>
      <c r="J16559" s="443"/>
      <c r="K16559" s="443"/>
    </row>
    <row r="16560" spans="2:11" s="440" customFormat="1" x14ac:dyDescent="0.2">
      <c r="B16560" s="442"/>
      <c r="I16560" s="443"/>
      <c r="J16560" s="443"/>
      <c r="K16560" s="443"/>
    </row>
    <row r="16561" spans="2:11" s="440" customFormat="1" x14ac:dyDescent="0.2">
      <c r="B16561" s="442"/>
      <c r="I16561" s="443"/>
      <c r="J16561" s="443"/>
      <c r="K16561" s="443"/>
    </row>
    <row r="16562" spans="2:11" s="440" customFormat="1" x14ac:dyDescent="0.2">
      <c r="B16562" s="442"/>
      <c r="I16562" s="443"/>
      <c r="J16562" s="443"/>
      <c r="K16562" s="443"/>
    </row>
    <row r="16563" spans="2:11" s="440" customFormat="1" x14ac:dyDescent="0.2">
      <c r="B16563" s="442"/>
      <c r="I16563" s="443"/>
      <c r="J16563" s="443"/>
      <c r="K16563" s="443"/>
    </row>
    <row r="16564" spans="2:11" s="440" customFormat="1" x14ac:dyDescent="0.2">
      <c r="B16564" s="442"/>
      <c r="I16564" s="443"/>
      <c r="J16564" s="443"/>
      <c r="K16564" s="443"/>
    </row>
    <row r="16565" spans="2:11" s="440" customFormat="1" x14ac:dyDescent="0.2">
      <c r="B16565" s="442"/>
      <c r="I16565" s="443"/>
      <c r="J16565" s="443"/>
      <c r="K16565" s="443"/>
    </row>
    <row r="16566" spans="2:11" s="440" customFormat="1" x14ac:dyDescent="0.2">
      <c r="B16566" s="442"/>
      <c r="I16566" s="443"/>
      <c r="J16566" s="443"/>
      <c r="K16566" s="443"/>
    </row>
    <row r="16567" spans="2:11" s="440" customFormat="1" x14ac:dyDescent="0.2">
      <c r="B16567" s="442"/>
      <c r="I16567" s="443"/>
      <c r="J16567" s="443"/>
      <c r="K16567" s="443"/>
    </row>
    <row r="16568" spans="2:11" s="440" customFormat="1" x14ac:dyDescent="0.2">
      <c r="B16568" s="442"/>
      <c r="I16568" s="443"/>
      <c r="J16568" s="443"/>
      <c r="K16568" s="443"/>
    </row>
    <row r="16569" spans="2:11" s="440" customFormat="1" x14ac:dyDescent="0.2">
      <c r="B16569" s="442"/>
      <c r="I16569" s="443"/>
      <c r="J16569" s="443"/>
      <c r="K16569" s="443"/>
    </row>
    <row r="16570" spans="2:11" s="440" customFormat="1" x14ac:dyDescent="0.2">
      <c r="B16570" s="442"/>
      <c r="I16570" s="443"/>
      <c r="J16570" s="443"/>
      <c r="K16570" s="443"/>
    </row>
    <row r="16571" spans="2:11" s="440" customFormat="1" x14ac:dyDescent="0.2">
      <c r="B16571" s="442"/>
      <c r="I16571" s="443"/>
      <c r="J16571" s="443"/>
      <c r="K16571" s="443"/>
    </row>
    <row r="16572" spans="2:11" s="440" customFormat="1" x14ac:dyDescent="0.2">
      <c r="B16572" s="442"/>
      <c r="I16572" s="443"/>
      <c r="J16572" s="443"/>
      <c r="K16572" s="443"/>
    </row>
    <row r="16573" spans="2:11" s="440" customFormat="1" x14ac:dyDescent="0.2">
      <c r="B16573" s="442"/>
      <c r="I16573" s="443"/>
      <c r="J16573" s="443"/>
      <c r="K16573" s="443"/>
    </row>
    <row r="16574" spans="2:11" s="440" customFormat="1" x14ac:dyDescent="0.2">
      <c r="B16574" s="442"/>
      <c r="I16574" s="443"/>
      <c r="J16574" s="443"/>
      <c r="K16574" s="443"/>
    </row>
    <row r="16575" spans="2:11" s="440" customFormat="1" x14ac:dyDescent="0.2">
      <c r="B16575" s="442"/>
      <c r="I16575" s="443"/>
      <c r="J16575" s="443"/>
      <c r="K16575" s="443"/>
    </row>
    <row r="16576" spans="2:11" s="440" customFormat="1" x14ac:dyDescent="0.2">
      <c r="B16576" s="442"/>
      <c r="I16576" s="443"/>
      <c r="J16576" s="443"/>
      <c r="K16576" s="443"/>
    </row>
    <row r="16577" spans="2:11" s="440" customFormat="1" x14ac:dyDescent="0.2">
      <c r="B16577" s="442"/>
      <c r="I16577" s="443"/>
      <c r="J16577" s="443"/>
      <c r="K16577" s="443"/>
    </row>
    <row r="16578" spans="2:11" s="440" customFormat="1" x14ac:dyDescent="0.2">
      <c r="B16578" s="442"/>
      <c r="I16578" s="443"/>
      <c r="J16578" s="443"/>
      <c r="K16578" s="443"/>
    </row>
    <row r="16579" spans="2:11" s="440" customFormat="1" x14ac:dyDescent="0.2">
      <c r="B16579" s="442"/>
      <c r="I16579" s="443"/>
      <c r="J16579" s="443"/>
      <c r="K16579" s="443"/>
    </row>
    <row r="16580" spans="2:11" s="440" customFormat="1" x14ac:dyDescent="0.2">
      <c r="B16580" s="442"/>
      <c r="I16580" s="443"/>
      <c r="J16580" s="443"/>
      <c r="K16580" s="443"/>
    </row>
    <row r="16581" spans="2:11" s="440" customFormat="1" x14ac:dyDescent="0.2">
      <c r="B16581" s="442"/>
      <c r="I16581" s="443"/>
      <c r="J16581" s="443"/>
      <c r="K16581" s="443"/>
    </row>
    <row r="16582" spans="2:11" s="440" customFormat="1" x14ac:dyDescent="0.2">
      <c r="B16582" s="442"/>
      <c r="I16582" s="443"/>
      <c r="J16582" s="443"/>
      <c r="K16582" s="443"/>
    </row>
    <row r="16583" spans="2:11" s="440" customFormat="1" x14ac:dyDescent="0.2">
      <c r="B16583" s="442"/>
      <c r="I16583" s="443"/>
      <c r="J16583" s="443"/>
      <c r="K16583" s="443"/>
    </row>
    <row r="16584" spans="2:11" s="440" customFormat="1" x14ac:dyDescent="0.2">
      <c r="B16584" s="442"/>
      <c r="I16584" s="443"/>
      <c r="J16584" s="443"/>
      <c r="K16584" s="443"/>
    </row>
    <row r="16585" spans="2:11" s="440" customFormat="1" x14ac:dyDescent="0.2">
      <c r="B16585" s="442"/>
      <c r="I16585" s="443"/>
      <c r="J16585" s="443"/>
      <c r="K16585" s="443"/>
    </row>
    <row r="16586" spans="2:11" s="440" customFormat="1" x14ac:dyDescent="0.2">
      <c r="B16586" s="442"/>
      <c r="I16586" s="443"/>
      <c r="J16586" s="443"/>
      <c r="K16586" s="443"/>
    </row>
    <row r="16587" spans="2:11" s="440" customFormat="1" x14ac:dyDescent="0.2">
      <c r="B16587" s="442"/>
      <c r="I16587" s="443"/>
      <c r="J16587" s="443"/>
      <c r="K16587" s="443"/>
    </row>
    <row r="16588" spans="2:11" s="440" customFormat="1" x14ac:dyDescent="0.2">
      <c r="B16588" s="442"/>
      <c r="I16588" s="443"/>
      <c r="J16588" s="443"/>
      <c r="K16588" s="443"/>
    </row>
    <row r="16589" spans="2:11" s="440" customFormat="1" x14ac:dyDescent="0.2">
      <c r="B16589" s="442"/>
      <c r="I16589" s="443"/>
      <c r="J16589" s="443"/>
      <c r="K16589" s="443"/>
    </row>
    <row r="16590" spans="2:11" s="440" customFormat="1" x14ac:dyDescent="0.2">
      <c r="B16590" s="442"/>
      <c r="I16590" s="443"/>
      <c r="J16590" s="443"/>
      <c r="K16590" s="443"/>
    </row>
    <row r="16591" spans="2:11" s="440" customFormat="1" x14ac:dyDescent="0.2">
      <c r="B16591" s="442"/>
      <c r="I16591" s="443"/>
      <c r="J16591" s="443"/>
      <c r="K16591" s="443"/>
    </row>
    <row r="16592" spans="2:11" s="440" customFormat="1" x14ac:dyDescent="0.2">
      <c r="B16592" s="442"/>
      <c r="I16592" s="443"/>
      <c r="J16592" s="443"/>
      <c r="K16592" s="443"/>
    </row>
    <row r="16593" spans="2:11" s="440" customFormat="1" x14ac:dyDescent="0.2">
      <c r="B16593" s="442"/>
      <c r="I16593" s="443"/>
      <c r="J16593" s="443"/>
      <c r="K16593" s="443"/>
    </row>
    <row r="16594" spans="2:11" s="440" customFormat="1" x14ac:dyDescent="0.2">
      <c r="B16594" s="442"/>
      <c r="I16594" s="443"/>
      <c r="J16594" s="443"/>
      <c r="K16594" s="443"/>
    </row>
    <row r="16595" spans="2:11" s="440" customFormat="1" x14ac:dyDescent="0.2">
      <c r="B16595" s="442"/>
      <c r="I16595" s="443"/>
      <c r="J16595" s="443"/>
      <c r="K16595" s="443"/>
    </row>
    <row r="16596" spans="2:11" s="440" customFormat="1" x14ac:dyDescent="0.2">
      <c r="B16596" s="442"/>
      <c r="I16596" s="443"/>
      <c r="J16596" s="443"/>
      <c r="K16596" s="443"/>
    </row>
    <row r="16597" spans="2:11" s="440" customFormat="1" x14ac:dyDescent="0.2">
      <c r="B16597" s="442"/>
      <c r="I16597" s="443"/>
      <c r="J16597" s="443"/>
      <c r="K16597" s="443"/>
    </row>
    <row r="16598" spans="2:11" s="440" customFormat="1" x14ac:dyDescent="0.2">
      <c r="B16598" s="442"/>
      <c r="I16598" s="443"/>
      <c r="J16598" s="443"/>
      <c r="K16598" s="443"/>
    </row>
    <row r="16599" spans="2:11" s="440" customFormat="1" x14ac:dyDescent="0.2">
      <c r="B16599" s="442"/>
      <c r="I16599" s="443"/>
      <c r="J16599" s="443"/>
      <c r="K16599" s="443"/>
    </row>
    <row r="16600" spans="2:11" s="440" customFormat="1" x14ac:dyDescent="0.2">
      <c r="B16600" s="442"/>
      <c r="I16600" s="443"/>
      <c r="J16600" s="443"/>
      <c r="K16600" s="443"/>
    </row>
    <row r="16601" spans="2:11" s="440" customFormat="1" x14ac:dyDescent="0.2">
      <c r="B16601" s="442"/>
      <c r="I16601" s="443"/>
      <c r="J16601" s="443"/>
      <c r="K16601" s="443"/>
    </row>
    <row r="16602" spans="2:11" s="440" customFormat="1" x14ac:dyDescent="0.2">
      <c r="B16602" s="442"/>
      <c r="I16602" s="443"/>
      <c r="J16602" s="443"/>
      <c r="K16602" s="443"/>
    </row>
    <row r="16603" spans="2:11" s="440" customFormat="1" x14ac:dyDescent="0.2">
      <c r="B16603" s="442"/>
      <c r="I16603" s="443"/>
      <c r="J16603" s="443"/>
      <c r="K16603" s="443"/>
    </row>
    <row r="16604" spans="2:11" s="440" customFormat="1" x14ac:dyDescent="0.2">
      <c r="B16604" s="442"/>
      <c r="I16604" s="443"/>
      <c r="J16604" s="443"/>
      <c r="K16604" s="443"/>
    </row>
    <row r="16605" spans="2:11" s="440" customFormat="1" x14ac:dyDescent="0.2">
      <c r="B16605" s="442"/>
      <c r="I16605" s="443"/>
      <c r="J16605" s="443"/>
      <c r="K16605" s="443"/>
    </row>
    <row r="16606" spans="2:11" s="440" customFormat="1" x14ac:dyDescent="0.2">
      <c r="B16606" s="442"/>
      <c r="I16606" s="443"/>
      <c r="J16606" s="443"/>
      <c r="K16606" s="443"/>
    </row>
    <row r="16607" spans="2:11" s="440" customFormat="1" x14ac:dyDescent="0.2">
      <c r="B16607" s="442"/>
      <c r="I16607" s="443"/>
      <c r="J16607" s="443"/>
      <c r="K16607" s="443"/>
    </row>
    <row r="16608" spans="2:11" s="440" customFormat="1" x14ac:dyDescent="0.2">
      <c r="B16608" s="442"/>
      <c r="I16608" s="443"/>
      <c r="J16608" s="443"/>
      <c r="K16608" s="443"/>
    </row>
    <row r="16609" spans="2:11" s="440" customFormat="1" x14ac:dyDescent="0.2">
      <c r="B16609" s="442"/>
      <c r="I16609" s="443"/>
      <c r="J16609" s="443"/>
      <c r="K16609" s="443"/>
    </row>
    <row r="16610" spans="2:11" s="440" customFormat="1" x14ac:dyDescent="0.2">
      <c r="B16610" s="442"/>
      <c r="I16610" s="443"/>
      <c r="J16610" s="443"/>
      <c r="K16610" s="443"/>
    </row>
    <row r="16611" spans="2:11" s="440" customFormat="1" x14ac:dyDescent="0.2">
      <c r="B16611" s="442"/>
      <c r="I16611" s="443"/>
      <c r="J16611" s="443"/>
      <c r="K16611" s="443"/>
    </row>
    <row r="16612" spans="2:11" s="440" customFormat="1" x14ac:dyDescent="0.2">
      <c r="B16612" s="442"/>
      <c r="I16612" s="443"/>
      <c r="J16612" s="443"/>
      <c r="K16612" s="443"/>
    </row>
    <row r="16613" spans="2:11" s="440" customFormat="1" x14ac:dyDescent="0.2">
      <c r="B16613" s="442"/>
      <c r="I16613" s="443"/>
      <c r="J16613" s="443"/>
      <c r="K16613" s="443"/>
    </row>
    <row r="16614" spans="2:11" s="440" customFormat="1" x14ac:dyDescent="0.2">
      <c r="B16614" s="442"/>
      <c r="I16614" s="443"/>
      <c r="J16614" s="443"/>
      <c r="K16614" s="443"/>
    </row>
    <row r="16615" spans="2:11" s="440" customFormat="1" x14ac:dyDescent="0.2">
      <c r="B16615" s="442"/>
      <c r="I16615" s="443"/>
      <c r="J16615" s="443"/>
      <c r="K16615" s="443"/>
    </row>
    <row r="16616" spans="2:11" s="440" customFormat="1" x14ac:dyDescent="0.2">
      <c r="B16616" s="442"/>
      <c r="I16616" s="443"/>
      <c r="J16616" s="443"/>
      <c r="K16616" s="443"/>
    </row>
    <row r="16617" spans="2:11" s="440" customFormat="1" x14ac:dyDescent="0.2">
      <c r="B16617" s="442"/>
      <c r="I16617" s="443"/>
      <c r="J16617" s="443"/>
      <c r="K16617" s="443"/>
    </row>
    <row r="16618" spans="2:11" s="440" customFormat="1" x14ac:dyDescent="0.2">
      <c r="B16618" s="442"/>
      <c r="I16618" s="443"/>
      <c r="J16618" s="443"/>
      <c r="K16618" s="443"/>
    </row>
    <row r="16619" spans="2:11" s="440" customFormat="1" x14ac:dyDescent="0.2">
      <c r="B16619" s="442"/>
      <c r="I16619" s="443"/>
      <c r="J16619" s="443"/>
      <c r="K16619" s="443"/>
    </row>
    <row r="16620" spans="2:11" s="440" customFormat="1" x14ac:dyDescent="0.2">
      <c r="B16620" s="442"/>
      <c r="I16620" s="443"/>
      <c r="J16620" s="443"/>
      <c r="K16620" s="443"/>
    </row>
    <row r="16621" spans="2:11" s="440" customFormat="1" x14ac:dyDescent="0.2">
      <c r="B16621" s="442"/>
      <c r="I16621" s="443"/>
      <c r="J16621" s="443"/>
      <c r="K16621" s="443"/>
    </row>
    <row r="16622" spans="2:11" s="440" customFormat="1" x14ac:dyDescent="0.2">
      <c r="B16622" s="442"/>
      <c r="I16622" s="443"/>
      <c r="J16622" s="443"/>
      <c r="K16622" s="443"/>
    </row>
    <row r="16623" spans="2:11" s="440" customFormat="1" x14ac:dyDescent="0.2">
      <c r="B16623" s="442"/>
      <c r="I16623" s="443"/>
      <c r="J16623" s="443"/>
      <c r="K16623" s="443"/>
    </row>
    <row r="16624" spans="2:11" s="440" customFormat="1" x14ac:dyDescent="0.2">
      <c r="B16624" s="442"/>
      <c r="I16624" s="443"/>
      <c r="J16624" s="443"/>
      <c r="K16624" s="443"/>
    </row>
    <row r="16625" spans="2:11" s="440" customFormat="1" x14ac:dyDescent="0.2">
      <c r="B16625" s="442"/>
      <c r="I16625" s="443"/>
      <c r="J16625" s="443"/>
      <c r="K16625" s="443"/>
    </row>
    <row r="16626" spans="2:11" s="440" customFormat="1" x14ac:dyDescent="0.2">
      <c r="B16626" s="442"/>
      <c r="I16626" s="443"/>
      <c r="J16626" s="443"/>
      <c r="K16626" s="443"/>
    </row>
    <row r="16627" spans="2:11" s="440" customFormat="1" x14ac:dyDescent="0.2">
      <c r="B16627" s="442"/>
      <c r="I16627" s="443"/>
      <c r="J16627" s="443"/>
      <c r="K16627" s="443"/>
    </row>
    <row r="16628" spans="2:11" s="440" customFormat="1" x14ac:dyDescent="0.2">
      <c r="B16628" s="442"/>
      <c r="I16628" s="443"/>
      <c r="J16628" s="443"/>
      <c r="K16628" s="443"/>
    </row>
    <row r="16629" spans="2:11" s="440" customFormat="1" x14ac:dyDescent="0.2">
      <c r="B16629" s="442"/>
      <c r="I16629" s="443"/>
      <c r="J16629" s="443"/>
      <c r="K16629" s="443"/>
    </row>
    <row r="16630" spans="2:11" s="440" customFormat="1" x14ac:dyDescent="0.2">
      <c r="B16630" s="442"/>
      <c r="I16630" s="443"/>
      <c r="J16630" s="443"/>
      <c r="K16630" s="443"/>
    </row>
    <row r="16631" spans="2:11" s="440" customFormat="1" x14ac:dyDescent="0.2">
      <c r="B16631" s="442"/>
      <c r="I16631" s="443"/>
      <c r="J16631" s="443"/>
      <c r="K16631" s="443"/>
    </row>
    <row r="16632" spans="2:11" s="440" customFormat="1" x14ac:dyDescent="0.2">
      <c r="B16632" s="442"/>
      <c r="I16632" s="443"/>
      <c r="J16632" s="443"/>
      <c r="K16632" s="443"/>
    </row>
    <row r="16633" spans="2:11" s="440" customFormat="1" x14ac:dyDescent="0.2">
      <c r="B16633" s="442"/>
      <c r="I16633" s="443"/>
      <c r="J16633" s="443"/>
      <c r="K16633" s="443"/>
    </row>
    <row r="16634" spans="2:11" s="440" customFormat="1" x14ac:dyDescent="0.2">
      <c r="B16634" s="442"/>
      <c r="I16634" s="443"/>
      <c r="J16634" s="443"/>
      <c r="K16634" s="443"/>
    </row>
    <row r="16635" spans="2:11" s="440" customFormat="1" x14ac:dyDescent="0.2">
      <c r="B16635" s="442"/>
      <c r="I16635" s="443"/>
      <c r="J16635" s="443"/>
      <c r="K16635" s="443"/>
    </row>
    <row r="16636" spans="2:11" s="440" customFormat="1" x14ac:dyDescent="0.2">
      <c r="B16636" s="442"/>
      <c r="I16636" s="443"/>
      <c r="J16636" s="443"/>
      <c r="K16636" s="443"/>
    </row>
    <row r="16637" spans="2:11" s="440" customFormat="1" x14ac:dyDescent="0.2">
      <c r="B16637" s="442"/>
      <c r="I16637" s="443"/>
      <c r="J16637" s="443"/>
      <c r="K16637" s="443"/>
    </row>
    <row r="16638" spans="2:11" s="440" customFormat="1" x14ac:dyDescent="0.2">
      <c r="B16638" s="442"/>
      <c r="I16638" s="443"/>
      <c r="J16638" s="443"/>
      <c r="K16638" s="443"/>
    </row>
    <row r="16639" spans="2:11" s="440" customFormat="1" x14ac:dyDescent="0.2">
      <c r="B16639" s="442"/>
      <c r="I16639" s="443"/>
      <c r="J16639" s="443"/>
      <c r="K16639" s="443"/>
    </row>
    <row r="16640" spans="2:11" s="440" customFormat="1" x14ac:dyDescent="0.2">
      <c r="B16640" s="442"/>
      <c r="I16640" s="443"/>
      <c r="J16640" s="443"/>
      <c r="K16640" s="443"/>
    </row>
    <row r="16641" spans="2:11" s="440" customFormat="1" x14ac:dyDescent="0.2">
      <c r="B16641" s="442"/>
      <c r="I16641" s="443"/>
      <c r="J16641" s="443"/>
      <c r="K16641" s="443"/>
    </row>
    <row r="16642" spans="2:11" s="440" customFormat="1" x14ac:dyDescent="0.2">
      <c r="B16642" s="442"/>
      <c r="I16642" s="443"/>
      <c r="J16642" s="443"/>
      <c r="K16642" s="443"/>
    </row>
    <row r="16643" spans="2:11" s="440" customFormat="1" x14ac:dyDescent="0.2">
      <c r="B16643" s="442"/>
      <c r="I16643" s="443"/>
      <c r="J16643" s="443"/>
      <c r="K16643" s="443"/>
    </row>
    <row r="16644" spans="2:11" s="440" customFormat="1" x14ac:dyDescent="0.2">
      <c r="B16644" s="442"/>
      <c r="I16644" s="443"/>
      <c r="J16644" s="443"/>
      <c r="K16644" s="443"/>
    </row>
    <row r="16645" spans="2:11" s="440" customFormat="1" x14ac:dyDescent="0.2">
      <c r="B16645" s="442"/>
      <c r="I16645" s="443"/>
      <c r="J16645" s="443"/>
      <c r="K16645" s="443"/>
    </row>
    <row r="16646" spans="2:11" s="440" customFormat="1" x14ac:dyDescent="0.2">
      <c r="B16646" s="442"/>
      <c r="I16646" s="443"/>
      <c r="J16646" s="443"/>
      <c r="K16646" s="443"/>
    </row>
    <row r="16647" spans="2:11" s="440" customFormat="1" x14ac:dyDescent="0.2">
      <c r="B16647" s="442"/>
      <c r="I16647" s="443"/>
      <c r="J16647" s="443"/>
      <c r="K16647" s="443"/>
    </row>
    <row r="16648" spans="2:11" s="440" customFormat="1" x14ac:dyDescent="0.2">
      <c r="B16648" s="442"/>
      <c r="I16648" s="443"/>
      <c r="J16648" s="443"/>
      <c r="K16648" s="443"/>
    </row>
    <row r="16649" spans="2:11" s="440" customFormat="1" x14ac:dyDescent="0.2">
      <c r="B16649" s="442"/>
      <c r="I16649" s="443"/>
      <c r="J16649" s="443"/>
      <c r="K16649" s="443"/>
    </row>
    <row r="16650" spans="2:11" s="440" customFormat="1" x14ac:dyDescent="0.2">
      <c r="B16650" s="442"/>
      <c r="I16650" s="443"/>
      <c r="J16650" s="443"/>
      <c r="K16650" s="443"/>
    </row>
    <row r="16651" spans="2:11" s="440" customFormat="1" x14ac:dyDescent="0.2">
      <c r="B16651" s="442"/>
      <c r="I16651" s="443"/>
      <c r="J16651" s="443"/>
      <c r="K16651" s="443"/>
    </row>
    <row r="16652" spans="2:11" s="440" customFormat="1" x14ac:dyDescent="0.2">
      <c r="B16652" s="442"/>
      <c r="I16652" s="443"/>
      <c r="J16652" s="443"/>
      <c r="K16652" s="443"/>
    </row>
    <row r="16653" spans="2:11" s="440" customFormat="1" x14ac:dyDescent="0.2">
      <c r="B16653" s="442"/>
      <c r="I16653" s="443"/>
      <c r="J16653" s="443"/>
      <c r="K16653" s="443"/>
    </row>
    <row r="16654" spans="2:11" s="440" customFormat="1" x14ac:dyDescent="0.2">
      <c r="B16654" s="442"/>
      <c r="I16654" s="443"/>
      <c r="J16654" s="443"/>
      <c r="K16654" s="443"/>
    </row>
    <row r="16655" spans="2:11" s="440" customFormat="1" x14ac:dyDescent="0.2">
      <c r="B16655" s="442"/>
      <c r="I16655" s="443"/>
      <c r="J16655" s="443"/>
      <c r="K16655" s="443"/>
    </row>
    <row r="16656" spans="2:11" s="440" customFormat="1" x14ac:dyDescent="0.2">
      <c r="B16656" s="442"/>
      <c r="I16656" s="443"/>
      <c r="J16656" s="443"/>
      <c r="K16656" s="443"/>
    </row>
    <row r="16657" spans="2:11" s="440" customFormat="1" x14ac:dyDescent="0.2">
      <c r="B16657" s="442"/>
      <c r="I16657" s="443"/>
      <c r="J16657" s="443"/>
      <c r="K16657" s="443"/>
    </row>
    <row r="16658" spans="2:11" s="440" customFormat="1" x14ac:dyDescent="0.2">
      <c r="B16658" s="442"/>
      <c r="I16658" s="443"/>
      <c r="J16658" s="443"/>
      <c r="K16658" s="443"/>
    </row>
    <row r="16659" spans="2:11" s="440" customFormat="1" x14ac:dyDescent="0.2">
      <c r="B16659" s="442"/>
      <c r="I16659" s="443"/>
      <c r="J16659" s="443"/>
      <c r="K16659" s="443"/>
    </row>
    <row r="16660" spans="2:11" s="440" customFormat="1" x14ac:dyDescent="0.2">
      <c r="B16660" s="442"/>
      <c r="I16660" s="443"/>
      <c r="J16660" s="443"/>
      <c r="K16660" s="443"/>
    </row>
    <row r="16661" spans="2:11" s="440" customFormat="1" x14ac:dyDescent="0.2">
      <c r="B16661" s="442"/>
      <c r="I16661" s="443"/>
      <c r="J16661" s="443"/>
      <c r="K16661" s="443"/>
    </row>
    <row r="16662" spans="2:11" s="440" customFormat="1" x14ac:dyDescent="0.2">
      <c r="B16662" s="442"/>
      <c r="I16662" s="443"/>
      <c r="J16662" s="443"/>
      <c r="K16662" s="443"/>
    </row>
    <row r="16663" spans="2:11" s="440" customFormat="1" x14ac:dyDescent="0.2">
      <c r="B16663" s="442"/>
      <c r="I16663" s="443"/>
      <c r="J16663" s="443"/>
      <c r="K16663" s="443"/>
    </row>
    <row r="16664" spans="2:11" s="440" customFormat="1" x14ac:dyDescent="0.2">
      <c r="B16664" s="442"/>
      <c r="I16664" s="443"/>
      <c r="J16664" s="443"/>
      <c r="K16664" s="443"/>
    </row>
    <row r="16665" spans="2:11" s="440" customFormat="1" x14ac:dyDescent="0.2">
      <c r="B16665" s="442"/>
      <c r="I16665" s="443"/>
      <c r="J16665" s="443"/>
      <c r="K16665" s="443"/>
    </row>
    <row r="16666" spans="2:11" s="440" customFormat="1" x14ac:dyDescent="0.2">
      <c r="B16666" s="442"/>
      <c r="I16666" s="443"/>
      <c r="J16666" s="443"/>
      <c r="K16666" s="443"/>
    </row>
    <row r="16667" spans="2:11" s="440" customFormat="1" x14ac:dyDescent="0.2">
      <c r="B16667" s="442"/>
      <c r="I16667" s="443"/>
      <c r="J16667" s="443"/>
      <c r="K16667" s="443"/>
    </row>
    <row r="16668" spans="2:11" s="440" customFormat="1" x14ac:dyDescent="0.2">
      <c r="B16668" s="442"/>
      <c r="I16668" s="443"/>
      <c r="J16668" s="443"/>
      <c r="K16668" s="443"/>
    </row>
    <row r="16669" spans="2:11" s="440" customFormat="1" x14ac:dyDescent="0.2">
      <c r="B16669" s="442"/>
      <c r="I16669" s="443"/>
      <c r="J16669" s="443"/>
      <c r="K16669" s="443"/>
    </row>
    <row r="16670" spans="2:11" s="440" customFormat="1" x14ac:dyDescent="0.2">
      <c r="B16670" s="442"/>
      <c r="I16670" s="443"/>
      <c r="J16670" s="443"/>
      <c r="K16670" s="443"/>
    </row>
    <row r="16671" spans="2:11" s="440" customFormat="1" x14ac:dyDescent="0.2">
      <c r="B16671" s="442"/>
      <c r="I16671" s="443"/>
      <c r="J16671" s="443"/>
      <c r="K16671" s="443"/>
    </row>
    <row r="16672" spans="2:11" s="440" customFormat="1" x14ac:dyDescent="0.2">
      <c r="B16672" s="442"/>
      <c r="I16672" s="443"/>
      <c r="J16672" s="443"/>
      <c r="K16672" s="443"/>
    </row>
    <row r="16673" spans="2:11" s="440" customFormat="1" x14ac:dyDescent="0.2">
      <c r="B16673" s="442"/>
      <c r="I16673" s="443"/>
      <c r="J16673" s="443"/>
      <c r="K16673" s="443"/>
    </row>
    <row r="16674" spans="2:11" s="440" customFormat="1" x14ac:dyDescent="0.2">
      <c r="B16674" s="442"/>
      <c r="I16674" s="443"/>
      <c r="J16674" s="443"/>
      <c r="K16674" s="443"/>
    </row>
    <row r="16675" spans="2:11" s="440" customFormat="1" x14ac:dyDescent="0.2">
      <c r="B16675" s="442"/>
      <c r="I16675" s="443"/>
      <c r="J16675" s="443"/>
      <c r="K16675" s="443"/>
    </row>
    <row r="16676" spans="2:11" s="440" customFormat="1" x14ac:dyDescent="0.2">
      <c r="B16676" s="442"/>
      <c r="I16676" s="443"/>
      <c r="J16676" s="443"/>
      <c r="K16676" s="443"/>
    </row>
    <row r="16677" spans="2:11" s="440" customFormat="1" x14ac:dyDescent="0.2">
      <c r="B16677" s="442"/>
      <c r="I16677" s="443"/>
      <c r="J16677" s="443"/>
      <c r="K16677" s="443"/>
    </row>
    <row r="16678" spans="2:11" s="440" customFormat="1" x14ac:dyDescent="0.2">
      <c r="B16678" s="442"/>
      <c r="I16678" s="443"/>
      <c r="J16678" s="443"/>
      <c r="K16678" s="443"/>
    </row>
    <row r="16679" spans="2:11" s="440" customFormat="1" x14ac:dyDescent="0.2">
      <c r="B16679" s="442"/>
      <c r="I16679" s="443"/>
      <c r="J16679" s="443"/>
      <c r="K16679" s="443"/>
    </row>
    <row r="16680" spans="2:11" s="440" customFormat="1" x14ac:dyDescent="0.2">
      <c r="B16680" s="442"/>
      <c r="I16680" s="443"/>
      <c r="J16680" s="443"/>
      <c r="K16680" s="443"/>
    </row>
    <row r="16681" spans="2:11" s="440" customFormat="1" x14ac:dyDescent="0.2">
      <c r="B16681" s="442"/>
      <c r="I16681" s="443"/>
      <c r="J16681" s="443"/>
      <c r="K16681" s="443"/>
    </row>
    <row r="16682" spans="2:11" s="440" customFormat="1" x14ac:dyDescent="0.2">
      <c r="B16682" s="442"/>
      <c r="I16682" s="443"/>
      <c r="J16682" s="443"/>
      <c r="K16682" s="443"/>
    </row>
    <row r="16683" spans="2:11" s="440" customFormat="1" x14ac:dyDescent="0.2">
      <c r="B16683" s="442"/>
      <c r="I16683" s="443"/>
      <c r="J16683" s="443"/>
      <c r="K16683" s="443"/>
    </row>
    <row r="16684" spans="2:11" s="440" customFormat="1" x14ac:dyDescent="0.2">
      <c r="B16684" s="442"/>
      <c r="I16684" s="443"/>
      <c r="J16684" s="443"/>
      <c r="K16684" s="443"/>
    </row>
    <row r="16685" spans="2:11" s="440" customFormat="1" x14ac:dyDescent="0.2">
      <c r="B16685" s="442"/>
      <c r="I16685" s="443"/>
      <c r="J16685" s="443"/>
      <c r="K16685" s="443"/>
    </row>
    <row r="16686" spans="2:11" s="440" customFormat="1" x14ac:dyDescent="0.2">
      <c r="B16686" s="442"/>
      <c r="I16686" s="443"/>
      <c r="J16686" s="443"/>
      <c r="K16686" s="443"/>
    </row>
    <row r="16687" spans="2:11" s="440" customFormat="1" x14ac:dyDescent="0.2">
      <c r="B16687" s="442"/>
      <c r="I16687" s="443"/>
      <c r="J16687" s="443"/>
      <c r="K16687" s="443"/>
    </row>
    <row r="16688" spans="2:11" s="440" customFormat="1" x14ac:dyDescent="0.2">
      <c r="B16688" s="442"/>
      <c r="I16688" s="443"/>
      <c r="J16688" s="443"/>
      <c r="K16688" s="443"/>
    </row>
    <row r="16689" spans="2:11" s="440" customFormat="1" x14ac:dyDescent="0.2">
      <c r="B16689" s="442"/>
      <c r="I16689" s="443"/>
      <c r="J16689" s="443"/>
      <c r="K16689" s="443"/>
    </row>
    <row r="16690" spans="2:11" s="440" customFormat="1" x14ac:dyDescent="0.2">
      <c r="B16690" s="442"/>
      <c r="I16690" s="443"/>
      <c r="J16690" s="443"/>
      <c r="K16690" s="443"/>
    </row>
    <row r="16691" spans="2:11" s="440" customFormat="1" x14ac:dyDescent="0.2">
      <c r="B16691" s="442"/>
      <c r="I16691" s="443"/>
      <c r="J16691" s="443"/>
      <c r="K16691" s="443"/>
    </row>
    <row r="16692" spans="2:11" s="440" customFormat="1" x14ac:dyDescent="0.2">
      <c r="B16692" s="442"/>
      <c r="I16692" s="443"/>
      <c r="J16692" s="443"/>
      <c r="K16692" s="443"/>
    </row>
    <row r="16693" spans="2:11" s="440" customFormat="1" x14ac:dyDescent="0.2">
      <c r="B16693" s="442"/>
      <c r="I16693" s="443"/>
      <c r="J16693" s="443"/>
      <c r="K16693" s="443"/>
    </row>
    <row r="16694" spans="2:11" s="440" customFormat="1" x14ac:dyDescent="0.2">
      <c r="B16694" s="442"/>
      <c r="I16694" s="443"/>
      <c r="J16694" s="443"/>
      <c r="K16694" s="443"/>
    </row>
    <row r="16695" spans="2:11" s="440" customFormat="1" x14ac:dyDescent="0.2">
      <c r="B16695" s="442"/>
      <c r="I16695" s="443"/>
      <c r="J16695" s="443"/>
      <c r="K16695" s="443"/>
    </row>
    <row r="16696" spans="2:11" s="440" customFormat="1" x14ac:dyDescent="0.2">
      <c r="B16696" s="442"/>
      <c r="I16696" s="443"/>
      <c r="J16696" s="443"/>
      <c r="K16696" s="443"/>
    </row>
    <row r="16697" spans="2:11" s="440" customFormat="1" x14ac:dyDescent="0.2">
      <c r="B16697" s="442"/>
      <c r="I16697" s="443"/>
      <c r="J16697" s="443"/>
      <c r="K16697" s="443"/>
    </row>
    <row r="16698" spans="2:11" s="440" customFormat="1" x14ac:dyDescent="0.2">
      <c r="B16698" s="442"/>
      <c r="I16698" s="443"/>
      <c r="J16698" s="443"/>
      <c r="K16698" s="443"/>
    </row>
    <row r="16699" spans="2:11" s="440" customFormat="1" x14ac:dyDescent="0.2">
      <c r="B16699" s="442"/>
      <c r="I16699" s="443"/>
      <c r="J16699" s="443"/>
      <c r="K16699" s="443"/>
    </row>
    <row r="16700" spans="2:11" s="440" customFormat="1" x14ac:dyDescent="0.2">
      <c r="B16700" s="442"/>
      <c r="I16700" s="443"/>
      <c r="J16700" s="443"/>
      <c r="K16700" s="443"/>
    </row>
    <row r="16701" spans="2:11" s="440" customFormat="1" x14ac:dyDescent="0.2">
      <c r="B16701" s="442"/>
      <c r="I16701" s="443"/>
      <c r="J16701" s="443"/>
      <c r="K16701" s="443"/>
    </row>
    <row r="16702" spans="2:11" s="440" customFormat="1" x14ac:dyDescent="0.2">
      <c r="B16702" s="442"/>
      <c r="I16702" s="443"/>
      <c r="J16702" s="443"/>
      <c r="K16702" s="443"/>
    </row>
    <row r="16703" spans="2:11" s="440" customFormat="1" x14ac:dyDescent="0.2">
      <c r="B16703" s="442"/>
      <c r="I16703" s="443"/>
      <c r="J16703" s="443"/>
      <c r="K16703" s="443"/>
    </row>
    <row r="16704" spans="2:11" s="440" customFormat="1" x14ac:dyDescent="0.2">
      <c r="B16704" s="442"/>
      <c r="I16704" s="443"/>
      <c r="J16704" s="443"/>
      <c r="K16704" s="443"/>
    </row>
    <row r="16705" spans="2:11" s="440" customFormat="1" x14ac:dyDescent="0.2">
      <c r="B16705" s="442"/>
      <c r="I16705" s="443"/>
      <c r="J16705" s="443"/>
      <c r="K16705" s="443"/>
    </row>
    <row r="16706" spans="2:11" s="440" customFormat="1" x14ac:dyDescent="0.2">
      <c r="B16706" s="442"/>
      <c r="I16706" s="443"/>
      <c r="J16706" s="443"/>
      <c r="K16706" s="443"/>
    </row>
    <row r="16707" spans="2:11" s="440" customFormat="1" x14ac:dyDescent="0.2">
      <c r="B16707" s="442"/>
      <c r="I16707" s="443"/>
      <c r="J16707" s="443"/>
      <c r="K16707" s="443"/>
    </row>
    <row r="16708" spans="2:11" s="440" customFormat="1" x14ac:dyDescent="0.2">
      <c r="B16708" s="442"/>
      <c r="I16708" s="443"/>
      <c r="J16708" s="443"/>
      <c r="K16708" s="443"/>
    </row>
    <row r="16709" spans="2:11" s="440" customFormat="1" x14ac:dyDescent="0.2">
      <c r="B16709" s="442"/>
      <c r="I16709" s="443"/>
      <c r="J16709" s="443"/>
      <c r="K16709" s="443"/>
    </row>
    <row r="16710" spans="2:11" s="440" customFormat="1" x14ac:dyDescent="0.2">
      <c r="B16710" s="442"/>
      <c r="I16710" s="443"/>
      <c r="J16710" s="443"/>
      <c r="K16710" s="443"/>
    </row>
    <row r="16711" spans="2:11" s="440" customFormat="1" x14ac:dyDescent="0.2">
      <c r="B16711" s="442"/>
      <c r="I16711" s="443"/>
      <c r="J16711" s="443"/>
      <c r="K16711" s="443"/>
    </row>
    <row r="16712" spans="2:11" s="440" customFormat="1" x14ac:dyDescent="0.2">
      <c r="B16712" s="442"/>
      <c r="I16712" s="443"/>
      <c r="J16712" s="443"/>
      <c r="K16712" s="443"/>
    </row>
    <row r="16713" spans="2:11" s="440" customFormat="1" x14ac:dyDescent="0.2">
      <c r="B16713" s="442"/>
      <c r="I16713" s="443"/>
      <c r="J16713" s="443"/>
      <c r="K16713" s="443"/>
    </row>
    <row r="16714" spans="2:11" s="440" customFormat="1" x14ac:dyDescent="0.2">
      <c r="B16714" s="442"/>
      <c r="I16714" s="443"/>
      <c r="J16714" s="443"/>
      <c r="K16714" s="443"/>
    </row>
    <row r="16715" spans="2:11" s="440" customFormat="1" x14ac:dyDescent="0.2">
      <c r="B16715" s="442"/>
      <c r="I16715" s="443"/>
      <c r="J16715" s="443"/>
      <c r="K16715" s="443"/>
    </row>
    <row r="16716" spans="2:11" s="440" customFormat="1" x14ac:dyDescent="0.2">
      <c r="B16716" s="442"/>
      <c r="I16716" s="443"/>
      <c r="J16716" s="443"/>
      <c r="K16716" s="443"/>
    </row>
    <row r="16717" spans="2:11" s="440" customFormat="1" x14ac:dyDescent="0.2">
      <c r="B16717" s="442"/>
      <c r="I16717" s="443"/>
      <c r="J16717" s="443"/>
      <c r="K16717" s="443"/>
    </row>
    <row r="16718" spans="2:11" s="440" customFormat="1" x14ac:dyDescent="0.2">
      <c r="B16718" s="442"/>
      <c r="I16718" s="443"/>
      <c r="J16718" s="443"/>
      <c r="K16718" s="443"/>
    </row>
    <row r="16719" spans="2:11" s="440" customFormat="1" x14ac:dyDescent="0.2">
      <c r="B16719" s="442"/>
      <c r="I16719" s="443"/>
      <c r="J16719" s="443"/>
      <c r="K16719" s="443"/>
    </row>
    <row r="16720" spans="2:11" s="440" customFormat="1" x14ac:dyDescent="0.2">
      <c r="B16720" s="442"/>
      <c r="I16720" s="443"/>
      <c r="J16720" s="443"/>
      <c r="K16720" s="443"/>
    </row>
    <row r="16721" spans="2:11" s="440" customFormat="1" x14ac:dyDescent="0.2">
      <c r="B16721" s="442"/>
      <c r="I16721" s="443"/>
      <c r="J16721" s="443"/>
      <c r="K16721" s="443"/>
    </row>
    <row r="16722" spans="2:11" s="440" customFormat="1" x14ac:dyDescent="0.2">
      <c r="B16722" s="442"/>
      <c r="I16722" s="443"/>
      <c r="J16722" s="443"/>
      <c r="K16722" s="443"/>
    </row>
    <row r="16723" spans="2:11" s="440" customFormat="1" x14ac:dyDescent="0.2">
      <c r="B16723" s="442"/>
      <c r="I16723" s="443"/>
      <c r="J16723" s="443"/>
      <c r="K16723" s="443"/>
    </row>
    <row r="16724" spans="2:11" s="440" customFormat="1" x14ac:dyDescent="0.2">
      <c r="B16724" s="442"/>
      <c r="I16724" s="443"/>
      <c r="J16724" s="443"/>
      <c r="K16724" s="443"/>
    </row>
    <row r="16725" spans="2:11" s="440" customFormat="1" x14ac:dyDescent="0.2">
      <c r="B16725" s="442"/>
      <c r="I16725" s="443"/>
      <c r="J16725" s="443"/>
      <c r="K16725" s="443"/>
    </row>
    <row r="16726" spans="2:11" s="440" customFormat="1" x14ac:dyDescent="0.2">
      <c r="B16726" s="442"/>
      <c r="I16726" s="443"/>
      <c r="J16726" s="443"/>
      <c r="K16726" s="443"/>
    </row>
    <row r="16727" spans="2:11" s="440" customFormat="1" x14ac:dyDescent="0.2">
      <c r="B16727" s="442"/>
      <c r="I16727" s="443"/>
      <c r="J16727" s="443"/>
      <c r="K16727" s="443"/>
    </row>
    <row r="16728" spans="2:11" s="440" customFormat="1" x14ac:dyDescent="0.2">
      <c r="B16728" s="442"/>
      <c r="I16728" s="443"/>
      <c r="J16728" s="443"/>
      <c r="K16728" s="443"/>
    </row>
    <row r="16729" spans="2:11" s="440" customFormat="1" x14ac:dyDescent="0.2">
      <c r="B16729" s="442"/>
      <c r="I16729" s="443"/>
      <c r="J16729" s="443"/>
      <c r="K16729" s="443"/>
    </row>
    <row r="16730" spans="2:11" s="440" customFormat="1" x14ac:dyDescent="0.2">
      <c r="B16730" s="442"/>
      <c r="I16730" s="443"/>
      <c r="J16730" s="443"/>
      <c r="K16730" s="443"/>
    </row>
    <row r="16731" spans="2:11" s="440" customFormat="1" x14ac:dyDescent="0.2">
      <c r="B16731" s="442"/>
      <c r="I16731" s="443"/>
      <c r="J16731" s="443"/>
      <c r="K16731" s="443"/>
    </row>
    <row r="16732" spans="2:11" s="440" customFormat="1" x14ac:dyDescent="0.2">
      <c r="B16732" s="442"/>
      <c r="I16732" s="443"/>
      <c r="J16732" s="443"/>
      <c r="K16732" s="443"/>
    </row>
    <row r="16733" spans="2:11" s="440" customFormat="1" x14ac:dyDescent="0.2">
      <c r="B16733" s="442"/>
      <c r="I16733" s="443"/>
      <c r="J16733" s="443"/>
      <c r="K16733" s="443"/>
    </row>
    <row r="16734" spans="2:11" s="440" customFormat="1" x14ac:dyDescent="0.2">
      <c r="B16734" s="442"/>
      <c r="I16734" s="443"/>
      <c r="J16734" s="443"/>
      <c r="K16734" s="443"/>
    </row>
    <row r="16735" spans="2:11" s="440" customFormat="1" x14ac:dyDescent="0.2">
      <c r="B16735" s="442"/>
      <c r="I16735" s="443"/>
      <c r="J16735" s="443"/>
      <c r="K16735" s="443"/>
    </row>
    <row r="16736" spans="2:11" s="440" customFormat="1" x14ac:dyDescent="0.2">
      <c r="B16736" s="442"/>
      <c r="I16736" s="443"/>
      <c r="J16736" s="443"/>
      <c r="K16736" s="443"/>
    </row>
    <row r="16737" spans="2:11" s="440" customFormat="1" x14ac:dyDescent="0.2">
      <c r="B16737" s="442"/>
      <c r="I16737" s="443"/>
      <c r="J16737" s="443"/>
      <c r="K16737" s="443"/>
    </row>
    <row r="16738" spans="2:11" s="440" customFormat="1" x14ac:dyDescent="0.2">
      <c r="B16738" s="442"/>
      <c r="I16738" s="443"/>
      <c r="J16738" s="443"/>
      <c r="K16738" s="443"/>
    </row>
    <row r="16739" spans="2:11" s="440" customFormat="1" x14ac:dyDescent="0.2">
      <c r="B16739" s="442"/>
      <c r="I16739" s="443"/>
      <c r="J16739" s="443"/>
      <c r="K16739" s="443"/>
    </row>
    <row r="16740" spans="2:11" s="440" customFormat="1" x14ac:dyDescent="0.2">
      <c r="B16740" s="442"/>
      <c r="I16740" s="443"/>
      <c r="J16740" s="443"/>
      <c r="K16740" s="443"/>
    </row>
    <row r="16741" spans="2:11" s="440" customFormat="1" x14ac:dyDescent="0.2">
      <c r="B16741" s="442"/>
      <c r="I16741" s="443"/>
      <c r="J16741" s="443"/>
      <c r="K16741" s="443"/>
    </row>
    <row r="16742" spans="2:11" s="440" customFormat="1" x14ac:dyDescent="0.2">
      <c r="B16742" s="442"/>
      <c r="I16742" s="443"/>
      <c r="J16742" s="443"/>
      <c r="K16742" s="443"/>
    </row>
    <row r="16743" spans="2:11" s="440" customFormat="1" x14ac:dyDescent="0.2">
      <c r="B16743" s="442"/>
      <c r="I16743" s="443"/>
      <c r="J16743" s="443"/>
      <c r="K16743" s="443"/>
    </row>
    <row r="16744" spans="2:11" s="440" customFormat="1" x14ac:dyDescent="0.2">
      <c r="B16744" s="442"/>
      <c r="I16744" s="443"/>
      <c r="J16744" s="443"/>
      <c r="K16744" s="443"/>
    </row>
    <row r="16745" spans="2:11" s="440" customFormat="1" x14ac:dyDescent="0.2">
      <c r="B16745" s="442"/>
      <c r="I16745" s="443"/>
      <c r="J16745" s="443"/>
      <c r="K16745" s="443"/>
    </row>
    <row r="16746" spans="2:11" s="440" customFormat="1" x14ac:dyDescent="0.2">
      <c r="B16746" s="442"/>
      <c r="I16746" s="443"/>
      <c r="J16746" s="443"/>
      <c r="K16746" s="443"/>
    </row>
    <row r="16747" spans="2:11" s="440" customFormat="1" x14ac:dyDescent="0.2">
      <c r="B16747" s="442"/>
      <c r="I16747" s="443"/>
      <c r="J16747" s="443"/>
      <c r="K16747" s="443"/>
    </row>
    <row r="16748" spans="2:11" s="440" customFormat="1" x14ac:dyDescent="0.2">
      <c r="B16748" s="442"/>
      <c r="I16748" s="443"/>
      <c r="J16748" s="443"/>
      <c r="K16748" s="443"/>
    </row>
    <row r="16749" spans="2:11" s="440" customFormat="1" x14ac:dyDescent="0.2">
      <c r="B16749" s="442"/>
      <c r="I16749" s="443"/>
      <c r="J16749" s="443"/>
      <c r="K16749" s="443"/>
    </row>
    <row r="16750" spans="2:11" s="440" customFormat="1" x14ac:dyDescent="0.2">
      <c r="B16750" s="442"/>
      <c r="I16750" s="443"/>
      <c r="J16750" s="443"/>
      <c r="K16750" s="443"/>
    </row>
    <row r="16751" spans="2:11" s="440" customFormat="1" x14ac:dyDescent="0.2">
      <c r="B16751" s="442"/>
      <c r="I16751" s="443"/>
      <c r="J16751" s="443"/>
      <c r="K16751" s="443"/>
    </row>
    <row r="16752" spans="2:11" s="440" customFormat="1" x14ac:dyDescent="0.2">
      <c r="B16752" s="442"/>
      <c r="I16752" s="443"/>
      <c r="J16752" s="443"/>
      <c r="K16752" s="443"/>
    </row>
    <row r="16753" spans="2:11" s="440" customFormat="1" x14ac:dyDescent="0.2">
      <c r="B16753" s="442"/>
      <c r="I16753" s="443"/>
      <c r="J16753" s="443"/>
      <c r="K16753" s="443"/>
    </row>
    <row r="16754" spans="2:11" s="440" customFormat="1" x14ac:dyDescent="0.2">
      <c r="B16754" s="442"/>
      <c r="I16754" s="443"/>
      <c r="J16754" s="443"/>
      <c r="K16754" s="443"/>
    </row>
    <row r="16755" spans="2:11" s="440" customFormat="1" x14ac:dyDescent="0.2">
      <c r="B16755" s="442"/>
      <c r="I16755" s="443"/>
      <c r="J16755" s="443"/>
      <c r="K16755" s="443"/>
    </row>
    <row r="16756" spans="2:11" s="440" customFormat="1" x14ac:dyDescent="0.2">
      <c r="B16756" s="442"/>
      <c r="I16756" s="443"/>
      <c r="J16756" s="443"/>
      <c r="K16756" s="443"/>
    </row>
    <row r="16757" spans="2:11" s="440" customFormat="1" x14ac:dyDescent="0.2">
      <c r="B16757" s="442"/>
      <c r="I16757" s="443"/>
      <c r="J16757" s="443"/>
      <c r="K16757" s="443"/>
    </row>
    <row r="16758" spans="2:11" s="440" customFormat="1" x14ac:dyDescent="0.2">
      <c r="B16758" s="442"/>
      <c r="I16758" s="443"/>
      <c r="J16758" s="443"/>
      <c r="K16758" s="443"/>
    </row>
    <row r="16759" spans="2:11" s="440" customFormat="1" x14ac:dyDescent="0.2">
      <c r="B16759" s="442"/>
      <c r="I16759" s="443"/>
      <c r="J16759" s="443"/>
      <c r="K16759" s="443"/>
    </row>
    <row r="16760" spans="2:11" s="440" customFormat="1" x14ac:dyDescent="0.2">
      <c r="B16760" s="442"/>
      <c r="I16760" s="443"/>
      <c r="J16760" s="443"/>
      <c r="K16760" s="443"/>
    </row>
    <row r="16761" spans="2:11" s="440" customFormat="1" x14ac:dyDescent="0.2">
      <c r="B16761" s="442"/>
      <c r="I16761" s="443"/>
      <c r="J16761" s="443"/>
      <c r="K16761" s="443"/>
    </row>
    <row r="16762" spans="2:11" s="440" customFormat="1" x14ac:dyDescent="0.2">
      <c r="B16762" s="442"/>
      <c r="I16762" s="443"/>
      <c r="J16762" s="443"/>
      <c r="K16762" s="443"/>
    </row>
    <row r="16763" spans="2:11" s="440" customFormat="1" x14ac:dyDescent="0.2">
      <c r="B16763" s="442"/>
      <c r="I16763" s="443"/>
      <c r="J16763" s="443"/>
      <c r="K16763" s="443"/>
    </row>
    <row r="16764" spans="2:11" s="440" customFormat="1" x14ac:dyDescent="0.2">
      <c r="B16764" s="442"/>
      <c r="I16764" s="443"/>
      <c r="J16764" s="443"/>
      <c r="K16764" s="443"/>
    </row>
    <row r="16765" spans="2:11" s="440" customFormat="1" x14ac:dyDescent="0.2">
      <c r="B16765" s="442"/>
      <c r="I16765" s="443"/>
      <c r="J16765" s="443"/>
      <c r="K16765" s="443"/>
    </row>
    <row r="16766" spans="2:11" s="440" customFormat="1" x14ac:dyDescent="0.2">
      <c r="B16766" s="442"/>
      <c r="I16766" s="443"/>
      <c r="J16766" s="443"/>
      <c r="K16766" s="443"/>
    </row>
    <row r="16767" spans="2:11" s="440" customFormat="1" x14ac:dyDescent="0.2">
      <c r="B16767" s="442"/>
      <c r="I16767" s="443"/>
      <c r="J16767" s="443"/>
      <c r="K16767" s="443"/>
    </row>
    <row r="16768" spans="2:11" s="440" customFormat="1" x14ac:dyDescent="0.2">
      <c r="B16768" s="442"/>
      <c r="I16768" s="443"/>
      <c r="J16768" s="443"/>
      <c r="K16768" s="443"/>
    </row>
    <row r="16769" spans="2:11" s="440" customFormat="1" x14ac:dyDescent="0.2">
      <c r="B16769" s="442"/>
      <c r="I16769" s="443"/>
      <c r="J16769" s="443"/>
      <c r="K16769" s="443"/>
    </row>
    <row r="16770" spans="2:11" s="440" customFormat="1" x14ac:dyDescent="0.2">
      <c r="B16770" s="442"/>
      <c r="I16770" s="443"/>
      <c r="J16770" s="443"/>
      <c r="K16770" s="443"/>
    </row>
    <row r="16771" spans="2:11" s="440" customFormat="1" x14ac:dyDescent="0.2">
      <c r="B16771" s="442"/>
      <c r="I16771" s="443"/>
      <c r="J16771" s="443"/>
      <c r="K16771" s="443"/>
    </row>
    <row r="16772" spans="2:11" s="440" customFormat="1" x14ac:dyDescent="0.2">
      <c r="B16772" s="442"/>
      <c r="I16772" s="443"/>
      <c r="J16772" s="443"/>
      <c r="K16772" s="443"/>
    </row>
    <row r="16773" spans="2:11" s="440" customFormat="1" x14ac:dyDescent="0.2">
      <c r="B16773" s="442"/>
      <c r="I16773" s="443"/>
      <c r="J16773" s="443"/>
      <c r="K16773" s="443"/>
    </row>
    <row r="16774" spans="2:11" s="440" customFormat="1" x14ac:dyDescent="0.2">
      <c r="B16774" s="442"/>
      <c r="I16774" s="443"/>
      <c r="J16774" s="443"/>
      <c r="K16774" s="443"/>
    </row>
    <row r="16775" spans="2:11" s="440" customFormat="1" x14ac:dyDescent="0.2">
      <c r="B16775" s="442"/>
      <c r="I16775" s="443"/>
      <c r="J16775" s="443"/>
      <c r="K16775" s="443"/>
    </row>
    <row r="16776" spans="2:11" s="440" customFormat="1" x14ac:dyDescent="0.2">
      <c r="B16776" s="442"/>
      <c r="I16776" s="443"/>
      <c r="J16776" s="443"/>
      <c r="K16776" s="443"/>
    </row>
    <row r="16777" spans="2:11" s="440" customFormat="1" x14ac:dyDescent="0.2">
      <c r="B16777" s="442"/>
      <c r="I16777" s="443"/>
      <c r="J16777" s="443"/>
      <c r="K16777" s="443"/>
    </row>
    <row r="16778" spans="2:11" s="440" customFormat="1" x14ac:dyDescent="0.2">
      <c r="B16778" s="442"/>
      <c r="I16778" s="443"/>
      <c r="J16778" s="443"/>
      <c r="K16778" s="443"/>
    </row>
    <row r="16779" spans="2:11" s="440" customFormat="1" x14ac:dyDescent="0.2">
      <c r="B16779" s="442"/>
      <c r="I16779" s="443"/>
      <c r="J16779" s="443"/>
      <c r="K16779" s="443"/>
    </row>
    <row r="16780" spans="2:11" s="440" customFormat="1" x14ac:dyDescent="0.2">
      <c r="B16780" s="442"/>
      <c r="I16780" s="443"/>
      <c r="J16780" s="443"/>
      <c r="K16780" s="443"/>
    </row>
    <row r="16781" spans="2:11" s="440" customFormat="1" x14ac:dyDescent="0.2">
      <c r="B16781" s="442"/>
      <c r="I16781" s="443"/>
      <c r="J16781" s="443"/>
      <c r="K16781" s="443"/>
    </row>
    <row r="16782" spans="2:11" s="440" customFormat="1" x14ac:dyDescent="0.2">
      <c r="B16782" s="442"/>
      <c r="I16782" s="443"/>
      <c r="J16782" s="443"/>
      <c r="K16782" s="443"/>
    </row>
    <row r="16783" spans="2:11" s="440" customFormat="1" x14ac:dyDescent="0.2">
      <c r="B16783" s="442"/>
      <c r="I16783" s="443"/>
      <c r="J16783" s="443"/>
      <c r="K16783" s="443"/>
    </row>
    <row r="16784" spans="2:11" s="440" customFormat="1" x14ac:dyDescent="0.2">
      <c r="B16784" s="442"/>
      <c r="I16784" s="443"/>
      <c r="J16784" s="443"/>
      <c r="K16784" s="443"/>
    </row>
    <row r="16785" spans="2:11" s="440" customFormat="1" x14ac:dyDescent="0.2">
      <c r="B16785" s="442"/>
      <c r="I16785" s="443"/>
      <c r="J16785" s="443"/>
      <c r="K16785" s="443"/>
    </row>
    <row r="16786" spans="2:11" s="440" customFormat="1" x14ac:dyDescent="0.2">
      <c r="B16786" s="442"/>
      <c r="I16786" s="443"/>
      <c r="J16786" s="443"/>
      <c r="K16786" s="443"/>
    </row>
    <row r="16787" spans="2:11" s="440" customFormat="1" x14ac:dyDescent="0.2">
      <c r="B16787" s="442"/>
      <c r="I16787" s="443"/>
      <c r="J16787" s="443"/>
      <c r="K16787" s="443"/>
    </row>
    <row r="16788" spans="2:11" s="440" customFormat="1" x14ac:dyDescent="0.2">
      <c r="B16788" s="442"/>
      <c r="I16788" s="443"/>
      <c r="J16788" s="443"/>
      <c r="K16788" s="443"/>
    </row>
    <row r="16789" spans="2:11" s="440" customFormat="1" x14ac:dyDescent="0.2">
      <c r="B16789" s="442"/>
      <c r="I16789" s="443"/>
      <c r="J16789" s="443"/>
      <c r="K16789" s="443"/>
    </row>
    <row r="16790" spans="2:11" s="440" customFormat="1" x14ac:dyDescent="0.2">
      <c r="B16790" s="442"/>
      <c r="I16790" s="443"/>
      <c r="J16790" s="443"/>
      <c r="K16790" s="443"/>
    </row>
    <row r="16791" spans="2:11" s="440" customFormat="1" x14ac:dyDescent="0.2">
      <c r="B16791" s="442"/>
      <c r="I16791" s="443"/>
      <c r="J16791" s="443"/>
      <c r="K16791" s="443"/>
    </row>
    <row r="16792" spans="2:11" s="440" customFormat="1" x14ac:dyDescent="0.2">
      <c r="B16792" s="442"/>
      <c r="I16792" s="443"/>
      <c r="J16792" s="443"/>
      <c r="K16792" s="443"/>
    </row>
    <row r="16793" spans="2:11" s="440" customFormat="1" x14ac:dyDescent="0.2">
      <c r="B16793" s="442"/>
      <c r="I16793" s="443"/>
      <c r="J16793" s="443"/>
      <c r="K16793" s="443"/>
    </row>
    <row r="16794" spans="2:11" s="440" customFormat="1" x14ac:dyDescent="0.2">
      <c r="B16794" s="442"/>
      <c r="I16794" s="443"/>
      <c r="J16794" s="443"/>
      <c r="K16794" s="443"/>
    </row>
    <row r="16795" spans="2:11" s="440" customFormat="1" x14ac:dyDescent="0.2">
      <c r="B16795" s="442"/>
      <c r="I16795" s="443"/>
      <c r="J16795" s="443"/>
      <c r="K16795" s="443"/>
    </row>
    <row r="16796" spans="2:11" s="440" customFormat="1" x14ac:dyDescent="0.2">
      <c r="B16796" s="442"/>
      <c r="I16796" s="443"/>
      <c r="J16796" s="443"/>
      <c r="K16796" s="443"/>
    </row>
    <row r="16797" spans="2:11" s="440" customFormat="1" x14ac:dyDescent="0.2">
      <c r="B16797" s="442"/>
      <c r="I16797" s="443"/>
      <c r="J16797" s="443"/>
      <c r="K16797" s="443"/>
    </row>
    <row r="16798" spans="2:11" s="440" customFormat="1" x14ac:dyDescent="0.2">
      <c r="B16798" s="442"/>
      <c r="I16798" s="443"/>
      <c r="J16798" s="443"/>
      <c r="K16798" s="443"/>
    </row>
    <row r="16799" spans="2:11" s="440" customFormat="1" x14ac:dyDescent="0.2">
      <c r="B16799" s="442"/>
      <c r="I16799" s="443"/>
      <c r="J16799" s="443"/>
      <c r="K16799" s="443"/>
    </row>
    <row r="16800" spans="2:11" s="440" customFormat="1" x14ac:dyDescent="0.2">
      <c r="B16800" s="442"/>
      <c r="I16800" s="443"/>
      <c r="J16800" s="443"/>
      <c r="K16800" s="443"/>
    </row>
    <row r="16801" spans="2:11" s="440" customFormat="1" x14ac:dyDescent="0.2">
      <c r="B16801" s="442"/>
      <c r="I16801" s="443"/>
      <c r="J16801" s="443"/>
      <c r="K16801" s="443"/>
    </row>
    <row r="16802" spans="2:11" s="440" customFormat="1" x14ac:dyDescent="0.2">
      <c r="B16802" s="442"/>
      <c r="I16802" s="443"/>
      <c r="J16802" s="443"/>
      <c r="K16802" s="443"/>
    </row>
    <row r="16803" spans="2:11" s="440" customFormat="1" x14ac:dyDescent="0.2">
      <c r="B16803" s="442"/>
      <c r="I16803" s="443"/>
      <c r="J16803" s="443"/>
      <c r="K16803" s="443"/>
    </row>
    <row r="16804" spans="2:11" s="440" customFormat="1" x14ac:dyDescent="0.2">
      <c r="B16804" s="442"/>
      <c r="I16804" s="443"/>
      <c r="J16804" s="443"/>
      <c r="K16804" s="443"/>
    </row>
    <row r="16805" spans="2:11" s="440" customFormat="1" x14ac:dyDescent="0.2">
      <c r="B16805" s="442"/>
      <c r="I16805" s="443"/>
      <c r="J16805" s="443"/>
      <c r="K16805" s="443"/>
    </row>
    <row r="16806" spans="2:11" s="440" customFormat="1" x14ac:dyDescent="0.2">
      <c r="B16806" s="442"/>
      <c r="I16806" s="443"/>
      <c r="J16806" s="443"/>
      <c r="K16806" s="443"/>
    </row>
    <row r="16807" spans="2:11" s="440" customFormat="1" x14ac:dyDescent="0.2">
      <c r="B16807" s="442"/>
      <c r="I16807" s="443"/>
      <c r="J16807" s="443"/>
      <c r="K16807" s="443"/>
    </row>
    <row r="16808" spans="2:11" s="440" customFormat="1" x14ac:dyDescent="0.2">
      <c r="B16808" s="442"/>
      <c r="I16808" s="443"/>
      <c r="J16808" s="443"/>
      <c r="K16808" s="443"/>
    </row>
    <row r="16809" spans="2:11" s="440" customFormat="1" x14ac:dyDescent="0.2">
      <c r="B16809" s="442"/>
      <c r="I16809" s="443"/>
      <c r="J16809" s="443"/>
      <c r="K16809" s="443"/>
    </row>
    <row r="16810" spans="2:11" s="440" customFormat="1" x14ac:dyDescent="0.2">
      <c r="B16810" s="442"/>
      <c r="I16810" s="443"/>
      <c r="J16810" s="443"/>
      <c r="K16810" s="443"/>
    </row>
    <row r="16811" spans="2:11" s="440" customFormat="1" x14ac:dyDescent="0.2">
      <c r="B16811" s="442"/>
      <c r="I16811" s="443"/>
      <c r="J16811" s="443"/>
      <c r="K16811" s="443"/>
    </row>
    <row r="16812" spans="2:11" s="440" customFormat="1" x14ac:dyDescent="0.2">
      <c r="B16812" s="442"/>
      <c r="I16812" s="443"/>
      <c r="J16812" s="443"/>
      <c r="K16812" s="443"/>
    </row>
    <row r="16813" spans="2:11" s="440" customFormat="1" x14ac:dyDescent="0.2">
      <c r="B16813" s="442"/>
      <c r="I16813" s="443"/>
      <c r="J16813" s="443"/>
      <c r="K16813" s="443"/>
    </row>
    <row r="16814" spans="2:11" s="440" customFormat="1" x14ac:dyDescent="0.2">
      <c r="B16814" s="442"/>
      <c r="I16814" s="443"/>
      <c r="J16814" s="443"/>
      <c r="K16814" s="443"/>
    </row>
    <row r="16815" spans="2:11" s="440" customFormat="1" x14ac:dyDescent="0.2">
      <c r="B16815" s="442"/>
      <c r="I16815" s="443"/>
      <c r="J16815" s="443"/>
      <c r="K16815" s="443"/>
    </row>
    <row r="16816" spans="2:11" s="440" customFormat="1" x14ac:dyDescent="0.2">
      <c r="B16816" s="442"/>
      <c r="I16816" s="443"/>
      <c r="J16816" s="443"/>
      <c r="K16816" s="443"/>
    </row>
    <row r="16817" spans="2:11" s="440" customFormat="1" x14ac:dyDescent="0.2">
      <c r="B16817" s="442"/>
      <c r="I16817" s="443"/>
      <c r="J16817" s="443"/>
      <c r="K16817" s="443"/>
    </row>
    <row r="16818" spans="2:11" s="440" customFormat="1" x14ac:dyDescent="0.2">
      <c r="B16818" s="442"/>
      <c r="I16818" s="443"/>
      <c r="J16818" s="443"/>
      <c r="K16818" s="443"/>
    </row>
    <row r="16819" spans="2:11" s="440" customFormat="1" x14ac:dyDescent="0.2">
      <c r="B16819" s="442"/>
      <c r="I16819" s="443"/>
      <c r="J16819" s="443"/>
      <c r="K16819" s="443"/>
    </row>
    <row r="16820" spans="2:11" s="440" customFormat="1" x14ac:dyDescent="0.2">
      <c r="B16820" s="442"/>
      <c r="I16820" s="443"/>
      <c r="J16820" s="443"/>
      <c r="K16820" s="443"/>
    </row>
    <row r="16821" spans="2:11" s="440" customFormat="1" x14ac:dyDescent="0.2">
      <c r="B16821" s="442"/>
      <c r="I16821" s="443"/>
      <c r="J16821" s="443"/>
      <c r="K16821" s="443"/>
    </row>
    <row r="16822" spans="2:11" s="440" customFormat="1" x14ac:dyDescent="0.2">
      <c r="B16822" s="442"/>
      <c r="I16822" s="443"/>
      <c r="J16822" s="443"/>
      <c r="K16822" s="443"/>
    </row>
    <row r="16823" spans="2:11" s="440" customFormat="1" x14ac:dyDescent="0.2">
      <c r="B16823" s="442"/>
      <c r="I16823" s="443"/>
      <c r="J16823" s="443"/>
      <c r="K16823" s="443"/>
    </row>
    <row r="16824" spans="2:11" s="440" customFormat="1" x14ac:dyDescent="0.2">
      <c r="B16824" s="442"/>
      <c r="I16824" s="443"/>
      <c r="J16824" s="443"/>
      <c r="K16824" s="443"/>
    </row>
    <row r="16825" spans="2:11" s="440" customFormat="1" x14ac:dyDescent="0.2">
      <c r="B16825" s="442"/>
      <c r="I16825" s="443"/>
      <c r="J16825" s="443"/>
      <c r="K16825" s="443"/>
    </row>
    <row r="16826" spans="2:11" s="440" customFormat="1" x14ac:dyDescent="0.2">
      <c r="B16826" s="442"/>
      <c r="I16826" s="443"/>
      <c r="J16826" s="443"/>
      <c r="K16826" s="443"/>
    </row>
    <row r="16827" spans="2:11" s="440" customFormat="1" x14ac:dyDescent="0.2">
      <c r="B16827" s="442"/>
      <c r="I16827" s="443"/>
      <c r="J16827" s="443"/>
      <c r="K16827" s="443"/>
    </row>
    <row r="16828" spans="2:11" s="440" customFormat="1" x14ac:dyDescent="0.2">
      <c r="B16828" s="442"/>
      <c r="I16828" s="443"/>
      <c r="J16828" s="443"/>
      <c r="K16828" s="443"/>
    </row>
    <row r="16829" spans="2:11" s="440" customFormat="1" x14ac:dyDescent="0.2">
      <c r="B16829" s="442"/>
      <c r="I16829" s="443"/>
      <c r="J16829" s="443"/>
      <c r="K16829" s="443"/>
    </row>
    <row r="16830" spans="2:11" s="440" customFormat="1" x14ac:dyDescent="0.2">
      <c r="B16830" s="442"/>
      <c r="I16830" s="443"/>
      <c r="J16830" s="443"/>
      <c r="K16830" s="443"/>
    </row>
    <row r="16831" spans="2:11" s="440" customFormat="1" x14ac:dyDescent="0.2">
      <c r="B16831" s="442"/>
      <c r="I16831" s="443"/>
      <c r="J16831" s="443"/>
      <c r="K16831" s="443"/>
    </row>
    <row r="16832" spans="2:11" s="440" customFormat="1" x14ac:dyDescent="0.2">
      <c r="B16832" s="442"/>
      <c r="I16832" s="443"/>
      <c r="J16832" s="443"/>
      <c r="K16832" s="443"/>
    </row>
    <row r="16833" spans="2:11" s="440" customFormat="1" x14ac:dyDescent="0.2">
      <c r="B16833" s="442"/>
      <c r="I16833" s="443"/>
      <c r="J16833" s="443"/>
      <c r="K16833" s="443"/>
    </row>
    <row r="16834" spans="2:11" s="440" customFormat="1" x14ac:dyDescent="0.2">
      <c r="B16834" s="442"/>
      <c r="I16834" s="443"/>
      <c r="J16834" s="443"/>
      <c r="K16834" s="443"/>
    </row>
    <row r="16835" spans="2:11" s="440" customFormat="1" x14ac:dyDescent="0.2">
      <c r="B16835" s="442"/>
      <c r="I16835" s="443"/>
      <c r="J16835" s="443"/>
      <c r="K16835" s="443"/>
    </row>
    <row r="16836" spans="2:11" s="440" customFormat="1" x14ac:dyDescent="0.2">
      <c r="B16836" s="442"/>
      <c r="I16836" s="443"/>
      <c r="J16836" s="443"/>
      <c r="K16836" s="443"/>
    </row>
    <row r="16837" spans="2:11" s="440" customFormat="1" x14ac:dyDescent="0.2">
      <c r="B16837" s="442"/>
      <c r="I16837" s="443"/>
      <c r="J16837" s="443"/>
      <c r="K16837" s="443"/>
    </row>
    <row r="16838" spans="2:11" s="440" customFormat="1" x14ac:dyDescent="0.2">
      <c r="B16838" s="442"/>
      <c r="I16838" s="443"/>
      <c r="J16838" s="443"/>
      <c r="K16838" s="443"/>
    </row>
    <row r="16839" spans="2:11" s="440" customFormat="1" x14ac:dyDescent="0.2">
      <c r="B16839" s="442"/>
      <c r="I16839" s="443"/>
      <c r="J16839" s="443"/>
      <c r="K16839" s="443"/>
    </row>
    <row r="16840" spans="2:11" s="440" customFormat="1" x14ac:dyDescent="0.2">
      <c r="B16840" s="442"/>
      <c r="I16840" s="443"/>
      <c r="J16840" s="443"/>
      <c r="K16840" s="443"/>
    </row>
    <row r="16841" spans="2:11" s="440" customFormat="1" x14ac:dyDescent="0.2">
      <c r="B16841" s="442"/>
      <c r="I16841" s="443"/>
      <c r="J16841" s="443"/>
      <c r="K16841" s="443"/>
    </row>
    <row r="16842" spans="2:11" s="440" customFormat="1" x14ac:dyDescent="0.2">
      <c r="B16842" s="442"/>
      <c r="I16842" s="443"/>
      <c r="J16842" s="443"/>
      <c r="K16842" s="443"/>
    </row>
    <row r="16843" spans="2:11" s="440" customFormat="1" x14ac:dyDescent="0.2">
      <c r="B16843" s="442"/>
      <c r="I16843" s="443"/>
      <c r="J16843" s="443"/>
      <c r="K16843" s="443"/>
    </row>
    <row r="16844" spans="2:11" s="440" customFormat="1" x14ac:dyDescent="0.2">
      <c r="B16844" s="442"/>
      <c r="I16844" s="443"/>
      <c r="J16844" s="443"/>
      <c r="K16844" s="443"/>
    </row>
    <row r="16845" spans="2:11" s="440" customFormat="1" x14ac:dyDescent="0.2">
      <c r="B16845" s="442"/>
      <c r="I16845" s="443"/>
      <c r="J16845" s="443"/>
      <c r="K16845" s="443"/>
    </row>
    <row r="16846" spans="2:11" s="440" customFormat="1" x14ac:dyDescent="0.2">
      <c r="B16846" s="442"/>
      <c r="I16846" s="443"/>
      <c r="J16846" s="443"/>
      <c r="K16846" s="443"/>
    </row>
    <row r="16847" spans="2:11" s="440" customFormat="1" x14ac:dyDescent="0.2">
      <c r="B16847" s="442"/>
      <c r="I16847" s="443"/>
      <c r="J16847" s="443"/>
      <c r="K16847" s="443"/>
    </row>
    <row r="16848" spans="2:11" s="440" customFormat="1" x14ac:dyDescent="0.2">
      <c r="B16848" s="442"/>
      <c r="I16848" s="443"/>
      <c r="J16848" s="443"/>
      <c r="K16848" s="443"/>
    </row>
    <row r="16849" spans="2:11" s="440" customFormat="1" x14ac:dyDescent="0.2">
      <c r="B16849" s="442"/>
      <c r="I16849" s="443"/>
      <c r="J16849" s="443"/>
      <c r="K16849" s="443"/>
    </row>
    <row r="16850" spans="2:11" s="440" customFormat="1" x14ac:dyDescent="0.2">
      <c r="B16850" s="442"/>
      <c r="I16850" s="443"/>
      <c r="J16850" s="443"/>
      <c r="K16850" s="443"/>
    </row>
    <row r="16851" spans="2:11" s="440" customFormat="1" x14ac:dyDescent="0.2">
      <c r="B16851" s="442"/>
      <c r="I16851" s="443"/>
      <c r="J16851" s="443"/>
      <c r="K16851" s="443"/>
    </row>
    <row r="16852" spans="2:11" s="440" customFormat="1" x14ac:dyDescent="0.2">
      <c r="B16852" s="442"/>
      <c r="I16852" s="443"/>
      <c r="J16852" s="443"/>
      <c r="K16852" s="443"/>
    </row>
    <row r="16853" spans="2:11" s="440" customFormat="1" x14ac:dyDescent="0.2">
      <c r="B16853" s="442"/>
      <c r="I16853" s="443"/>
      <c r="J16853" s="443"/>
      <c r="K16853" s="443"/>
    </row>
    <row r="16854" spans="2:11" s="440" customFormat="1" x14ac:dyDescent="0.2">
      <c r="B16854" s="442"/>
      <c r="I16854" s="443"/>
      <c r="J16854" s="443"/>
      <c r="K16854" s="443"/>
    </row>
    <row r="16855" spans="2:11" s="440" customFormat="1" x14ac:dyDescent="0.2">
      <c r="B16855" s="442"/>
      <c r="I16855" s="443"/>
      <c r="J16855" s="443"/>
      <c r="K16855" s="443"/>
    </row>
    <row r="16856" spans="2:11" s="440" customFormat="1" x14ac:dyDescent="0.2">
      <c r="B16856" s="442"/>
      <c r="I16856" s="443"/>
      <c r="J16856" s="443"/>
      <c r="K16856" s="443"/>
    </row>
    <row r="16857" spans="2:11" s="440" customFormat="1" x14ac:dyDescent="0.2">
      <c r="B16857" s="442"/>
      <c r="I16857" s="443"/>
      <c r="J16857" s="443"/>
      <c r="K16857" s="443"/>
    </row>
    <row r="16858" spans="2:11" s="440" customFormat="1" x14ac:dyDescent="0.2">
      <c r="B16858" s="442"/>
      <c r="I16858" s="443"/>
      <c r="J16858" s="443"/>
      <c r="K16858" s="443"/>
    </row>
    <row r="16859" spans="2:11" s="440" customFormat="1" x14ac:dyDescent="0.2">
      <c r="B16859" s="442"/>
      <c r="I16859" s="443"/>
      <c r="J16859" s="443"/>
      <c r="K16859" s="443"/>
    </row>
    <row r="16860" spans="2:11" s="440" customFormat="1" x14ac:dyDescent="0.2">
      <c r="B16860" s="442"/>
      <c r="I16860" s="443"/>
      <c r="J16860" s="443"/>
      <c r="K16860" s="443"/>
    </row>
    <row r="16861" spans="2:11" s="440" customFormat="1" x14ac:dyDescent="0.2">
      <c r="B16861" s="442"/>
      <c r="I16861" s="443"/>
      <c r="J16861" s="443"/>
      <c r="K16861" s="443"/>
    </row>
    <row r="16862" spans="2:11" s="440" customFormat="1" x14ac:dyDescent="0.2">
      <c r="B16862" s="442"/>
      <c r="I16862" s="443"/>
      <c r="J16862" s="443"/>
      <c r="K16862" s="443"/>
    </row>
    <row r="16863" spans="2:11" s="440" customFormat="1" x14ac:dyDescent="0.2">
      <c r="B16863" s="442"/>
      <c r="I16863" s="443"/>
      <c r="J16863" s="443"/>
      <c r="K16863" s="443"/>
    </row>
    <row r="16864" spans="2:11" s="440" customFormat="1" x14ac:dyDescent="0.2">
      <c r="B16864" s="442"/>
      <c r="I16864" s="443"/>
      <c r="J16864" s="443"/>
      <c r="K16864" s="443"/>
    </row>
    <row r="16865" spans="2:11" s="440" customFormat="1" x14ac:dyDescent="0.2">
      <c r="B16865" s="442"/>
      <c r="I16865" s="443"/>
      <c r="J16865" s="443"/>
      <c r="K16865" s="443"/>
    </row>
    <row r="16866" spans="2:11" s="440" customFormat="1" x14ac:dyDescent="0.2">
      <c r="B16866" s="442"/>
      <c r="I16866" s="443"/>
      <c r="J16866" s="443"/>
      <c r="K16866" s="443"/>
    </row>
    <row r="16867" spans="2:11" s="440" customFormat="1" x14ac:dyDescent="0.2">
      <c r="B16867" s="442"/>
      <c r="I16867" s="443"/>
      <c r="J16867" s="443"/>
      <c r="K16867" s="443"/>
    </row>
    <row r="16868" spans="2:11" s="440" customFormat="1" x14ac:dyDescent="0.2">
      <c r="B16868" s="442"/>
      <c r="I16868" s="443"/>
      <c r="J16868" s="443"/>
      <c r="K16868" s="443"/>
    </row>
    <row r="16869" spans="2:11" s="440" customFormat="1" x14ac:dyDescent="0.2">
      <c r="B16869" s="442"/>
      <c r="I16869" s="443"/>
      <c r="J16869" s="443"/>
      <c r="K16869" s="443"/>
    </row>
    <row r="16870" spans="2:11" s="440" customFormat="1" x14ac:dyDescent="0.2">
      <c r="B16870" s="442"/>
      <c r="I16870" s="443"/>
      <c r="J16870" s="443"/>
      <c r="K16870" s="443"/>
    </row>
    <row r="16871" spans="2:11" s="440" customFormat="1" x14ac:dyDescent="0.2">
      <c r="B16871" s="442"/>
      <c r="I16871" s="443"/>
      <c r="J16871" s="443"/>
      <c r="K16871" s="443"/>
    </row>
    <row r="16872" spans="2:11" s="440" customFormat="1" x14ac:dyDescent="0.2">
      <c r="B16872" s="442"/>
      <c r="I16872" s="443"/>
      <c r="J16872" s="443"/>
      <c r="K16872" s="443"/>
    </row>
    <row r="16873" spans="2:11" s="440" customFormat="1" x14ac:dyDescent="0.2">
      <c r="B16873" s="442"/>
      <c r="I16873" s="443"/>
      <c r="J16873" s="443"/>
      <c r="K16873" s="443"/>
    </row>
    <row r="16874" spans="2:11" s="440" customFormat="1" x14ac:dyDescent="0.2">
      <c r="B16874" s="442"/>
      <c r="I16874" s="443"/>
      <c r="J16874" s="443"/>
      <c r="K16874" s="443"/>
    </row>
    <row r="16875" spans="2:11" s="440" customFormat="1" x14ac:dyDescent="0.2">
      <c r="B16875" s="442"/>
      <c r="I16875" s="443"/>
      <c r="J16875" s="443"/>
      <c r="K16875" s="443"/>
    </row>
    <row r="16876" spans="2:11" s="440" customFormat="1" x14ac:dyDescent="0.2">
      <c r="B16876" s="442"/>
      <c r="I16876" s="443"/>
      <c r="J16876" s="443"/>
      <c r="K16876" s="443"/>
    </row>
    <row r="16877" spans="2:11" s="440" customFormat="1" x14ac:dyDescent="0.2">
      <c r="B16877" s="442"/>
      <c r="I16877" s="443"/>
      <c r="J16877" s="443"/>
      <c r="K16877" s="443"/>
    </row>
    <row r="16878" spans="2:11" s="440" customFormat="1" x14ac:dyDescent="0.2">
      <c r="B16878" s="442"/>
      <c r="I16878" s="443"/>
      <c r="J16878" s="443"/>
      <c r="K16878" s="443"/>
    </row>
    <row r="16879" spans="2:11" s="440" customFormat="1" x14ac:dyDescent="0.2">
      <c r="B16879" s="442"/>
      <c r="I16879" s="443"/>
      <c r="J16879" s="443"/>
      <c r="K16879" s="443"/>
    </row>
    <row r="16880" spans="2:11" s="440" customFormat="1" x14ac:dyDescent="0.2">
      <c r="B16880" s="442"/>
      <c r="I16880" s="443"/>
      <c r="J16880" s="443"/>
      <c r="K16880" s="443"/>
    </row>
    <row r="16881" spans="2:11" s="440" customFormat="1" x14ac:dyDescent="0.2">
      <c r="B16881" s="442"/>
      <c r="I16881" s="443"/>
      <c r="J16881" s="443"/>
      <c r="K16881" s="443"/>
    </row>
    <row r="16882" spans="2:11" s="440" customFormat="1" x14ac:dyDescent="0.2">
      <c r="B16882" s="442"/>
      <c r="I16882" s="443"/>
      <c r="J16882" s="443"/>
      <c r="K16882" s="443"/>
    </row>
    <row r="16883" spans="2:11" s="440" customFormat="1" x14ac:dyDescent="0.2">
      <c r="B16883" s="442"/>
      <c r="I16883" s="443"/>
      <c r="J16883" s="443"/>
      <c r="K16883" s="443"/>
    </row>
    <row r="16884" spans="2:11" s="440" customFormat="1" x14ac:dyDescent="0.2">
      <c r="B16884" s="442"/>
      <c r="I16884" s="443"/>
      <c r="J16884" s="443"/>
      <c r="K16884" s="443"/>
    </row>
    <row r="16885" spans="2:11" s="440" customFormat="1" x14ac:dyDescent="0.2">
      <c r="B16885" s="442"/>
      <c r="I16885" s="443"/>
      <c r="J16885" s="443"/>
      <c r="K16885" s="443"/>
    </row>
    <row r="16886" spans="2:11" s="440" customFormat="1" x14ac:dyDescent="0.2">
      <c r="B16886" s="442"/>
      <c r="I16886" s="443"/>
      <c r="J16886" s="443"/>
      <c r="K16886" s="443"/>
    </row>
    <row r="16887" spans="2:11" s="440" customFormat="1" x14ac:dyDescent="0.2">
      <c r="B16887" s="442"/>
      <c r="I16887" s="443"/>
      <c r="J16887" s="443"/>
      <c r="K16887" s="443"/>
    </row>
    <row r="16888" spans="2:11" s="440" customFormat="1" x14ac:dyDescent="0.2">
      <c r="B16888" s="442"/>
      <c r="I16888" s="443"/>
      <c r="J16888" s="443"/>
      <c r="K16888" s="443"/>
    </row>
    <row r="16889" spans="2:11" s="440" customFormat="1" x14ac:dyDescent="0.2">
      <c r="B16889" s="442"/>
      <c r="I16889" s="443"/>
      <c r="J16889" s="443"/>
      <c r="K16889" s="443"/>
    </row>
    <row r="16890" spans="2:11" s="440" customFormat="1" x14ac:dyDescent="0.2">
      <c r="B16890" s="442"/>
      <c r="I16890" s="443"/>
      <c r="J16890" s="443"/>
      <c r="K16890" s="443"/>
    </row>
    <row r="16891" spans="2:11" s="440" customFormat="1" x14ac:dyDescent="0.2">
      <c r="B16891" s="442"/>
      <c r="I16891" s="443"/>
      <c r="J16891" s="443"/>
      <c r="K16891" s="443"/>
    </row>
    <row r="16892" spans="2:11" s="440" customFormat="1" x14ac:dyDescent="0.2">
      <c r="B16892" s="442"/>
      <c r="I16892" s="443"/>
      <c r="J16892" s="443"/>
      <c r="K16892" s="443"/>
    </row>
    <row r="16893" spans="2:11" s="440" customFormat="1" x14ac:dyDescent="0.2">
      <c r="B16893" s="442"/>
      <c r="I16893" s="443"/>
      <c r="J16893" s="443"/>
      <c r="K16893" s="443"/>
    </row>
    <row r="16894" spans="2:11" s="440" customFormat="1" x14ac:dyDescent="0.2">
      <c r="B16894" s="442"/>
      <c r="I16894" s="443"/>
      <c r="J16894" s="443"/>
      <c r="K16894" s="443"/>
    </row>
    <row r="16895" spans="2:11" s="440" customFormat="1" x14ac:dyDescent="0.2">
      <c r="B16895" s="442"/>
      <c r="I16895" s="443"/>
      <c r="J16895" s="443"/>
      <c r="K16895" s="443"/>
    </row>
    <row r="16896" spans="2:11" s="440" customFormat="1" x14ac:dyDescent="0.2">
      <c r="B16896" s="442"/>
      <c r="I16896" s="443"/>
      <c r="J16896" s="443"/>
      <c r="K16896" s="443"/>
    </row>
    <row r="16897" spans="2:11" s="440" customFormat="1" x14ac:dyDescent="0.2">
      <c r="B16897" s="442"/>
      <c r="I16897" s="443"/>
      <c r="J16897" s="443"/>
      <c r="K16897" s="443"/>
    </row>
    <row r="16898" spans="2:11" s="440" customFormat="1" x14ac:dyDescent="0.2">
      <c r="B16898" s="442"/>
      <c r="I16898" s="443"/>
      <c r="J16898" s="443"/>
      <c r="K16898" s="443"/>
    </row>
    <row r="16899" spans="2:11" s="440" customFormat="1" x14ac:dyDescent="0.2">
      <c r="B16899" s="442"/>
      <c r="I16899" s="443"/>
      <c r="J16899" s="443"/>
      <c r="K16899" s="443"/>
    </row>
    <row r="16900" spans="2:11" s="440" customFormat="1" x14ac:dyDescent="0.2">
      <c r="B16900" s="442"/>
      <c r="I16900" s="443"/>
      <c r="J16900" s="443"/>
      <c r="K16900" s="443"/>
    </row>
    <row r="16901" spans="2:11" s="440" customFormat="1" x14ac:dyDescent="0.2">
      <c r="B16901" s="442"/>
      <c r="I16901" s="443"/>
      <c r="J16901" s="443"/>
      <c r="K16901" s="443"/>
    </row>
    <row r="16902" spans="2:11" s="440" customFormat="1" x14ac:dyDescent="0.2">
      <c r="B16902" s="442"/>
      <c r="I16902" s="443"/>
      <c r="J16902" s="443"/>
      <c r="K16902" s="443"/>
    </row>
    <row r="16903" spans="2:11" s="440" customFormat="1" x14ac:dyDescent="0.2">
      <c r="B16903" s="442"/>
      <c r="I16903" s="443"/>
      <c r="J16903" s="443"/>
      <c r="K16903" s="443"/>
    </row>
    <row r="16904" spans="2:11" s="440" customFormat="1" x14ac:dyDescent="0.2">
      <c r="B16904" s="442"/>
      <c r="I16904" s="443"/>
      <c r="J16904" s="443"/>
      <c r="K16904" s="443"/>
    </row>
    <row r="16905" spans="2:11" s="440" customFormat="1" x14ac:dyDescent="0.2">
      <c r="B16905" s="442"/>
      <c r="I16905" s="443"/>
      <c r="J16905" s="443"/>
      <c r="K16905" s="443"/>
    </row>
    <row r="16906" spans="2:11" s="440" customFormat="1" x14ac:dyDescent="0.2">
      <c r="B16906" s="442"/>
      <c r="I16906" s="443"/>
      <c r="J16906" s="443"/>
      <c r="K16906" s="443"/>
    </row>
    <row r="16907" spans="2:11" s="440" customFormat="1" x14ac:dyDescent="0.2">
      <c r="B16907" s="442"/>
      <c r="I16907" s="443"/>
      <c r="J16907" s="443"/>
      <c r="K16907" s="443"/>
    </row>
    <row r="16908" spans="2:11" s="440" customFormat="1" x14ac:dyDescent="0.2">
      <c r="B16908" s="442"/>
      <c r="I16908" s="443"/>
      <c r="J16908" s="443"/>
      <c r="K16908" s="443"/>
    </row>
    <row r="16909" spans="2:11" s="440" customFormat="1" x14ac:dyDescent="0.2">
      <c r="B16909" s="442"/>
      <c r="I16909" s="443"/>
      <c r="J16909" s="443"/>
      <c r="K16909" s="443"/>
    </row>
    <row r="16910" spans="2:11" s="440" customFormat="1" x14ac:dyDescent="0.2">
      <c r="B16910" s="442"/>
      <c r="I16910" s="443"/>
      <c r="J16910" s="443"/>
      <c r="K16910" s="443"/>
    </row>
    <row r="16911" spans="2:11" s="440" customFormat="1" x14ac:dyDescent="0.2">
      <c r="B16911" s="442"/>
      <c r="I16911" s="443"/>
      <c r="J16911" s="443"/>
      <c r="K16911" s="443"/>
    </row>
    <row r="16912" spans="2:11" s="440" customFormat="1" x14ac:dyDescent="0.2">
      <c r="B16912" s="442"/>
      <c r="I16912" s="443"/>
      <c r="J16912" s="443"/>
      <c r="K16912" s="443"/>
    </row>
    <row r="16913" spans="2:11" s="440" customFormat="1" x14ac:dyDescent="0.2">
      <c r="B16913" s="442"/>
      <c r="I16913" s="443"/>
      <c r="J16913" s="443"/>
      <c r="K16913" s="443"/>
    </row>
    <row r="16914" spans="2:11" s="440" customFormat="1" x14ac:dyDescent="0.2">
      <c r="B16914" s="442"/>
      <c r="I16914" s="443"/>
      <c r="J16914" s="443"/>
      <c r="K16914" s="443"/>
    </row>
    <row r="16915" spans="2:11" s="440" customFormat="1" x14ac:dyDescent="0.2">
      <c r="B16915" s="442"/>
      <c r="I16915" s="443"/>
      <c r="J16915" s="443"/>
      <c r="K16915" s="443"/>
    </row>
    <row r="16916" spans="2:11" s="440" customFormat="1" x14ac:dyDescent="0.2">
      <c r="B16916" s="442"/>
      <c r="I16916" s="443"/>
      <c r="J16916" s="443"/>
      <c r="K16916" s="443"/>
    </row>
    <row r="16917" spans="2:11" s="440" customFormat="1" x14ac:dyDescent="0.2">
      <c r="B16917" s="442"/>
      <c r="I16917" s="443"/>
      <c r="J16917" s="443"/>
      <c r="K16917" s="443"/>
    </row>
    <row r="16918" spans="2:11" s="440" customFormat="1" x14ac:dyDescent="0.2">
      <c r="B16918" s="442"/>
      <c r="I16918" s="443"/>
      <c r="J16918" s="443"/>
      <c r="K16918" s="443"/>
    </row>
    <row r="16919" spans="2:11" s="440" customFormat="1" x14ac:dyDescent="0.2">
      <c r="B16919" s="442"/>
      <c r="I16919" s="443"/>
      <c r="J16919" s="443"/>
      <c r="K16919" s="443"/>
    </row>
    <row r="16920" spans="2:11" s="440" customFormat="1" x14ac:dyDescent="0.2">
      <c r="B16920" s="442"/>
      <c r="I16920" s="443"/>
      <c r="J16920" s="443"/>
      <c r="K16920" s="443"/>
    </row>
    <row r="16921" spans="2:11" s="440" customFormat="1" x14ac:dyDescent="0.2">
      <c r="B16921" s="442"/>
      <c r="I16921" s="443"/>
      <c r="J16921" s="443"/>
      <c r="K16921" s="443"/>
    </row>
    <row r="16922" spans="2:11" s="440" customFormat="1" x14ac:dyDescent="0.2">
      <c r="B16922" s="442"/>
      <c r="I16922" s="443"/>
      <c r="J16922" s="443"/>
      <c r="K16922" s="443"/>
    </row>
    <row r="16923" spans="2:11" s="440" customFormat="1" x14ac:dyDescent="0.2">
      <c r="B16923" s="442"/>
      <c r="I16923" s="443"/>
      <c r="J16923" s="443"/>
      <c r="K16923" s="443"/>
    </row>
    <row r="16924" spans="2:11" s="440" customFormat="1" x14ac:dyDescent="0.2">
      <c r="B16924" s="442"/>
      <c r="I16924" s="443"/>
      <c r="J16924" s="443"/>
      <c r="K16924" s="443"/>
    </row>
    <row r="16925" spans="2:11" s="440" customFormat="1" x14ac:dyDescent="0.2">
      <c r="B16925" s="442"/>
      <c r="I16925" s="443"/>
      <c r="J16925" s="443"/>
      <c r="K16925" s="443"/>
    </row>
    <row r="16926" spans="2:11" s="440" customFormat="1" x14ac:dyDescent="0.2">
      <c r="B16926" s="442"/>
      <c r="I16926" s="443"/>
      <c r="J16926" s="443"/>
      <c r="K16926" s="443"/>
    </row>
    <row r="16927" spans="2:11" s="440" customFormat="1" x14ac:dyDescent="0.2">
      <c r="B16927" s="442"/>
      <c r="I16927" s="443"/>
      <c r="J16927" s="443"/>
      <c r="K16927" s="443"/>
    </row>
    <row r="16928" spans="2:11" s="440" customFormat="1" x14ac:dyDescent="0.2">
      <c r="B16928" s="442"/>
      <c r="I16928" s="443"/>
      <c r="J16928" s="443"/>
      <c r="K16928" s="443"/>
    </row>
    <row r="16929" spans="2:11" s="440" customFormat="1" x14ac:dyDescent="0.2">
      <c r="B16929" s="442"/>
      <c r="I16929" s="443"/>
      <c r="J16929" s="443"/>
      <c r="K16929" s="443"/>
    </row>
    <row r="16930" spans="2:11" s="440" customFormat="1" x14ac:dyDescent="0.2">
      <c r="B16930" s="442"/>
      <c r="I16930" s="443"/>
      <c r="J16930" s="443"/>
      <c r="K16930" s="443"/>
    </row>
    <row r="16931" spans="2:11" s="440" customFormat="1" x14ac:dyDescent="0.2">
      <c r="B16931" s="442"/>
      <c r="I16931" s="443"/>
      <c r="J16931" s="443"/>
      <c r="K16931" s="443"/>
    </row>
    <row r="16932" spans="2:11" s="440" customFormat="1" x14ac:dyDescent="0.2">
      <c r="B16932" s="442"/>
      <c r="I16932" s="443"/>
      <c r="J16932" s="443"/>
      <c r="K16932" s="443"/>
    </row>
    <row r="16933" spans="2:11" s="440" customFormat="1" x14ac:dyDescent="0.2">
      <c r="B16933" s="442"/>
      <c r="I16933" s="443"/>
      <c r="J16933" s="443"/>
      <c r="K16933" s="443"/>
    </row>
    <row r="16934" spans="2:11" s="440" customFormat="1" x14ac:dyDescent="0.2">
      <c r="B16934" s="442"/>
      <c r="I16934" s="443"/>
      <c r="J16934" s="443"/>
      <c r="K16934" s="443"/>
    </row>
    <row r="16935" spans="2:11" s="440" customFormat="1" x14ac:dyDescent="0.2">
      <c r="B16935" s="442"/>
      <c r="I16935" s="443"/>
      <c r="J16935" s="443"/>
      <c r="K16935" s="443"/>
    </row>
    <row r="16936" spans="2:11" s="440" customFormat="1" x14ac:dyDescent="0.2">
      <c r="B16936" s="442"/>
      <c r="I16936" s="443"/>
      <c r="J16936" s="443"/>
      <c r="K16936" s="443"/>
    </row>
    <row r="16937" spans="2:11" s="440" customFormat="1" x14ac:dyDescent="0.2">
      <c r="B16937" s="442"/>
      <c r="I16937" s="443"/>
      <c r="J16937" s="443"/>
      <c r="K16937" s="443"/>
    </row>
    <row r="16938" spans="2:11" s="440" customFormat="1" x14ac:dyDescent="0.2">
      <c r="B16938" s="442"/>
      <c r="I16938" s="443"/>
      <c r="J16938" s="443"/>
      <c r="K16938" s="443"/>
    </row>
    <row r="16939" spans="2:11" s="440" customFormat="1" x14ac:dyDescent="0.2">
      <c r="B16939" s="442"/>
      <c r="I16939" s="443"/>
      <c r="J16939" s="443"/>
      <c r="K16939" s="443"/>
    </row>
    <row r="16940" spans="2:11" s="440" customFormat="1" x14ac:dyDescent="0.2">
      <c r="B16940" s="442"/>
      <c r="I16940" s="443"/>
      <c r="J16940" s="443"/>
      <c r="K16940" s="443"/>
    </row>
    <row r="16941" spans="2:11" s="440" customFormat="1" x14ac:dyDescent="0.2">
      <c r="B16941" s="442"/>
      <c r="I16941" s="443"/>
      <c r="J16941" s="443"/>
      <c r="K16941" s="443"/>
    </row>
    <row r="16942" spans="2:11" s="440" customFormat="1" x14ac:dyDescent="0.2">
      <c r="B16942" s="442"/>
      <c r="I16942" s="443"/>
      <c r="J16942" s="443"/>
      <c r="K16942" s="443"/>
    </row>
    <row r="16943" spans="2:11" s="440" customFormat="1" x14ac:dyDescent="0.2">
      <c r="B16943" s="442"/>
      <c r="I16943" s="443"/>
      <c r="J16943" s="443"/>
      <c r="K16943" s="443"/>
    </row>
    <row r="16944" spans="2:11" s="440" customFormat="1" x14ac:dyDescent="0.2">
      <c r="B16944" s="442"/>
      <c r="I16944" s="443"/>
      <c r="J16944" s="443"/>
      <c r="K16944" s="443"/>
    </row>
    <row r="16945" spans="2:11" s="440" customFormat="1" x14ac:dyDescent="0.2">
      <c r="B16945" s="442"/>
      <c r="I16945" s="443"/>
      <c r="J16945" s="443"/>
      <c r="K16945" s="443"/>
    </row>
    <row r="16946" spans="2:11" s="440" customFormat="1" x14ac:dyDescent="0.2">
      <c r="B16946" s="442"/>
      <c r="I16946" s="443"/>
      <c r="J16946" s="443"/>
      <c r="K16946" s="443"/>
    </row>
    <row r="16947" spans="2:11" s="440" customFormat="1" x14ac:dyDescent="0.2">
      <c r="B16947" s="442"/>
      <c r="I16947" s="443"/>
      <c r="J16947" s="443"/>
      <c r="K16947" s="443"/>
    </row>
    <row r="16948" spans="2:11" s="440" customFormat="1" x14ac:dyDescent="0.2">
      <c r="B16948" s="442"/>
      <c r="I16948" s="443"/>
      <c r="J16948" s="443"/>
      <c r="K16948" s="443"/>
    </row>
    <row r="16949" spans="2:11" s="440" customFormat="1" x14ac:dyDescent="0.2">
      <c r="B16949" s="442"/>
      <c r="I16949" s="443"/>
      <c r="J16949" s="443"/>
      <c r="K16949" s="443"/>
    </row>
    <row r="16950" spans="2:11" s="440" customFormat="1" x14ac:dyDescent="0.2">
      <c r="B16950" s="442"/>
      <c r="I16950" s="443"/>
      <c r="J16950" s="443"/>
      <c r="K16950" s="443"/>
    </row>
    <row r="16951" spans="2:11" s="440" customFormat="1" x14ac:dyDescent="0.2">
      <c r="B16951" s="442"/>
      <c r="I16951" s="443"/>
      <c r="J16951" s="443"/>
      <c r="K16951" s="443"/>
    </row>
    <row r="16952" spans="2:11" s="440" customFormat="1" x14ac:dyDescent="0.2">
      <c r="B16952" s="442"/>
      <c r="I16952" s="443"/>
      <c r="J16952" s="443"/>
      <c r="K16952" s="443"/>
    </row>
    <row r="16953" spans="2:11" s="440" customFormat="1" x14ac:dyDescent="0.2">
      <c r="B16953" s="442"/>
      <c r="I16953" s="443"/>
      <c r="J16953" s="443"/>
      <c r="K16953" s="443"/>
    </row>
    <row r="16954" spans="2:11" s="440" customFormat="1" x14ac:dyDescent="0.2">
      <c r="B16954" s="442"/>
      <c r="I16954" s="443"/>
      <c r="J16954" s="443"/>
      <c r="K16954" s="443"/>
    </row>
    <row r="16955" spans="2:11" s="440" customFormat="1" x14ac:dyDescent="0.2">
      <c r="B16955" s="442"/>
      <c r="I16955" s="443"/>
      <c r="J16955" s="443"/>
      <c r="K16955" s="443"/>
    </row>
    <row r="16956" spans="2:11" s="440" customFormat="1" x14ac:dyDescent="0.2">
      <c r="B16956" s="442"/>
      <c r="I16956" s="443"/>
      <c r="J16956" s="443"/>
      <c r="K16956" s="443"/>
    </row>
    <row r="16957" spans="2:11" s="440" customFormat="1" x14ac:dyDescent="0.2">
      <c r="B16957" s="442"/>
      <c r="I16957" s="443"/>
      <c r="J16957" s="443"/>
      <c r="K16957" s="443"/>
    </row>
    <row r="16958" spans="2:11" s="440" customFormat="1" x14ac:dyDescent="0.2">
      <c r="B16958" s="442"/>
      <c r="I16958" s="443"/>
      <c r="J16958" s="443"/>
      <c r="K16958" s="443"/>
    </row>
    <row r="16959" spans="2:11" s="440" customFormat="1" x14ac:dyDescent="0.2">
      <c r="B16959" s="442"/>
      <c r="I16959" s="443"/>
      <c r="J16959" s="443"/>
      <c r="K16959" s="443"/>
    </row>
    <row r="16960" spans="2:11" s="440" customFormat="1" x14ac:dyDescent="0.2">
      <c r="B16960" s="442"/>
      <c r="I16960" s="443"/>
      <c r="J16960" s="443"/>
      <c r="K16960" s="443"/>
    </row>
    <row r="16961" spans="2:11" s="440" customFormat="1" x14ac:dyDescent="0.2">
      <c r="B16961" s="442"/>
      <c r="I16961" s="443"/>
      <c r="J16961" s="443"/>
      <c r="K16961" s="443"/>
    </row>
    <row r="16962" spans="2:11" s="440" customFormat="1" x14ac:dyDescent="0.2">
      <c r="B16962" s="442"/>
      <c r="I16962" s="443"/>
      <c r="J16962" s="443"/>
      <c r="K16962" s="443"/>
    </row>
    <row r="16963" spans="2:11" s="440" customFormat="1" x14ac:dyDescent="0.2">
      <c r="B16963" s="442"/>
      <c r="I16963" s="443"/>
      <c r="J16963" s="443"/>
      <c r="K16963" s="443"/>
    </row>
    <row r="16964" spans="2:11" s="440" customFormat="1" x14ac:dyDescent="0.2">
      <c r="B16964" s="442"/>
      <c r="I16964" s="443"/>
      <c r="J16964" s="443"/>
      <c r="K16964" s="443"/>
    </row>
    <row r="16965" spans="2:11" s="440" customFormat="1" x14ac:dyDescent="0.2">
      <c r="B16965" s="442"/>
      <c r="I16965" s="443"/>
      <c r="J16965" s="443"/>
      <c r="K16965" s="443"/>
    </row>
    <row r="16966" spans="2:11" s="440" customFormat="1" x14ac:dyDescent="0.2">
      <c r="B16966" s="442"/>
      <c r="I16966" s="443"/>
      <c r="J16966" s="443"/>
      <c r="K16966" s="443"/>
    </row>
    <row r="16967" spans="2:11" s="440" customFormat="1" x14ac:dyDescent="0.2">
      <c r="B16967" s="442"/>
      <c r="I16967" s="443"/>
      <c r="J16967" s="443"/>
      <c r="K16967" s="443"/>
    </row>
    <row r="16968" spans="2:11" s="440" customFormat="1" x14ac:dyDescent="0.2">
      <c r="B16968" s="442"/>
      <c r="I16968" s="443"/>
      <c r="J16968" s="443"/>
      <c r="K16968" s="443"/>
    </row>
    <row r="16969" spans="2:11" s="440" customFormat="1" x14ac:dyDescent="0.2">
      <c r="B16969" s="442"/>
      <c r="I16969" s="443"/>
      <c r="J16969" s="443"/>
      <c r="K16969" s="443"/>
    </row>
    <row r="16970" spans="2:11" s="440" customFormat="1" x14ac:dyDescent="0.2">
      <c r="B16970" s="442"/>
      <c r="I16970" s="443"/>
      <c r="J16970" s="443"/>
      <c r="K16970" s="443"/>
    </row>
    <row r="16971" spans="2:11" s="440" customFormat="1" x14ac:dyDescent="0.2">
      <c r="B16971" s="442"/>
      <c r="I16971" s="443"/>
      <c r="J16971" s="443"/>
      <c r="K16971" s="443"/>
    </row>
    <row r="16972" spans="2:11" s="440" customFormat="1" x14ac:dyDescent="0.2">
      <c r="B16972" s="442"/>
      <c r="I16972" s="443"/>
      <c r="J16972" s="443"/>
      <c r="K16972" s="443"/>
    </row>
    <row r="16973" spans="2:11" s="440" customFormat="1" x14ac:dyDescent="0.2">
      <c r="B16973" s="442"/>
      <c r="I16973" s="443"/>
      <c r="J16973" s="443"/>
      <c r="K16973" s="443"/>
    </row>
    <row r="16974" spans="2:11" s="440" customFormat="1" x14ac:dyDescent="0.2">
      <c r="B16974" s="442"/>
      <c r="I16974" s="443"/>
      <c r="J16974" s="443"/>
      <c r="K16974" s="443"/>
    </row>
    <row r="16975" spans="2:11" s="440" customFormat="1" x14ac:dyDescent="0.2">
      <c r="B16975" s="442"/>
      <c r="I16975" s="443"/>
      <c r="J16975" s="443"/>
      <c r="K16975" s="443"/>
    </row>
    <row r="16976" spans="2:11" s="440" customFormat="1" x14ac:dyDescent="0.2">
      <c r="B16976" s="442"/>
      <c r="I16976" s="443"/>
      <c r="J16976" s="443"/>
      <c r="K16976" s="443"/>
    </row>
    <row r="16977" spans="2:11" s="440" customFormat="1" x14ac:dyDescent="0.2">
      <c r="B16977" s="442"/>
      <c r="I16977" s="443"/>
      <c r="J16977" s="443"/>
      <c r="K16977" s="443"/>
    </row>
    <row r="16978" spans="2:11" s="440" customFormat="1" x14ac:dyDescent="0.2">
      <c r="B16978" s="442"/>
      <c r="I16978" s="443"/>
      <c r="J16978" s="443"/>
      <c r="K16978" s="443"/>
    </row>
    <row r="16979" spans="2:11" s="440" customFormat="1" x14ac:dyDescent="0.2">
      <c r="B16979" s="442"/>
      <c r="I16979" s="443"/>
      <c r="J16979" s="443"/>
      <c r="K16979" s="443"/>
    </row>
    <row r="16980" spans="2:11" s="440" customFormat="1" x14ac:dyDescent="0.2">
      <c r="B16980" s="442"/>
      <c r="I16980" s="443"/>
      <c r="J16980" s="443"/>
      <c r="K16980" s="443"/>
    </row>
    <row r="16981" spans="2:11" s="440" customFormat="1" x14ac:dyDescent="0.2">
      <c r="B16981" s="442"/>
      <c r="I16981" s="443"/>
      <c r="J16981" s="443"/>
      <c r="K16981" s="443"/>
    </row>
    <row r="16982" spans="2:11" s="440" customFormat="1" x14ac:dyDescent="0.2">
      <c r="B16982" s="442"/>
      <c r="I16982" s="443"/>
      <c r="J16982" s="443"/>
      <c r="K16982" s="443"/>
    </row>
    <row r="16983" spans="2:11" s="440" customFormat="1" x14ac:dyDescent="0.2">
      <c r="B16983" s="442"/>
      <c r="I16983" s="443"/>
      <c r="J16983" s="443"/>
      <c r="K16983" s="443"/>
    </row>
    <row r="16984" spans="2:11" s="440" customFormat="1" x14ac:dyDescent="0.2">
      <c r="B16984" s="442"/>
      <c r="I16984" s="443"/>
      <c r="J16984" s="443"/>
      <c r="K16984" s="443"/>
    </row>
    <row r="16985" spans="2:11" s="440" customFormat="1" x14ac:dyDescent="0.2">
      <c r="B16985" s="442"/>
      <c r="I16985" s="443"/>
      <c r="J16985" s="443"/>
      <c r="K16985" s="443"/>
    </row>
    <row r="16986" spans="2:11" s="440" customFormat="1" x14ac:dyDescent="0.2">
      <c r="B16986" s="442"/>
      <c r="I16986" s="443"/>
      <c r="J16986" s="443"/>
      <c r="K16986" s="443"/>
    </row>
    <row r="16987" spans="2:11" s="440" customFormat="1" x14ac:dyDescent="0.2">
      <c r="B16987" s="442"/>
      <c r="I16987" s="443"/>
      <c r="J16987" s="443"/>
      <c r="K16987" s="443"/>
    </row>
    <row r="16988" spans="2:11" s="440" customFormat="1" x14ac:dyDescent="0.2">
      <c r="B16988" s="442"/>
      <c r="I16988" s="443"/>
      <c r="J16988" s="443"/>
      <c r="K16988" s="443"/>
    </row>
    <row r="16989" spans="2:11" s="440" customFormat="1" x14ac:dyDescent="0.2">
      <c r="B16989" s="442"/>
      <c r="I16989" s="443"/>
      <c r="J16989" s="443"/>
      <c r="K16989" s="443"/>
    </row>
    <row r="16990" spans="2:11" s="440" customFormat="1" x14ac:dyDescent="0.2">
      <c r="B16990" s="442"/>
      <c r="I16990" s="443"/>
      <c r="J16990" s="443"/>
      <c r="K16990" s="443"/>
    </row>
    <row r="16991" spans="2:11" s="440" customFormat="1" x14ac:dyDescent="0.2">
      <c r="B16991" s="442"/>
      <c r="I16991" s="443"/>
      <c r="J16991" s="443"/>
      <c r="K16991" s="443"/>
    </row>
    <row r="16992" spans="2:11" s="440" customFormat="1" x14ac:dyDescent="0.2">
      <c r="B16992" s="442"/>
      <c r="I16992" s="443"/>
      <c r="J16992" s="443"/>
      <c r="K16992" s="443"/>
    </row>
    <row r="16993" spans="2:11" s="440" customFormat="1" x14ac:dyDescent="0.2">
      <c r="B16993" s="442"/>
      <c r="I16993" s="443"/>
      <c r="J16993" s="443"/>
      <c r="K16993" s="443"/>
    </row>
    <row r="16994" spans="2:11" s="440" customFormat="1" x14ac:dyDescent="0.2">
      <c r="B16994" s="442"/>
      <c r="I16994" s="443"/>
      <c r="J16994" s="443"/>
      <c r="K16994" s="443"/>
    </row>
    <row r="16995" spans="2:11" s="440" customFormat="1" x14ac:dyDescent="0.2">
      <c r="B16995" s="442"/>
      <c r="I16995" s="443"/>
      <c r="J16995" s="443"/>
      <c r="K16995" s="443"/>
    </row>
    <row r="16996" spans="2:11" s="440" customFormat="1" x14ac:dyDescent="0.2">
      <c r="B16996" s="442"/>
      <c r="I16996" s="443"/>
      <c r="J16996" s="443"/>
      <c r="K16996" s="443"/>
    </row>
    <row r="16997" spans="2:11" s="440" customFormat="1" x14ac:dyDescent="0.2">
      <c r="B16997" s="442"/>
      <c r="I16997" s="443"/>
      <c r="J16997" s="443"/>
      <c r="K16997" s="443"/>
    </row>
    <row r="16998" spans="2:11" s="440" customFormat="1" x14ac:dyDescent="0.2">
      <c r="B16998" s="442"/>
      <c r="I16998" s="443"/>
      <c r="J16998" s="443"/>
      <c r="K16998" s="443"/>
    </row>
    <row r="16999" spans="2:11" s="440" customFormat="1" x14ac:dyDescent="0.2">
      <c r="B16999" s="442"/>
      <c r="I16999" s="443"/>
      <c r="J16999" s="443"/>
      <c r="K16999" s="443"/>
    </row>
    <row r="17000" spans="2:11" s="440" customFormat="1" x14ac:dyDescent="0.2">
      <c r="B17000" s="442"/>
      <c r="I17000" s="443"/>
      <c r="J17000" s="443"/>
      <c r="K17000" s="443"/>
    </row>
    <row r="17001" spans="2:11" s="440" customFormat="1" x14ac:dyDescent="0.2">
      <c r="B17001" s="442"/>
      <c r="I17001" s="443"/>
      <c r="J17001" s="443"/>
      <c r="K17001" s="443"/>
    </row>
    <row r="17002" spans="2:11" s="440" customFormat="1" x14ac:dyDescent="0.2">
      <c r="B17002" s="442"/>
      <c r="I17002" s="443"/>
      <c r="J17002" s="443"/>
      <c r="K17002" s="443"/>
    </row>
    <row r="17003" spans="2:11" s="440" customFormat="1" x14ac:dyDescent="0.2">
      <c r="B17003" s="442"/>
      <c r="I17003" s="443"/>
      <c r="J17003" s="443"/>
      <c r="K17003" s="443"/>
    </row>
    <row r="17004" spans="2:11" s="440" customFormat="1" x14ac:dyDescent="0.2">
      <c r="B17004" s="442"/>
      <c r="I17004" s="443"/>
      <c r="J17004" s="443"/>
      <c r="K17004" s="443"/>
    </row>
    <row r="17005" spans="2:11" s="440" customFormat="1" x14ac:dyDescent="0.2">
      <c r="B17005" s="442"/>
      <c r="I17005" s="443"/>
      <c r="J17005" s="443"/>
      <c r="K17005" s="443"/>
    </row>
    <row r="17006" spans="2:11" s="440" customFormat="1" x14ac:dyDescent="0.2">
      <c r="B17006" s="442"/>
      <c r="I17006" s="443"/>
      <c r="J17006" s="443"/>
      <c r="K17006" s="443"/>
    </row>
    <row r="17007" spans="2:11" s="440" customFormat="1" x14ac:dyDescent="0.2">
      <c r="B17007" s="442"/>
      <c r="I17007" s="443"/>
      <c r="J17007" s="443"/>
      <c r="K17007" s="443"/>
    </row>
    <row r="17008" spans="2:11" s="440" customFormat="1" x14ac:dyDescent="0.2">
      <c r="B17008" s="442"/>
      <c r="I17008" s="443"/>
      <c r="J17008" s="443"/>
      <c r="K17008" s="443"/>
    </row>
    <row r="17009" spans="2:11" s="440" customFormat="1" x14ac:dyDescent="0.2">
      <c r="B17009" s="442"/>
      <c r="I17009" s="443"/>
      <c r="J17009" s="443"/>
      <c r="K17009" s="443"/>
    </row>
    <row r="17010" spans="2:11" s="440" customFormat="1" x14ac:dyDescent="0.2">
      <c r="B17010" s="442"/>
      <c r="I17010" s="443"/>
      <c r="J17010" s="443"/>
      <c r="K17010" s="443"/>
    </row>
    <row r="17011" spans="2:11" s="440" customFormat="1" x14ac:dyDescent="0.2">
      <c r="B17011" s="442"/>
      <c r="I17011" s="443"/>
      <c r="J17011" s="443"/>
      <c r="K17011" s="443"/>
    </row>
    <row r="17012" spans="2:11" s="440" customFormat="1" x14ac:dyDescent="0.2">
      <c r="B17012" s="442"/>
      <c r="I17012" s="443"/>
      <c r="J17012" s="443"/>
      <c r="K17012" s="443"/>
    </row>
    <row r="17013" spans="2:11" s="440" customFormat="1" x14ac:dyDescent="0.2">
      <c r="B17013" s="442"/>
      <c r="I17013" s="443"/>
      <c r="J17013" s="443"/>
      <c r="K17013" s="443"/>
    </row>
    <row r="17014" spans="2:11" s="440" customFormat="1" x14ac:dyDescent="0.2">
      <c r="B17014" s="442"/>
      <c r="I17014" s="443"/>
      <c r="J17014" s="443"/>
      <c r="K17014" s="443"/>
    </row>
    <row r="17015" spans="2:11" s="440" customFormat="1" x14ac:dyDescent="0.2">
      <c r="B17015" s="442"/>
      <c r="I17015" s="443"/>
      <c r="J17015" s="443"/>
      <c r="K17015" s="443"/>
    </row>
    <row r="17016" spans="2:11" s="440" customFormat="1" x14ac:dyDescent="0.2">
      <c r="B17016" s="442"/>
      <c r="I17016" s="443"/>
      <c r="J17016" s="443"/>
      <c r="K17016" s="443"/>
    </row>
    <row r="17017" spans="2:11" s="440" customFormat="1" x14ac:dyDescent="0.2">
      <c r="B17017" s="442"/>
      <c r="I17017" s="443"/>
      <c r="J17017" s="443"/>
      <c r="K17017" s="443"/>
    </row>
    <row r="17018" spans="2:11" s="440" customFormat="1" x14ac:dyDescent="0.2">
      <c r="B17018" s="442"/>
      <c r="I17018" s="443"/>
      <c r="J17018" s="443"/>
      <c r="K17018" s="443"/>
    </row>
    <row r="17019" spans="2:11" s="440" customFormat="1" x14ac:dyDescent="0.2">
      <c r="B17019" s="442"/>
      <c r="I17019" s="443"/>
      <c r="J17019" s="443"/>
      <c r="K17019" s="443"/>
    </row>
    <row r="17020" spans="2:11" s="440" customFormat="1" x14ac:dyDescent="0.2">
      <c r="B17020" s="442"/>
      <c r="I17020" s="443"/>
      <c r="J17020" s="443"/>
      <c r="K17020" s="443"/>
    </row>
    <row r="17021" spans="2:11" s="440" customFormat="1" x14ac:dyDescent="0.2">
      <c r="B17021" s="442"/>
      <c r="I17021" s="443"/>
      <c r="J17021" s="443"/>
      <c r="K17021" s="443"/>
    </row>
    <row r="17022" spans="2:11" s="440" customFormat="1" x14ac:dyDescent="0.2">
      <c r="B17022" s="442"/>
      <c r="I17022" s="443"/>
      <c r="J17022" s="443"/>
      <c r="K17022" s="443"/>
    </row>
    <row r="17023" spans="2:11" s="440" customFormat="1" x14ac:dyDescent="0.2">
      <c r="B17023" s="442"/>
      <c r="I17023" s="443"/>
      <c r="J17023" s="443"/>
      <c r="K17023" s="443"/>
    </row>
    <row r="17024" spans="2:11" s="440" customFormat="1" x14ac:dyDescent="0.2">
      <c r="B17024" s="442"/>
      <c r="I17024" s="443"/>
      <c r="J17024" s="443"/>
      <c r="K17024" s="443"/>
    </row>
    <row r="17025" spans="2:11" s="440" customFormat="1" x14ac:dyDescent="0.2">
      <c r="B17025" s="442"/>
      <c r="I17025" s="443"/>
      <c r="J17025" s="443"/>
      <c r="K17025" s="443"/>
    </row>
    <row r="17026" spans="2:11" s="440" customFormat="1" x14ac:dyDescent="0.2">
      <c r="B17026" s="442"/>
      <c r="I17026" s="443"/>
      <c r="J17026" s="443"/>
      <c r="K17026" s="443"/>
    </row>
    <row r="17027" spans="2:11" s="440" customFormat="1" x14ac:dyDescent="0.2">
      <c r="B17027" s="442"/>
      <c r="I17027" s="443"/>
      <c r="J17027" s="443"/>
      <c r="K17027" s="443"/>
    </row>
    <row r="17028" spans="2:11" s="440" customFormat="1" x14ac:dyDescent="0.2">
      <c r="B17028" s="442"/>
      <c r="I17028" s="443"/>
      <c r="J17028" s="443"/>
      <c r="K17028" s="443"/>
    </row>
    <row r="17029" spans="2:11" s="440" customFormat="1" x14ac:dyDescent="0.2">
      <c r="B17029" s="442"/>
      <c r="I17029" s="443"/>
      <c r="J17029" s="443"/>
      <c r="K17029" s="443"/>
    </row>
    <row r="17030" spans="2:11" s="440" customFormat="1" x14ac:dyDescent="0.2">
      <c r="B17030" s="442"/>
      <c r="I17030" s="443"/>
      <c r="J17030" s="443"/>
      <c r="K17030" s="443"/>
    </row>
    <row r="17031" spans="2:11" s="440" customFormat="1" x14ac:dyDescent="0.2">
      <c r="B17031" s="442"/>
      <c r="I17031" s="443"/>
      <c r="J17031" s="443"/>
      <c r="K17031" s="443"/>
    </row>
    <row r="17032" spans="2:11" s="440" customFormat="1" x14ac:dyDescent="0.2">
      <c r="B17032" s="442"/>
      <c r="I17032" s="443"/>
      <c r="J17032" s="443"/>
      <c r="K17032" s="443"/>
    </row>
    <row r="17033" spans="2:11" s="440" customFormat="1" x14ac:dyDescent="0.2">
      <c r="B17033" s="442"/>
      <c r="I17033" s="443"/>
      <c r="J17033" s="443"/>
      <c r="K17033" s="443"/>
    </row>
    <row r="17034" spans="2:11" s="440" customFormat="1" x14ac:dyDescent="0.2">
      <c r="B17034" s="442"/>
      <c r="I17034" s="443"/>
      <c r="J17034" s="443"/>
      <c r="K17034" s="443"/>
    </row>
    <row r="17035" spans="2:11" s="440" customFormat="1" x14ac:dyDescent="0.2">
      <c r="B17035" s="442"/>
      <c r="I17035" s="443"/>
      <c r="J17035" s="443"/>
      <c r="K17035" s="443"/>
    </row>
    <row r="17036" spans="2:11" s="440" customFormat="1" x14ac:dyDescent="0.2">
      <c r="B17036" s="442"/>
      <c r="I17036" s="443"/>
      <c r="J17036" s="443"/>
      <c r="K17036" s="443"/>
    </row>
    <row r="17037" spans="2:11" s="440" customFormat="1" x14ac:dyDescent="0.2">
      <c r="B17037" s="442"/>
      <c r="I17037" s="443"/>
      <c r="J17037" s="443"/>
      <c r="K17037" s="443"/>
    </row>
    <row r="17038" spans="2:11" s="440" customFormat="1" x14ac:dyDescent="0.2">
      <c r="B17038" s="442"/>
      <c r="I17038" s="443"/>
      <c r="J17038" s="443"/>
      <c r="K17038" s="443"/>
    </row>
    <row r="17039" spans="2:11" s="440" customFormat="1" x14ac:dyDescent="0.2">
      <c r="B17039" s="442"/>
      <c r="I17039" s="443"/>
      <c r="J17039" s="443"/>
      <c r="K17039" s="443"/>
    </row>
    <row r="17040" spans="2:11" s="440" customFormat="1" x14ac:dyDescent="0.2">
      <c r="B17040" s="442"/>
      <c r="I17040" s="443"/>
      <c r="J17040" s="443"/>
      <c r="K17040" s="443"/>
    </row>
    <row r="17041" spans="2:11" s="440" customFormat="1" x14ac:dyDescent="0.2">
      <c r="B17041" s="442"/>
      <c r="I17041" s="443"/>
      <c r="J17041" s="443"/>
      <c r="K17041" s="443"/>
    </row>
    <row r="17042" spans="2:11" s="440" customFormat="1" x14ac:dyDescent="0.2">
      <c r="B17042" s="442"/>
      <c r="I17042" s="443"/>
      <c r="J17042" s="443"/>
      <c r="K17042" s="443"/>
    </row>
    <row r="17043" spans="2:11" s="440" customFormat="1" x14ac:dyDescent="0.2">
      <c r="B17043" s="442"/>
      <c r="I17043" s="443"/>
      <c r="J17043" s="443"/>
      <c r="K17043" s="443"/>
    </row>
    <row r="17044" spans="2:11" s="440" customFormat="1" x14ac:dyDescent="0.2">
      <c r="B17044" s="442"/>
      <c r="I17044" s="443"/>
      <c r="J17044" s="443"/>
      <c r="K17044" s="443"/>
    </row>
    <row r="17045" spans="2:11" s="440" customFormat="1" x14ac:dyDescent="0.2">
      <c r="B17045" s="442"/>
      <c r="I17045" s="443"/>
      <c r="J17045" s="443"/>
      <c r="K17045" s="443"/>
    </row>
    <row r="17046" spans="2:11" s="440" customFormat="1" x14ac:dyDescent="0.2">
      <c r="B17046" s="442"/>
      <c r="I17046" s="443"/>
      <c r="J17046" s="443"/>
      <c r="K17046" s="443"/>
    </row>
    <row r="17047" spans="2:11" s="440" customFormat="1" x14ac:dyDescent="0.2">
      <c r="B17047" s="442"/>
      <c r="I17047" s="443"/>
      <c r="J17047" s="443"/>
      <c r="K17047" s="443"/>
    </row>
    <row r="17048" spans="2:11" s="440" customFormat="1" x14ac:dyDescent="0.2">
      <c r="B17048" s="442"/>
      <c r="I17048" s="443"/>
      <c r="J17048" s="443"/>
      <c r="K17048" s="443"/>
    </row>
    <row r="17049" spans="2:11" s="440" customFormat="1" x14ac:dyDescent="0.2">
      <c r="B17049" s="442"/>
      <c r="I17049" s="443"/>
      <c r="J17049" s="443"/>
      <c r="K17049" s="443"/>
    </row>
    <row r="17050" spans="2:11" s="440" customFormat="1" x14ac:dyDescent="0.2">
      <c r="B17050" s="442"/>
      <c r="I17050" s="443"/>
      <c r="J17050" s="443"/>
      <c r="K17050" s="443"/>
    </row>
    <row r="17051" spans="2:11" s="440" customFormat="1" x14ac:dyDescent="0.2">
      <c r="B17051" s="442"/>
      <c r="I17051" s="443"/>
      <c r="J17051" s="443"/>
      <c r="K17051" s="443"/>
    </row>
    <row r="17052" spans="2:11" s="440" customFormat="1" x14ac:dyDescent="0.2">
      <c r="B17052" s="442"/>
      <c r="I17052" s="443"/>
      <c r="J17052" s="443"/>
      <c r="K17052" s="443"/>
    </row>
    <row r="17053" spans="2:11" s="440" customFormat="1" x14ac:dyDescent="0.2">
      <c r="B17053" s="442"/>
      <c r="I17053" s="443"/>
      <c r="J17053" s="443"/>
      <c r="K17053" s="443"/>
    </row>
    <row r="17054" spans="2:11" s="440" customFormat="1" x14ac:dyDescent="0.2">
      <c r="B17054" s="442"/>
      <c r="I17054" s="443"/>
      <c r="J17054" s="443"/>
      <c r="K17054" s="443"/>
    </row>
    <row r="17055" spans="2:11" s="440" customFormat="1" x14ac:dyDescent="0.2">
      <c r="B17055" s="442"/>
      <c r="I17055" s="443"/>
      <c r="J17055" s="443"/>
      <c r="K17055" s="443"/>
    </row>
    <row r="17056" spans="2:11" s="440" customFormat="1" x14ac:dyDescent="0.2">
      <c r="B17056" s="442"/>
      <c r="I17056" s="443"/>
      <c r="J17056" s="443"/>
      <c r="K17056" s="443"/>
    </row>
    <row r="17057" spans="2:11" s="440" customFormat="1" x14ac:dyDescent="0.2">
      <c r="B17057" s="442"/>
      <c r="I17057" s="443"/>
      <c r="J17057" s="443"/>
      <c r="K17057" s="443"/>
    </row>
    <row r="17058" spans="2:11" s="440" customFormat="1" x14ac:dyDescent="0.2">
      <c r="B17058" s="442"/>
      <c r="I17058" s="443"/>
      <c r="J17058" s="443"/>
      <c r="K17058" s="443"/>
    </row>
    <row r="17059" spans="2:11" s="440" customFormat="1" x14ac:dyDescent="0.2">
      <c r="B17059" s="442"/>
      <c r="I17059" s="443"/>
      <c r="J17059" s="443"/>
      <c r="K17059" s="443"/>
    </row>
    <row r="17060" spans="2:11" s="440" customFormat="1" x14ac:dyDescent="0.2">
      <c r="B17060" s="442"/>
      <c r="I17060" s="443"/>
      <c r="J17060" s="443"/>
      <c r="K17060" s="443"/>
    </row>
    <row r="17061" spans="2:11" s="440" customFormat="1" x14ac:dyDescent="0.2">
      <c r="B17061" s="442"/>
      <c r="I17061" s="443"/>
      <c r="J17061" s="443"/>
      <c r="K17061" s="443"/>
    </row>
    <row r="17062" spans="2:11" s="440" customFormat="1" x14ac:dyDescent="0.2">
      <c r="B17062" s="442"/>
      <c r="I17062" s="443"/>
      <c r="J17062" s="443"/>
      <c r="K17062" s="443"/>
    </row>
    <row r="17063" spans="2:11" s="440" customFormat="1" x14ac:dyDescent="0.2">
      <c r="B17063" s="442"/>
      <c r="I17063" s="443"/>
      <c r="J17063" s="443"/>
      <c r="K17063" s="443"/>
    </row>
    <row r="17064" spans="2:11" s="440" customFormat="1" x14ac:dyDescent="0.2">
      <c r="B17064" s="442"/>
      <c r="I17064" s="443"/>
      <c r="J17064" s="443"/>
      <c r="K17064" s="443"/>
    </row>
    <row r="17065" spans="2:11" s="440" customFormat="1" x14ac:dyDescent="0.2">
      <c r="B17065" s="442"/>
      <c r="I17065" s="443"/>
      <c r="J17065" s="443"/>
      <c r="K17065" s="443"/>
    </row>
    <row r="17066" spans="2:11" s="440" customFormat="1" x14ac:dyDescent="0.2">
      <c r="B17066" s="442"/>
      <c r="I17066" s="443"/>
      <c r="J17066" s="443"/>
      <c r="K17066" s="443"/>
    </row>
    <row r="17067" spans="2:11" s="440" customFormat="1" x14ac:dyDescent="0.2">
      <c r="B17067" s="442"/>
      <c r="I17067" s="443"/>
      <c r="J17067" s="443"/>
      <c r="K17067" s="443"/>
    </row>
    <row r="17068" spans="2:11" s="440" customFormat="1" x14ac:dyDescent="0.2">
      <c r="B17068" s="442"/>
      <c r="I17068" s="443"/>
      <c r="J17068" s="443"/>
      <c r="K17068" s="443"/>
    </row>
    <row r="17069" spans="2:11" s="440" customFormat="1" x14ac:dyDescent="0.2">
      <c r="B17069" s="442"/>
      <c r="I17069" s="443"/>
      <c r="J17069" s="443"/>
      <c r="K17069" s="443"/>
    </row>
    <row r="17070" spans="2:11" s="440" customFormat="1" x14ac:dyDescent="0.2">
      <c r="B17070" s="442"/>
      <c r="I17070" s="443"/>
      <c r="J17070" s="443"/>
      <c r="K17070" s="443"/>
    </row>
    <row r="17071" spans="2:11" s="440" customFormat="1" x14ac:dyDescent="0.2">
      <c r="B17071" s="442"/>
      <c r="I17071" s="443"/>
      <c r="J17071" s="443"/>
      <c r="K17071" s="443"/>
    </row>
    <row r="17072" spans="2:11" s="440" customFormat="1" x14ac:dyDescent="0.2">
      <c r="B17072" s="442"/>
      <c r="I17072" s="443"/>
      <c r="J17072" s="443"/>
      <c r="K17072" s="443"/>
    </row>
    <row r="17073" spans="2:11" s="440" customFormat="1" x14ac:dyDescent="0.2">
      <c r="B17073" s="442"/>
      <c r="I17073" s="443"/>
      <c r="J17073" s="443"/>
      <c r="K17073" s="443"/>
    </row>
    <row r="17074" spans="2:11" s="440" customFormat="1" x14ac:dyDescent="0.2">
      <c r="B17074" s="442"/>
      <c r="I17074" s="443"/>
      <c r="J17074" s="443"/>
      <c r="K17074" s="443"/>
    </row>
    <row r="17075" spans="2:11" s="440" customFormat="1" x14ac:dyDescent="0.2">
      <c r="B17075" s="442"/>
      <c r="I17075" s="443"/>
      <c r="J17075" s="443"/>
      <c r="K17075" s="443"/>
    </row>
    <row r="17076" spans="2:11" s="440" customFormat="1" x14ac:dyDescent="0.2">
      <c r="B17076" s="442"/>
      <c r="I17076" s="443"/>
      <c r="J17076" s="443"/>
      <c r="K17076" s="443"/>
    </row>
    <row r="17077" spans="2:11" s="440" customFormat="1" x14ac:dyDescent="0.2">
      <c r="B17077" s="442"/>
      <c r="I17077" s="443"/>
      <c r="J17077" s="443"/>
      <c r="K17077" s="443"/>
    </row>
    <row r="17078" spans="2:11" s="440" customFormat="1" x14ac:dyDescent="0.2">
      <c r="B17078" s="442"/>
      <c r="I17078" s="443"/>
      <c r="J17078" s="443"/>
      <c r="K17078" s="443"/>
    </row>
    <row r="17079" spans="2:11" s="440" customFormat="1" x14ac:dyDescent="0.2">
      <c r="B17079" s="442"/>
      <c r="I17079" s="443"/>
      <c r="J17079" s="443"/>
      <c r="K17079" s="443"/>
    </row>
    <row r="17080" spans="2:11" s="440" customFormat="1" x14ac:dyDescent="0.2">
      <c r="B17080" s="442"/>
      <c r="I17080" s="443"/>
      <c r="J17080" s="443"/>
      <c r="K17080" s="443"/>
    </row>
    <row r="17081" spans="2:11" s="440" customFormat="1" x14ac:dyDescent="0.2">
      <c r="B17081" s="442"/>
      <c r="I17081" s="443"/>
      <c r="J17081" s="443"/>
      <c r="K17081" s="443"/>
    </row>
    <row r="17082" spans="2:11" s="440" customFormat="1" x14ac:dyDescent="0.2">
      <c r="B17082" s="442"/>
      <c r="I17082" s="443"/>
      <c r="J17082" s="443"/>
      <c r="K17082" s="443"/>
    </row>
    <row r="17083" spans="2:11" s="440" customFormat="1" x14ac:dyDescent="0.2">
      <c r="B17083" s="442"/>
      <c r="I17083" s="443"/>
      <c r="J17083" s="443"/>
      <c r="K17083" s="443"/>
    </row>
    <row r="17084" spans="2:11" s="440" customFormat="1" x14ac:dyDescent="0.2">
      <c r="B17084" s="442"/>
      <c r="I17084" s="443"/>
      <c r="J17084" s="443"/>
      <c r="K17084" s="443"/>
    </row>
    <row r="17085" spans="2:11" s="440" customFormat="1" x14ac:dyDescent="0.2">
      <c r="B17085" s="442"/>
      <c r="I17085" s="443"/>
      <c r="J17085" s="443"/>
      <c r="K17085" s="443"/>
    </row>
    <row r="17086" spans="2:11" s="440" customFormat="1" x14ac:dyDescent="0.2">
      <c r="B17086" s="442"/>
      <c r="I17086" s="443"/>
      <c r="J17086" s="443"/>
      <c r="K17086" s="443"/>
    </row>
    <row r="17087" spans="2:11" s="440" customFormat="1" x14ac:dyDescent="0.2">
      <c r="B17087" s="442"/>
      <c r="I17087" s="443"/>
      <c r="J17087" s="443"/>
      <c r="K17087" s="443"/>
    </row>
    <row r="17088" spans="2:11" s="440" customFormat="1" x14ac:dyDescent="0.2">
      <c r="B17088" s="442"/>
      <c r="I17088" s="443"/>
      <c r="J17088" s="443"/>
      <c r="K17088" s="443"/>
    </row>
    <row r="17089" spans="2:11" s="440" customFormat="1" x14ac:dyDescent="0.2">
      <c r="B17089" s="442"/>
      <c r="I17089" s="443"/>
      <c r="J17089" s="443"/>
      <c r="K17089" s="443"/>
    </row>
    <row r="17090" spans="2:11" s="440" customFormat="1" x14ac:dyDescent="0.2">
      <c r="B17090" s="442"/>
      <c r="I17090" s="443"/>
      <c r="J17090" s="443"/>
      <c r="K17090" s="443"/>
    </row>
    <row r="17091" spans="2:11" s="440" customFormat="1" x14ac:dyDescent="0.2">
      <c r="B17091" s="442"/>
      <c r="I17091" s="443"/>
      <c r="J17091" s="443"/>
      <c r="K17091" s="443"/>
    </row>
    <row r="17092" spans="2:11" s="440" customFormat="1" x14ac:dyDescent="0.2">
      <c r="B17092" s="442"/>
      <c r="I17092" s="443"/>
      <c r="J17092" s="443"/>
      <c r="K17092" s="443"/>
    </row>
    <row r="17093" spans="2:11" s="440" customFormat="1" x14ac:dyDescent="0.2">
      <c r="B17093" s="442"/>
      <c r="I17093" s="443"/>
      <c r="J17093" s="443"/>
      <c r="K17093" s="443"/>
    </row>
    <row r="17094" spans="2:11" s="440" customFormat="1" x14ac:dyDescent="0.2">
      <c r="B17094" s="442"/>
      <c r="I17094" s="443"/>
      <c r="J17094" s="443"/>
      <c r="K17094" s="443"/>
    </row>
    <row r="17095" spans="2:11" s="440" customFormat="1" x14ac:dyDescent="0.2">
      <c r="B17095" s="442"/>
      <c r="I17095" s="443"/>
      <c r="J17095" s="443"/>
      <c r="K17095" s="443"/>
    </row>
    <row r="17096" spans="2:11" s="440" customFormat="1" x14ac:dyDescent="0.2">
      <c r="B17096" s="442"/>
      <c r="I17096" s="443"/>
      <c r="J17096" s="443"/>
      <c r="K17096" s="443"/>
    </row>
    <row r="17097" spans="2:11" s="440" customFormat="1" x14ac:dyDescent="0.2">
      <c r="B17097" s="442"/>
      <c r="I17097" s="443"/>
      <c r="J17097" s="443"/>
      <c r="K17097" s="443"/>
    </row>
    <row r="17098" spans="2:11" s="440" customFormat="1" x14ac:dyDescent="0.2">
      <c r="B17098" s="442"/>
      <c r="I17098" s="443"/>
      <c r="J17098" s="443"/>
      <c r="K17098" s="443"/>
    </row>
    <row r="17099" spans="2:11" s="440" customFormat="1" x14ac:dyDescent="0.2">
      <c r="B17099" s="442"/>
      <c r="I17099" s="443"/>
      <c r="J17099" s="443"/>
      <c r="K17099" s="443"/>
    </row>
    <row r="17100" spans="2:11" s="440" customFormat="1" x14ac:dyDescent="0.2">
      <c r="B17100" s="442"/>
      <c r="I17100" s="443"/>
      <c r="J17100" s="443"/>
      <c r="K17100" s="443"/>
    </row>
    <row r="17101" spans="2:11" s="440" customFormat="1" x14ac:dyDescent="0.2">
      <c r="B17101" s="442"/>
      <c r="I17101" s="443"/>
      <c r="J17101" s="443"/>
      <c r="K17101" s="443"/>
    </row>
    <row r="17102" spans="2:11" s="440" customFormat="1" x14ac:dyDescent="0.2">
      <c r="B17102" s="442"/>
      <c r="I17102" s="443"/>
      <c r="J17102" s="443"/>
      <c r="K17102" s="443"/>
    </row>
    <row r="17103" spans="2:11" s="440" customFormat="1" x14ac:dyDescent="0.2">
      <c r="B17103" s="442"/>
      <c r="I17103" s="443"/>
      <c r="J17103" s="443"/>
      <c r="K17103" s="443"/>
    </row>
    <row r="17104" spans="2:11" s="440" customFormat="1" x14ac:dyDescent="0.2">
      <c r="B17104" s="442"/>
      <c r="I17104" s="443"/>
      <c r="J17104" s="443"/>
      <c r="K17104" s="443"/>
    </row>
    <row r="17105" spans="2:11" s="440" customFormat="1" x14ac:dyDescent="0.2">
      <c r="B17105" s="442"/>
      <c r="I17105" s="443"/>
      <c r="J17105" s="443"/>
      <c r="K17105" s="443"/>
    </row>
    <row r="17106" spans="2:11" s="440" customFormat="1" x14ac:dyDescent="0.2">
      <c r="B17106" s="442"/>
      <c r="I17106" s="443"/>
      <c r="J17106" s="443"/>
      <c r="K17106" s="443"/>
    </row>
    <row r="17107" spans="2:11" s="440" customFormat="1" x14ac:dyDescent="0.2">
      <c r="B17107" s="442"/>
      <c r="I17107" s="443"/>
      <c r="J17107" s="443"/>
      <c r="K17107" s="443"/>
    </row>
    <row r="17108" spans="2:11" s="440" customFormat="1" x14ac:dyDescent="0.2">
      <c r="B17108" s="442"/>
      <c r="I17108" s="443"/>
      <c r="J17108" s="443"/>
      <c r="K17108" s="443"/>
    </row>
    <row r="17109" spans="2:11" s="440" customFormat="1" x14ac:dyDescent="0.2">
      <c r="B17109" s="442"/>
      <c r="I17109" s="443"/>
      <c r="J17109" s="443"/>
      <c r="K17109" s="443"/>
    </row>
    <row r="17110" spans="2:11" s="440" customFormat="1" x14ac:dyDescent="0.2">
      <c r="B17110" s="442"/>
      <c r="I17110" s="443"/>
      <c r="J17110" s="443"/>
      <c r="K17110" s="443"/>
    </row>
    <row r="17111" spans="2:11" s="440" customFormat="1" x14ac:dyDescent="0.2">
      <c r="B17111" s="442"/>
      <c r="I17111" s="443"/>
      <c r="J17111" s="443"/>
      <c r="K17111" s="443"/>
    </row>
    <row r="17112" spans="2:11" s="440" customFormat="1" x14ac:dyDescent="0.2">
      <c r="B17112" s="442"/>
      <c r="I17112" s="443"/>
      <c r="J17112" s="443"/>
      <c r="K17112" s="443"/>
    </row>
    <row r="17113" spans="2:11" s="440" customFormat="1" x14ac:dyDescent="0.2">
      <c r="B17113" s="442"/>
      <c r="I17113" s="443"/>
      <c r="J17113" s="443"/>
      <c r="K17113" s="443"/>
    </row>
    <row r="17114" spans="2:11" s="440" customFormat="1" x14ac:dyDescent="0.2">
      <c r="B17114" s="442"/>
      <c r="I17114" s="443"/>
      <c r="J17114" s="443"/>
      <c r="K17114" s="443"/>
    </row>
    <row r="17115" spans="2:11" s="440" customFormat="1" x14ac:dyDescent="0.2">
      <c r="B17115" s="442"/>
      <c r="I17115" s="443"/>
      <c r="J17115" s="443"/>
      <c r="K17115" s="443"/>
    </row>
    <row r="17116" spans="2:11" s="440" customFormat="1" x14ac:dyDescent="0.2">
      <c r="B17116" s="442"/>
      <c r="I17116" s="443"/>
      <c r="J17116" s="443"/>
      <c r="K17116" s="443"/>
    </row>
    <row r="17117" spans="2:11" s="440" customFormat="1" x14ac:dyDescent="0.2">
      <c r="B17117" s="442"/>
      <c r="I17117" s="443"/>
      <c r="J17117" s="443"/>
      <c r="K17117" s="443"/>
    </row>
    <row r="17118" spans="2:11" s="440" customFormat="1" x14ac:dyDescent="0.2">
      <c r="B17118" s="442"/>
      <c r="I17118" s="443"/>
      <c r="J17118" s="443"/>
      <c r="K17118" s="443"/>
    </row>
    <row r="17119" spans="2:11" s="440" customFormat="1" x14ac:dyDescent="0.2">
      <c r="B17119" s="442"/>
      <c r="I17119" s="443"/>
      <c r="J17119" s="443"/>
      <c r="K17119" s="443"/>
    </row>
    <row r="17120" spans="2:11" s="440" customFormat="1" x14ac:dyDescent="0.2">
      <c r="B17120" s="442"/>
      <c r="I17120" s="443"/>
      <c r="J17120" s="443"/>
      <c r="K17120" s="443"/>
    </row>
    <row r="17121" spans="2:11" s="440" customFormat="1" x14ac:dyDescent="0.2">
      <c r="B17121" s="442"/>
      <c r="I17121" s="443"/>
      <c r="J17121" s="443"/>
      <c r="K17121" s="443"/>
    </row>
    <row r="17122" spans="2:11" s="440" customFormat="1" x14ac:dyDescent="0.2">
      <c r="B17122" s="442"/>
      <c r="I17122" s="443"/>
      <c r="J17122" s="443"/>
      <c r="K17122" s="443"/>
    </row>
    <row r="17123" spans="2:11" s="440" customFormat="1" x14ac:dyDescent="0.2">
      <c r="B17123" s="442"/>
      <c r="I17123" s="443"/>
      <c r="J17123" s="443"/>
      <c r="K17123" s="443"/>
    </row>
    <row r="17124" spans="2:11" s="440" customFormat="1" x14ac:dyDescent="0.2">
      <c r="B17124" s="442"/>
      <c r="I17124" s="443"/>
      <c r="J17124" s="443"/>
      <c r="K17124" s="443"/>
    </row>
    <row r="17125" spans="2:11" s="440" customFormat="1" x14ac:dyDescent="0.2">
      <c r="B17125" s="442"/>
      <c r="I17125" s="443"/>
      <c r="J17125" s="443"/>
      <c r="K17125" s="443"/>
    </row>
    <row r="17126" spans="2:11" s="440" customFormat="1" x14ac:dyDescent="0.2">
      <c r="B17126" s="442"/>
      <c r="I17126" s="443"/>
      <c r="J17126" s="443"/>
      <c r="K17126" s="443"/>
    </row>
    <row r="17127" spans="2:11" s="440" customFormat="1" x14ac:dyDescent="0.2">
      <c r="B17127" s="442"/>
      <c r="I17127" s="443"/>
      <c r="J17127" s="443"/>
      <c r="K17127" s="443"/>
    </row>
    <row r="17128" spans="2:11" s="440" customFormat="1" x14ac:dyDescent="0.2">
      <c r="B17128" s="442"/>
      <c r="I17128" s="443"/>
      <c r="J17128" s="443"/>
      <c r="K17128" s="443"/>
    </row>
    <row r="17129" spans="2:11" s="440" customFormat="1" x14ac:dyDescent="0.2">
      <c r="B17129" s="442"/>
      <c r="I17129" s="443"/>
      <c r="J17129" s="443"/>
      <c r="K17129" s="443"/>
    </row>
    <row r="17130" spans="2:11" s="440" customFormat="1" x14ac:dyDescent="0.2">
      <c r="B17130" s="442"/>
      <c r="I17130" s="443"/>
      <c r="J17130" s="443"/>
      <c r="K17130" s="443"/>
    </row>
    <row r="17131" spans="2:11" s="440" customFormat="1" x14ac:dyDescent="0.2">
      <c r="B17131" s="442"/>
      <c r="I17131" s="443"/>
      <c r="J17131" s="443"/>
      <c r="K17131" s="443"/>
    </row>
    <row r="17132" spans="2:11" s="440" customFormat="1" x14ac:dyDescent="0.2">
      <c r="B17132" s="442"/>
      <c r="I17132" s="443"/>
      <c r="J17132" s="443"/>
      <c r="K17132" s="443"/>
    </row>
    <row r="17133" spans="2:11" s="440" customFormat="1" x14ac:dyDescent="0.2">
      <c r="B17133" s="442"/>
      <c r="I17133" s="443"/>
      <c r="J17133" s="443"/>
      <c r="K17133" s="443"/>
    </row>
    <row r="17134" spans="2:11" s="440" customFormat="1" x14ac:dyDescent="0.2">
      <c r="B17134" s="442"/>
      <c r="I17134" s="443"/>
      <c r="J17134" s="443"/>
      <c r="K17134" s="443"/>
    </row>
    <row r="17135" spans="2:11" s="440" customFormat="1" x14ac:dyDescent="0.2">
      <c r="B17135" s="442"/>
      <c r="I17135" s="443"/>
      <c r="J17135" s="443"/>
      <c r="K17135" s="443"/>
    </row>
    <row r="17136" spans="2:11" s="440" customFormat="1" x14ac:dyDescent="0.2">
      <c r="B17136" s="442"/>
      <c r="I17136" s="443"/>
      <c r="J17136" s="443"/>
      <c r="K17136" s="443"/>
    </row>
    <row r="17137" spans="2:11" s="440" customFormat="1" x14ac:dyDescent="0.2">
      <c r="B17137" s="442"/>
      <c r="I17137" s="443"/>
      <c r="J17137" s="443"/>
      <c r="K17137" s="443"/>
    </row>
    <row r="17138" spans="2:11" s="440" customFormat="1" x14ac:dyDescent="0.2">
      <c r="B17138" s="442"/>
      <c r="I17138" s="443"/>
      <c r="J17138" s="443"/>
      <c r="K17138" s="443"/>
    </row>
    <row r="17139" spans="2:11" s="440" customFormat="1" x14ac:dyDescent="0.2">
      <c r="B17139" s="442"/>
      <c r="I17139" s="443"/>
      <c r="J17139" s="443"/>
      <c r="K17139" s="443"/>
    </row>
    <row r="17140" spans="2:11" s="440" customFormat="1" x14ac:dyDescent="0.2">
      <c r="B17140" s="442"/>
      <c r="I17140" s="443"/>
      <c r="J17140" s="443"/>
      <c r="K17140" s="443"/>
    </row>
    <row r="17141" spans="2:11" s="440" customFormat="1" x14ac:dyDescent="0.2">
      <c r="B17141" s="442"/>
      <c r="I17141" s="443"/>
      <c r="J17141" s="443"/>
      <c r="K17141" s="443"/>
    </row>
    <row r="17142" spans="2:11" s="440" customFormat="1" x14ac:dyDescent="0.2">
      <c r="B17142" s="442"/>
      <c r="I17142" s="443"/>
      <c r="J17142" s="443"/>
      <c r="K17142" s="443"/>
    </row>
    <row r="17143" spans="2:11" s="440" customFormat="1" x14ac:dyDescent="0.2">
      <c r="B17143" s="442"/>
      <c r="I17143" s="443"/>
      <c r="J17143" s="443"/>
      <c r="K17143" s="443"/>
    </row>
    <row r="17144" spans="2:11" s="440" customFormat="1" x14ac:dyDescent="0.2">
      <c r="B17144" s="442"/>
      <c r="I17144" s="443"/>
      <c r="J17144" s="443"/>
      <c r="K17144" s="443"/>
    </row>
    <row r="17145" spans="2:11" s="440" customFormat="1" x14ac:dyDescent="0.2">
      <c r="B17145" s="442"/>
      <c r="I17145" s="443"/>
      <c r="J17145" s="443"/>
      <c r="K17145" s="443"/>
    </row>
    <row r="17146" spans="2:11" s="440" customFormat="1" x14ac:dyDescent="0.2">
      <c r="B17146" s="442"/>
      <c r="I17146" s="443"/>
      <c r="J17146" s="443"/>
      <c r="K17146" s="443"/>
    </row>
    <row r="17147" spans="2:11" s="440" customFormat="1" x14ac:dyDescent="0.2">
      <c r="B17147" s="442"/>
      <c r="I17147" s="443"/>
      <c r="J17147" s="443"/>
      <c r="K17147" s="443"/>
    </row>
    <row r="17148" spans="2:11" s="440" customFormat="1" x14ac:dyDescent="0.2">
      <c r="B17148" s="442"/>
      <c r="I17148" s="443"/>
      <c r="J17148" s="443"/>
      <c r="K17148" s="443"/>
    </row>
    <row r="17149" spans="2:11" s="440" customFormat="1" x14ac:dyDescent="0.2">
      <c r="B17149" s="442"/>
      <c r="I17149" s="443"/>
      <c r="J17149" s="443"/>
      <c r="K17149" s="443"/>
    </row>
    <row r="17150" spans="2:11" s="440" customFormat="1" x14ac:dyDescent="0.2">
      <c r="B17150" s="442"/>
      <c r="I17150" s="443"/>
      <c r="J17150" s="443"/>
      <c r="K17150" s="443"/>
    </row>
    <row r="17151" spans="2:11" s="440" customFormat="1" x14ac:dyDescent="0.2">
      <c r="B17151" s="442"/>
      <c r="I17151" s="443"/>
      <c r="J17151" s="443"/>
      <c r="K17151" s="443"/>
    </row>
    <row r="17152" spans="2:11" s="440" customFormat="1" x14ac:dyDescent="0.2">
      <c r="B17152" s="442"/>
      <c r="I17152" s="443"/>
      <c r="J17152" s="443"/>
      <c r="K17152" s="443"/>
    </row>
    <row r="17153" spans="2:11" s="440" customFormat="1" x14ac:dyDescent="0.2">
      <c r="B17153" s="442"/>
      <c r="I17153" s="443"/>
      <c r="J17153" s="443"/>
      <c r="K17153" s="443"/>
    </row>
    <row r="17154" spans="2:11" s="440" customFormat="1" x14ac:dyDescent="0.2">
      <c r="B17154" s="442"/>
      <c r="I17154" s="443"/>
      <c r="J17154" s="443"/>
      <c r="K17154" s="443"/>
    </row>
    <row r="17155" spans="2:11" s="440" customFormat="1" x14ac:dyDescent="0.2">
      <c r="B17155" s="442"/>
      <c r="I17155" s="443"/>
      <c r="J17155" s="443"/>
      <c r="K17155" s="443"/>
    </row>
    <row r="17156" spans="2:11" s="440" customFormat="1" x14ac:dyDescent="0.2">
      <c r="B17156" s="442"/>
      <c r="I17156" s="443"/>
      <c r="J17156" s="443"/>
      <c r="K17156" s="443"/>
    </row>
    <row r="17157" spans="2:11" s="440" customFormat="1" x14ac:dyDescent="0.2">
      <c r="B17157" s="442"/>
      <c r="I17157" s="443"/>
      <c r="J17157" s="443"/>
      <c r="K17157" s="443"/>
    </row>
    <row r="17158" spans="2:11" s="440" customFormat="1" x14ac:dyDescent="0.2">
      <c r="B17158" s="442"/>
      <c r="I17158" s="443"/>
      <c r="J17158" s="443"/>
      <c r="K17158" s="443"/>
    </row>
    <row r="17159" spans="2:11" s="440" customFormat="1" x14ac:dyDescent="0.2">
      <c r="B17159" s="442"/>
      <c r="I17159" s="443"/>
      <c r="J17159" s="443"/>
      <c r="K17159" s="443"/>
    </row>
    <row r="17160" spans="2:11" s="440" customFormat="1" x14ac:dyDescent="0.2">
      <c r="B17160" s="442"/>
      <c r="I17160" s="443"/>
      <c r="J17160" s="443"/>
      <c r="K17160" s="443"/>
    </row>
    <row r="17161" spans="2:11" s="440" customFormat="1" x14ac:dyDescent="0.2">
      <c r="B17161" s="442"/>
      <c r="I17161" s="443"/>
      <c r="J17161" s="443"/>
      <c r="K17161" s="443"/>
    </row>
    <row r="17162" spans="2:11" s="440" customFormat="1" x14ac:dyDescent="0.2">
      <c r="B17162" s="442"/>
      <c r="I17162" s="443"/>
      <c r="J17162" s="443"/>
      <c r="K17162" s="443"/>
    </row>
    <row r="17163" spans="2:11" s="440" customFormat="1" x14ac:dyDescent="0.2">
      <c r="B17163" s="442"/>
      <c r="I17163" s="443"/>
      <c r="J17163" s="443"/>
      <c r="K17163" s="443"/>
    </row>
    <row r="17164" spans="2:11" s="440" customFormat="1" x14ac:dyDescent="0.2">
      <c r="B17164" s="442"/>
      <c r="I17164" s="443"/>
      <c r="J17164" s="443"/>
      <c r="K17164" s="443"/>
    </row>
    <row r="17165" spans="2:11" s="440" customFormat="1" x14ac:dyDescent="0.2">
      <c r="B17165" s="442"/>
      <c r="I17165" s="443"/>
      <c r="J17165" s="443"/>
      <c r="K17165" s="443"/>
    </row>
    <row r="17166" spans="2:11" s="440" customFormat="1" x14ac:dyDescent="0.2">
      <c r="B17166" s="442"/>
      <c r="I17166" s="443"/>
      <c r="J17166" s="443"/>
      <c r="K17166" s="443"/>
    </row>
    <row r="17167" spans="2:11" s="440" customFormat="1" x14ac:dyDescent="0.2">
      <c r="B17167" s="442"/>
      <c r="I17167" s="443"/>
      <c r="J17167" s="443"/>
      <c r="K17167" s="443"/>
    </row>
    <row r="17168" spans="2:11" s="440" customFormat="1" x14ac:dyDescent="0.2">
      <c r="B17168" s="442"/>
      <c r="I17168" s="443"/>
      <c r="J17168" s="443"/>
      <c r="K17168" s="443"/>
    </row>
    <row r="17169" spans="2:11" s="440" customFormat="1" x14ac:dyDescent="0.2">
      <c r="B17169" s="442"/>
      <c r="I17169" s="443"/>
      <c r="J17169" s="443"/>
      <c r="K17169" s="443"/>
    </row>
    <row r="17170" spans="2:11" s="440" customFormat="1" x14ac:dyDescent="0.2">
      <c r="B17170" s="442"/>
      <c r="I17170" s="443"/>
      <c r="J17170" s="443"/>
      <c r="K17170" s="443"/>
    </row>
    <row r="17171" spans="2:11" s="440" customFormat="1" x14ac:dyDescent="0.2">
      <c r="B17171" s="442"/>
      <c r="I17171" s="443"/>
      <c r="J17171" s="443"/>
      <c r="K17171" s="443"/>
    </row>
    <row r="17172" spans="2:11" s="440" customFormat="1" x14ac:dyDescent="0.2">
      <c r="B17172" s="442"/>
      <c r="I17172" s="443"/>
      <c r="J17172" s="443"/>
      <c r="K17172" s="443"/>
    </row>
    <row r="17173" spans="2:11" s="440" customFormat="1" x14ac:dyDescent="0.2">
      <c r="B17173" s="442"/>
      <c r="I17173" s="443"/>
      <c r="J17173" s="443"/>
      <c r="K17173" s="443"/>
    </row>
    <row r="17174" spans="2:11" s="440" customFormat="1" x14ac:dyDescent="0.2">
      <c r="B17174" s="442"/>
      <c r="I17174" s="443"/>
      <c r="J17174" s="443"/>
      <c r="K17174" s="443"/>
    </row>
    <row r="17175" spans="2:11" s="440" customFormat="1" x14ac:dyDescent="0.2">
      <c r="B17175" s="442"/>
      <c r="I17175" s="443"/>
      <c r="J17175" s="443"/>
      <c r="K17175" s="443"/>
    </row>
    <row r="17176" spans="2:11" s="440" customFormat="1" x14ac:dyDescent="0.2">
      <c r="B17176" s="442"/>
      <c r="I17176" s="443"/>
      <c r="J17176" s="443"/>
      <c r="K17176" s="443"/>
    </row>
    <row r="17177" spans="2:11" s="440" customFormat="1" x14ac:dyDescent="0.2">
      <c r="B17177" s="442"/>
      <c r="I17177" s="443"/>
      <c r="J17177" s="443"/>
      <c r="K17177" s="443"/>
    </row>
    <row r="17178" spans="2:11" s="440" customFormat="1" x14ac:dyDescent="0.2">
      <c r="B17178" s="442"/>
      <c r="I17178" s="443"/>
      <c r="J17178" s="443"/>
      <c r="K17178" s="443"/>
    </row>
    <row r="17179" spans="2:11" s="440" customFormat="1" x14ac:dyDescent="0.2">
      <c r="B17179" s="442"/>
      <c r="I17179" s="443"/>
      <c r="J17179" s="443"/>
      <c r="K17179" s="443"/>
    </row>
    <row r="17180" spans="2:11" s="440" customFormat="1" x14ac:dyDescent="0.2">
      <c r="B17180" s="442"/>
      <c r="I17180" s="443"/>
      <c r="J17180" s="443"/>
      <c r="K17180" s="443"/>
    </row>
    <row r="17181" spans="2:11" s="440" customFormat="1" x14ac:dyDescent="0.2">
      <c r="B17181" s="442"/>
      <c r="I17181" s="443"/>
      <c r="J17181" s="443"/>
      <c r="K17181" s="443"/>
    </row>
    <row r="17182" spans="2:11" s="440" customFormat="1" x14ac:dyDescent="0.2">
      <c r="B17182" s="442"/>
      <c r="I17182" s="443"/>
      <c r="J17182" s="443"/>
      <c r="K17182" s="443"/>
    </row>
    <row r="17183" spans="2:11" s="440" customFormat="1" x14ac:dyDescent="0.2">
      <c r="B17183" s="442"/>
      <c r="I17183" s="443"/>
      <c r="J17183" s="443"/>
      <c r="K17183" s="443"/>
    </row>
    <row r="17184" spans="2:11" s="440" customFormat="1" x14ac:dyDescent="0.2">
      <c r="B17184" s="442"/>
      <c r="I17184" s="443"/>
      <c r="J17184" s="443"/>
      <c r="K17184" s="443"/>
    </row>
    <row r="17185" spans="2:11" s="440" customFormat="1" x14ac:dyDescent="0.2">
      <c r="B17185" s="442"/>
      <c r="I17185" s="443"/>
      <c r="J17185" s="443"/>
      <c r="K17185" s="443"/>
    </row>
    <row r="17186" spans="2:11" s="440" customFormat="1" x14ac:dyDescent="0.2">
      <c r="B17186" s="442"/>
      <c r="I17186" s="443"/>
      <c r="J17186" s="443"/>
      <c r="K17186" s="443"/>
    </row>
    <row r="17187" spans="2:11" s="440" customFormat="1" x14ac:dyDescent="0.2">
      <c r="B17187" s="442"/>
      <c r="I17187" s="443"/>
      <c r="J17187" s="443"/>
      <c r="K17187" s="443"/>
    </row>
    <row r="17188" spans="2:11" s="440" customFormat="1" x14ac:dyDescent="0.2">
      <c r="B17188" s="442"/>
      <c r="I17188" s="443"/>
      <c r="J17188" s="443"/>
      <c r="K17188" s="443"/>
    </row>
    <row r="17189" spans="2:11" s="440" customFormat="1" x14ac:dyDescent="0.2">
      <c r="B17189" s="442"/>
      <c r="I17189" s="443"/>
      <c r="J17189" s="443"/>
      <c r="K17189" s="443"/>
    </row>
    <row r="17190" spans="2:11" s="440" customFormat="1" x14ac:dyDescent="0.2">
      <c r="B17190" s="442"/>
      <c r="I17190" s="443"/>
      <c r="J17190" s="443"/>
      <c r="K17190" s="443"/>
    </row>
    <row r="17191" spans="2:11" s="440" customFormat="1" x14ac:dyDescent="0.2">
      <c r="B17191" s="442"/>
      <c r="I17191" s="443"/>
      <c r="J17191" s="443"/>
      <c r="K17191" s="443"/>
    </row>
    <row r="17192" spans="2:11" s="440" customFormat="1" x14ac:dyDescent="0.2">
      <c r="B17192" s="442"/>
      <c r="I17192" s="443"/>
      <c r="J17192" s="443"/>
      <c r="K17192" s="443"/>
    </row>
    <row r="17193" spans="2:11" s="440" customFormat="1" x14ac:dyDescent="0.2">
      <c r="B17193" s="442"/>
      <c r="I17193" s="443"/>
      <c r="J17193" s="443"/>
      <c r="K17193" s="443"/>
    </row>
    <row r="17194" spans="2:11" s="440" customFormat="1" x14ac:dyDescent="0.2">
      <c r="B17194" s="442"/>
      <c r="I17194" s="443"/>
      <c r="J17194" s="443"/>
      <c r="K17194" s="443"/>
    </row>
    <row r="17195" spans="2:11" s="440" customFormat="1" x14ac:dyDescent="0.2">
      <c r="B17195" s="442"/>
      <c r="I17195" s="443"/>
      <c r="J17195" s="443"/>
      <c r="K17195" s="443"/>
    </row>
    <row r="17196" spans="2:11" s="440" customFormat="1" x14ac:dyDescent="0.2">
      <c r="B17196" s="442"/>
      <c r="I17196" s="443"/>
      <c r="J17196" s="443"/>
      <c r="K17196" s="443"/>
    </row>
    <row r="17197" spans="2:11" s="440" customFormat="1" x14ac:dyDescent="0.2">
      <c r="B17197" s="442"/>
      <c r="I17197" s="443"/>
      <c r="J17197" s="443"/>
      <c r="K17197" s="443"/>
    </row>
    <row r="17198" spans="2:11" s="440" customFormat="1" x14ac:dyDescent="0.2">
      <c r="B17198" s="442"/>
      <c r="I17198" s="443"/>
      <c r="J17198" s="443"/>
      <c r="K17198" s="443"/>
    </row>
    <row r="17199" spans="2:11" s="440" customFormat="1" x14ac:dyDescent="0.2">
      <c r="B17199" s="442"/>
      <c r="I17199" s="443"/>
      <c r="J17199" s="443"/>
      <c r="K17199" s="443"/>
    </row>
    <row r="17200" spans="2:11" s="440" customFormat="1" x14ac:dyDescent="0.2">
      <c r="B17200" s="442"/>
      <c r="I17200" s="443"/>
      <c r="J17200" s="443"/>
      <c r="K17200" s="443"/>
    </row>
    <row r="17201" spans="2:11" s="440" customFormat="1" x14ac:dyDescent="0.2">
      <c r="B17201" s="442"/>
      <c r="I17201" s="443"/>
      <c r="J17201" s="443"/>
      <c r="K17201" s="443"/>
    </row>
    <row r="17202" spans="2:11" s="440" customFormat="1" x14ac:dyDescent="0.2">
      <c r="B17202" s="442"/>
      <c r="I17202" s="443"/>
      <c r="J17202" s="443"/>
      <c r="K17202" s="443"/>
    </row>
    <row r="17203" spans="2:11" s="440" customFormat="1" x14ac:dyDescent="0.2">
      <c r="B17203" s="442"/>
      <c r="I17203" s="443"/>
      <c r="J17203" s="443"/>
      <c r="K17203" s="443"/>
    </row>
    <row r="17204" spans="2:11" s="440" customFormat="1" x14ac:dyDescent="0.2">
      <c r="B17204" s="442"/>
      <c r="I17204" s="443"/>
      <c r="J17204" s="443"/>
      <c r="K17204" s="443"/>
    </row>
    <row r="17205" spans="2:11" s="440" customFormat="1" x14ac:dyDescent="0.2">
      <c r="B17205" s="442"/>
      <c r="I17205" s="443"/>
      <c r="J17205" s="443"/>
      <c r="K17205" s="443"/>
    </row>
    <row r="17206" spans="2:11" s="440" customFormat="1" x14ac:dyDescent="0.2">
      <c r="B17206" s="442"/>
      <c r="I17206" s="443"/>
      <c r="J17206" s="443"/>
      <c r="K17206" s="443"/>
    </row>
    <row r="17207" spans="2:11" s="440" customFormat="1" x14ac:dyDescent="0.2">
      <c r="B17207" s="442"/>
      <c r="I17207" s="443"/>
      <c r="J17207" s="443"/>
      <c r="K17207" s="443"/>
    </row>
    <row r="17208" spans="2:11" s="440" customFormat="1" x14ac:dyDescent="0.2">
      <c r="B17208" s="442"/>
      <c r="I17208" s="443"/>
      <c r="J17208" s="443"/>
      <c r="K17208" s="443"/>
    </row>
    <row r="17209" spans="2:11" s="440" customFormat="1" x14ac:dyDescent="0.2">
      <c r="B17209" s="442"/>
      <c r="I17209" s="443"/>
      <c r="J17209" s="443"/>
      <c r="K17209" s="443"/>
    </row>
    <row r="17210" spans="2:11" s="440" customFormat="1" x14ac:dyDescent="0.2">
      <c r="B17210" s="442"/>
      <c r="I17210" s="443"/>
      <c r="J17210" s="443"/>
      <c r="K17210" s="443"/>
    </row>
    <row r="17211" spans="2:11" s="440" customFormat="1" x14ac:dyDescent="0.2">
      <c r="B17211" s="442"/>
      <c r="I17211" s="443"/>
      <c r="J17211" s="443"/>
      <c r="K17211" s="443"/>
    </row>
    <row r="17212" spans="2:11" s="440" customFormat="1" x14ac:dyDescent="0.2">
      <c r="B17212" s="442"/>
      <c r="I17212" s="443"/>
      <c r="J17212" s="443"/>
      <c r="K17212" s="443"/>
    </row>
    <row r="17213" spans="2:11" s="440" customFormat="1" x14ac:dyDescent="0.2">
      <c r="B17213" s="442"/>
      <c r="I17213" s="443"/>
      <c r="J17213" s="443"/>
      <c r="K17213" s="443"/>
    </row>
    <row r="17214" spans="2:11" s="440" customFormat="1" x14ac:dyDescent="0.2">
      <c r="B17214" s="442"/>
      <c r="I17214" s="443"/>
      <c r="J17214" s="443"/>
      <c r="K17214" s="443"/>
    </row>
    <row r="17215" spans="2:11" s="440" customFormat="1" x14ac:dyDescent="0.2">
      <c r="B17215" s="442"/>
      <c r="I17215" s="443"/>
      <c r="J17215" s="443"/>
      <c r="K17215" s="443"/>
    </row>
    <row r="17216" spans="2:11" s="440" customFormat="1" x14ac:dyDescent="0.2">
      <c r="B17216" s="442"/>
      <c r="I17216" s="443"/>
      <c r="J17216" s="443"/>
      <c r="K17216" s="443"/>
    </row>
    <row r="17217" spans="2:11" s="440" customFormat="1" x14ac:dyDescent="0.2">
      <c r="B17217" s="442"/>
      <c r="I17217" s="443"/>
      <c r="J17217" s="443"/>
      <c r="K17217" s="443"/>
    </row>
    <row r="17218" spans="2:11" s="440" customFormat="1" x14ac:dyDescent="0.2">
      <c r="B17218" s="442"/>
      <c r="I17218" s="443"/>
      <c r="J17218" s="443"/>
      <c r="K17218" s="443"/>
    </row>
    <row r="17219" spans="2:11" s="440" customFormat="1" x14ac:dyDescent="0.2">
      <c r="B17219" s="442"/>
      <c r="I17219" s="443"/>
      <c r="J17219" s="443"/>
      <c r="K17219" s="443"/>
    </row>
    <row r="17220" spans="2:11" s="440" customFormat="1" x14ac:dyDescent="0.2">
      <c r="B17220" s="442"/>
      <c r="I17220" s="443"/>
      <c r="J17220" s="443"/>
      <c r="K17220" s="443"/>
    </row>
    <row r="17221" spans="2:11" s="440" customFormat="1" x14ac:dyDescent="0.2">
      <c r="B17221" s="442"/>
      <c r="I17221" s="443"/>
      <c r="J17221" s="443"/>
      <c r="K17221" s="443"/>
    </row>
    <row r="17222" spans="2:11" s="440" customFormat="1" x14ac:dyDescent="0.2">
      <c r="B17222" s="442"/>
      <c r="I17222" s="443"/>
      <c r="J17222" s="443"/>
      <c r="K17222" s="443"/>
    </row>
    <row r="17223" spans="2:11" s="440" customFormat="1" x14ac:dyDescent="0.2">
      <c r="B17223" s="442"/>
      <c r="I17223" s="443"/>
      <c r="J17223" s="443"/>
      <c r="K17223" s="443"/>
    </row>
    <row r="17224" spans="2:11" s="440" customFormat="1" x14ac:dyDescent="0.2">
      <c r="B17224" s="442"/>
      <c r="I17224" s="443"/>
      <c r="J17224" s="443"/>
      <c r="K17224" s="443"/>
    </row>
    <row r="17225" spans="2:11" s="440" customFormat="1" x14ac:dyDescent="0.2">
      <c r="B17225" s="442"/>
      <c r="I17225" s="443"/>
      <c r="J17225" s="443"/>
      <c r="K17225" s="443"/>
    </row>
    <row r="17226" spans="2:11" s="440" customFormat="1" x14ac:dyDescent="0.2">
      <c r="B17226" s="442"/>
      <c r="I17226" s="443"/>
      <c r="J17226" s="443"/>
      <c r="K17226" s="443"/>
    </row>
    <row r="17227" spans="2:11" s="440" customFormat="1" x14ac:dyDescent="0.2">
      <c r="B17227" s="442"/>
      <c r="I17227" s="443"/>
      <c r="J17227" s="443"/>
      <c r="K17227" s="443"/>
    </row>
    <row r="17228" spans="2:11" s="440" customFormat="1" x14ac:dyDescent="0.2">
      <c r="B17228" s="442"/>
      <c r="I17228" s="443"/>
      <c r="J17228" s="443"/>
      <c r="K17228" s="443"/>
    </row>
    <row r="17229" spans="2:11" s="440" customFormat="1" x14ac:dyDescent="0.2">
      <c r="B17229" s="442"/>
      <c r="I17229" s="443"/>
      <c r="J17229" s="443"/>
      <c r="K17229" s="443"/>
    </row>
    <row r="17230" spans="2:11" s="440" customFormat="1" x14ac:dyDescent="0.2">
      <c r="B17230" s="442"/>
      <c r="I17230" s="443"/>
      <c r="J17230" s="443"/>
      <c r="K17230" s="443"/>
    </row>
    <row r="17231" spans="2:11" s="440" customFormat="1" x14ac:dyDescent="0.2">
      <c r="B17231" s="442"/>
      <c r="I17231" s="443"/>
      <c r="J17231" s="443"/>
      <c r="K17231" s="443"/>
    </row>
    <row r="17232" spans="2:11" s="440" customFormat="1" x14ac:dyDescent="0.2">
      <c r="B17232" s="442"/>
      <c r="I17232" s="443"/>
      <c r="J17232" s="443"/>
      <c r="K17232" s="443"/>
    </row>
    <row r="17233" spans="2:11" s="440" customFormat="1" x14ac:dyDescent="0.2">
      <c r="B17233" s="442"/>
      <c r="I17233" s="443"/>
      <c r="J17233" s="443"/>
      <c r="K17233" s="443"/>
    </row>
    <row r="17234" spans="2:11" s="440" customFormat="1" x14ac:dyDescent="0.2">
      <c r="B17234" s="442"/>
      <c r="I17234" s="443"/>
      <c r="J17234" s="443"/>
      <c r="K17234" s="443"/>
    </row>
    <row r="17235" spans="2:11" s="440" customFormat="1" x14ac:dyDescent="0.2">
      <c r="B17235" s="442"/>
      <c r="I17235" s="443"/>
      <c r="J17235" s="443"/>
      <c r="K17235" s="443"/>
    </row>
    <row r="17236" spans="2:11" s="440" customFormat="1" x14ac:dyDescent="0.2">
      <c r="B17236" s="442"/>
      <c r="I17236" s="443"/>
      <c r="J17236" s="443"/>
      <c r="K17236" s="443"/>
    </row>
    <row r="17237" spans="2:11" s="440" customFormat="1" x14ac:dyDescent="0.2">
      <c r="B17237" s="442"/>
      <c r="I17237" s="443"/>
      <c r="J17237" s="443"/>
      <c r="K17237" s="443"/>
    </row>
    <row r="17238" spans="2:11" s="440" customFormat="1" x14ac:dyDescent="0.2">
      <c r="B17238" s="442"/>
      <c r="I17238" s="443"/>
      <c r="J17238" s="443"/>
      <c r="K17238" s="443"/>
    </row>
    <row r="17239" spans="2:11" s="440" customFormat="1" x14ac:dyDescent="0.2">
      <c r="B17239" s="442"/>
      <c r="I17239" s="443"/>
      <c r="J17239" s="443"/>
      <c r="K17239" s="443"/>
    </row>
    <row r="17240" spans="2:11" s="440" customFormat="1" x14ac:dyDescent="0.2">
      <c r="B17240" s="442"/>
      <c r="I17240" s="443"/>
      <c r="J17240" s="443"/>
      <c r="K17240" s="443"/>
    </row>
    <row r="17241" spans="2:11" s="440" customFormat="1" x14ac:dyDescent="0.2">
      <c r="B17241" s="442"/>
      <c r="I17241" s="443"/>
      <c r="J17241" s="443"/>
      <c r="K17241" s="443"/>
    </row>
    <row r="17242" spans="2:11" s="440" customFormat="1" x14ac:dyDescent="0.2">
      <c r="B17242" s="442"/>
      <c r="I17242" s="443"/>
      <c r="J17242" s="443"/>
      <c r="K17242" s="443"/>
    </row>
    <row r="17243" spans="2:11" s="440" customFormat="1" x14ac:dyDescent="0.2">
      <c r="B17243" s="442"/>
      <c r="I17243" s="443"/>
      <c r="J17243" s="443"/>
      <c r="K17243" s="443"/>
    </row>
    <row r="17244" spans="2:11" s="440" customFormat="1" x14ac:dyDescent="0.2">
      <c r="B17244" s="442"/>
      <c r="I17244" s="443"/>
      <c r="J17244" s="443"/>
      <c r="K17244" s="443"/>
    </row>
    <row r="17245" spans="2:11" s="440" customFormat="1" x14ac:dyDescent="0.2">
      <c r="B17245" s="442"/>
      <c r="I17245" s="443"/>
      <c r="J17245" s="443"/>
      <c r="K17245" s="443"/>
    </row>
    <row r="17246" spans="2:11" s="440" customFormat="1" x14ac:dyDescent="0.2">
      <c r="B17246" s="442"/>
      <c r="I17246" s="443"/>
      <c r="J17246" s="443"/>
      <c r="K17246" s="443"/>
    </row>
    <row r="17247" spans="2:11" s="440" customFormat="1" x14ac:dyDescent="0.2">
      <c r="B17247" s="442"/>
      <c r="I17247" s="443"/>
      <c r="J17247" s="443"/>
      <c r="K17247" s="443"/>
    </row>
    <row r="17248" spans="2:11" s="440" customFormat="1" x14ac:dyDescent="0.2">
      <c r="B17248" s="442"/>
      <c r="I17248" s="443"/>
      <c r="J17248" s="443"/>
      <c r="K17248" s="443"/>
    </row>
    <row r="17249" spans="2:11" s="440" customFormat="1" x14ac:dyDescent="0.2">
      <c r="B17249" s="442"/>
      <c r="I17249" s="443"/>
      <c r="J17249" s="443"/>
      <c r="K17249" s="443"/>
    </row>
    <row r="17250" spans="2:11" s="440" customFormat="1" x14ac:dyDescent="0.2">
      <c r="B17250" s="442"/>
      <c r="I17250" s="443"/>
      <c r="J17250" s="443"/>
      <c r="K17250" s="443"/>
    </row>
    <row r="17251" spans="2:11" s="440" customFormat="1" x14ac:dyDescent="0.2">
      <c r="B17251" s="442"/>
      <c r="I17251" s="443"/>
      <c r="J17251" s="443"/>
      <c r="K17251" s="443"/>
    </row>
    <row r="17252" spans="2:11" s="440" customFormat="1" x14ac:dyDescent="0.2">
      <c r="B17252" s="442"/>
      <c r="I17252" s="443"/>
      <c r="J17252" s="443"/>
      <c r="K17252" s="443"/>
    </row>
    <row r="17253" spans="2:11" s="440" customFormat="1" x14ac:dyDescent="0.2">
      <c r="B17253" s="442"/>
      <c r="I17253" s="443"/>
      <c r="J17253" s="443"/>
      <c r="K17253" s="443"/>
    </row>
    <row r="17254" spans="2:11" s="440" customFormat="1" x14ac:dyDescent="0.2">
      <c r="B17254" s="442"/>
      <c r="I17254" s="443"/>
      <c r="J17254" s="443"/>
      <c r="K17254" s="443"/>
    </row>
    <row r="17255" spans="2:11" s="440" customFormat="1" x14ac:dyDescent="0.2">
      <c r="B17255" s="442"/>
      <c r="I17255" s="443"/>
      <c r="J17255" s="443"/>
      <c r="K17255" s="443"/>
    </row>
    <row r="17256" spans="2:11" s="440" customFormat="1" x14ac:dyDescent="0.2">
      <c r="B17256" s="442"/>
      <c r="I17256" s="443"/>
      <c r="J17256" s="443"/>
      <c r="K17256" s="443"/>
    </row>
    <row r="17257" spans="2:11" s="440" customFormat="1" x14ac:dyDescent="0.2">
      <c r="B17257" s="442"/>
      <c r="I17257" s="443"/>
      <c r="J17257" s="443"/>
      <c r="K17257" s="443"/>
    </row>
    <row r="17258" spans="2:11" s="440" customFormat="1" x14ac:dyDescent="0.2">
      <c r="B17258" s="442"/>
      <c r="I17258" s="443"/>
      <c r="J17258" s="443"/>
      <c r="K17258" s="443"/>
    </row>
    <row r="17259" spans="2:11" s="440" customFormat="1" x14ac:dyDescent="0.2">
      <c r="B17259" s="442"/>
      <c r="I17259" s="443"/>
      <c r="J17259" s="443"/>
      <c r="K17259" s="443"/>
    </row>
    <row r="17260" spans="2:11" s="440" customFormat="1" x14ac:dyDescent="0.2">
      <c r="B17260" s="442"/>
      <c r="I17260" s="443"/>
      <c r="J17260" s="443"/>
      <c r="K17260" s="443"/>
    </row>
    <row r="17261" spans="2:11" s="440" customFormat="1" x14ac:dyDescent="0.2">
      <c r="B17261" s="442"/>
      <c r="I17261" s="443"/>
      <c r="J17261" s="443"/>
      <c r="K17261" s="443"/>
    </row>
    <row r="17262" spans="2:11" s="440" customFormat="1" x14ac:dyDescent="0.2">
      <c r="B17262" s="442"/>
      <c r="I17262" s="443"/>
      <c r="J17262" s="443"/>
      <c r="K17262" s="443"/>
    </row>
    <row r="17263" spans="2:11" s="440" customFormat="1" x14ac:dyDescent="0.2">
      <c r="B17263" s="442"/>
      <c r="I17263" s="443"/>
      <c r="J17263" s="443"/>
      <c r="K17263" s="443"/>
    </row>
    <row r="17264" spans="2:11" s="440" customFormat="1" x14ac:dyDescent="0.2">
      <c r="B17264" s="442"/>
      <c r="I17264" s="443"/>
      <c r="J17264" s="443"/>
      <c r="K17264" s="443"/>
    </row>
    <row r="17265" spans="2:11" s="440" customFormat="1" x14ac:dyDescent="0.2">
      <c r="B17265" s="442"/>
      <c r="I17265" s="443"/>
      <c r="J17265" s="443"/>
      <c r="K17265" s="443"/>
    </row>
    <row r="17266" spans="2:11" s="440" customFormat="1" x14ac:dyDescent="0.2">
      <c r="B17266" s="442"/>
      <c r="I17266" s="443"/>
      <c r="J17266" s="443"/>
      <c r="K17266" s="443"/>
    </row>
    <row r="17267" spans="2:11" s="440" customFormat="1" x14ac:dyDescent="0.2">
      <c r="B17267" s="442"/>
      <c r="I17267" s="443"/>
      <c r="J17267" s="443"/>
      <c r="K17267" s="443"/>
    </row>
    <row r="17268" spans="2:11" s="440" customFormat="1" x14ac:dyDescent="0.2">
      <c r="B17268" s="442"/>
      <c r="I17268" s="443"/>
      <c r="J17268" s="443"/>
      <c r="K17268" s="443"/>
    </row>
    <row r="17269" spans="2:11" s="440" customFormat="1" x14ac:dyDescent="0.2">
      <c r="B17269" s="442"/>
      <c r="I17269" s="443"/>
      <c r="J17269" s="443"/>
      <c r="K17269" s="443"/>
    </row>
    <row r="17270" spans="2:11" s="440" customFormat="1" x14ac:dyDescent="0.2">
      <c r="B17270" s="442"/>
      <c r="I17270" s="443"/>
      <c r="J17270" s="443"/>
      <c r="K17270" s="443"/>
    </row>
    <row r="17271" spans="2:11" s="440" customFormat="1" x14ac:dyDescent="0.2">
      <c r="B17271" s="442"/>
      <c r="I17271" s="443"/>
      <c r="J17271" s="443"/>
      <c r="K17271" s="443"/>
    </row>
    <row r="17272" spans="2:11" s="440" customFormat="1" x14ac:dyDescent="0.2">
      <c r="B17272" s="442"/>
      <c r="I17272" s="443"/>
      <c r="J17272" s="443"/>
      <c r="K17272" s="443"/>
    </row>
    <row r="17273" spans="2:11" s="440" customFormat="1" x14ac:dyDescent="0.2">
      <c r="B17273" s="442"/>
      <c r="I17273" s="443"/>
      <c r="J17273" s="443"/>
      <c r="K17273" s="443"/>
    </row>
    <row r="17274" spans="2:11" s="440" customFormat="1" x14ac:dyDescent="0.2">
      <c r="B17274" s="442"/>
      <c r="I17274" s="443"/>
      <c r="J17274" s="443"/>
      <c r="K17274" s="443"/>
    </row>
    <row r="17275" spans="2:11" s="440" customFormat="1" x14ac:dyDescent="0.2">
      <c r="B17275" s="442"/>
      <c r="I17275" s="443"/>
      <c r="J17275" s="443"/>
      <c r="K17275" s="443"/>
    </row>
    <row r="17276" spans="2:11" s="440" customFormat="1" x14ac:dyDescent="0.2">
      <c r="B17276" s="442"/>
      <c r="I17276" s="443"/>
      <c r="J17276" s="443"/>
      <c r="K17276" s="443"/>
    </row>
    <row r="17277" spans="2:11" s="440" customFormat="1" x14ac:dyDescent="0.2">
      <c r="B17277" s="442"/>
      <c r="I17277" s="443"/>
      <c r="J17277" s="443"/>
      <c r="K17277" s="443"/>
    </row>
    <row r="17278" spans="2:11" s="440" customFormat="1" x14ac:dyDescent="0.2">
      <c r="B17278" s="442"/>
      <c r="I17278" s="443"/>
      <c r="J17278" s="443"/>
      <c r="K17278" s="443"/>
    </row>
    <row r="17279" spans="2:11" s="440" customFormat="1" x14ac:dyDescent="0.2">
      <c r="B17279" s="442"/>
      <c r="I17279" s="443"/>
      <c r="J17279" s="443"/>
      <c r="K17279" s="443"/>
    </row>
    <row r="17280" spans="2:11" s="440" customFormat="1" x14ac:dyDescent="0.2">
      <c r="B17280" s="442"/>
      <c r="I17280" s="443"/>
      <c r="J17280" s="443"/>
      <c r="K17280" s="443"/>
    </row>
    <row r="17281" spans="2:11" s="440" customFormat="1" x14ac:dyDescent="0.2">
      <c r="B17281" s="442"/>
      <c r="I17281" s="443"/>
      <c r="J17281" s="443"/>
      <c r="K17281" s="443"/>
    </row>
    <row r="17282" spans="2:11" s="440" customFormat="1" x14ac:dyDescent="0.2">
      <c r="B17282" s="442"/>
      <c r="I17282" s="443"/>
      <c r="J17282" s="443"/>
      <c r="K17282" s="443"/>
    </row>
    <row r="17283" spans="2:11" s="440" customFormat="1" x14ac:dyDescent="0.2">
      <c r="B17283" s="442"/>
      <c r="I17283" s="443"/>
      <c r="J17283" s="443"/>
      <c r="K17283" s="443"/>
    </row>
    <row r="17284" spans="2:11" s="440" customFormat="1" x14ac:dyDescent="0.2">
      <c r="B17284" s="442"/>
      <c r="I17284" s="443"/>
      <c r="J17284" s="443"/>
      <c r="K17284" s="443"/>
    </row>
    <row r="17285" spans="2:11" s="440" customFormat="1" x14ac:dyDescent="0.2">
      <c r="B17285" s="442"/>
      <c r="I17285" s="443"/>
      <c r="J17285" s="443"/>
      <c r="K17285" s="443"/>
    </row>
    <row r="17286" spans="2:11" s="440" customFormat="1" x14ac:dyDescent="0.2">
      <c r="B17286" s="442"/>
      <c r="I17286" s="443"/>
      <c r="J17286" s="443"/>
      <c r="K17286" s="443"/>
    </row>
    <row r="17287" spans="2:11" s="440" customFormat="1" x14ac:dyDescent="0.2">
      <c r="B17287" s="442"/>
      <c r="I17287" s="443"/>
      <c r="J17287" s="443"/>
      <c r="K17287" s="443"/>
    </row>
    <row r="17288" spans="2:11" s="440" customFormat="1" x14ac:dyDescent="0.2">
      <c r="B17288" s="442"/>
      <c r="I17288" s="443"/>
      <c r="J17288" s="443"/>
      <c r="K17288" s="443"/>
    </row>
    <row r="17289" spans="2:11" s="440" customFormat="1" x14ac:dyDescent="0.2">
      <c r="B17289" s="442"/>
      <c r="I17289" s="443"/>
      <c r="J17289" s="443"/>
      <c r="K17289" s="443"/>
    </row>
    <row r="17290" spans="2:11" s="440" customFormat="1" x14ac:dyDescent="0.2">
      <c r="B17290" s="442"/>
      <c r="I17290" s="443"/>
      <c r="J17290" s="443"/>
      <c r="K17290" s="443"/>
    </row>
    <row r="17291" spans="2:11" s="440" customFormat="1" x14ac:dyDescent="0.2">
      <c r="B17291" s="442"/>
      <c r="I17291" s="443"/>
      <c r="J17291" s="443"/>
      <c r="K17291" s="443"/>
    </row>
    <row r="17292" spans="2:11" s="440" customFormat="1" x14ac:dyDescent="0.2">
      <c r="B17292" s="442"/>
      <c r="I17292" s="443"/>
      <c r="J17292" s="443"/>
      <c r="K17292" s="443"/>
    </row>
    <row r="17293" spans="2:11" s="440" customFormat="1" x14ac:dyDescent="0.2">
      <c r="B17293" s="442"/>
      <c r="I17293" s="443"/>
      <c r="J17293" s="443"/>
      <c r="K17293" s="443"/>
    </row>
    <row r="17294" spans="2:11" s="440" customFormat="1" x14ac:dyDescent="0.2">
      <c r="B17294" s="442"/>
      <c r="I17294" s="443"/>
      <c r="J17294" s="443"/>
      <c r="K17294" s="443"/>
    </row>
    <row r="17295" spans="2:11" s="440" customFormat="1" x14ac:dyDescent="0.2">
      <c r="B17295" s="442"/>
      <c r="I17295" s="443"/>
      <c r="J17295" s="443"/>
      <c r="K17295" s="443"/>
    </row>
    <row r="17296" spans="2:11" s="440" customFormat="1" x14ac:dyDescent="0.2">
      <c r="B17296" s="442"/>
      <c r="I17296" s="443"/>
      <c r="J17296" s="443"/>
      <c r="K17296" s="443"/>
    </row>
    <row r="17297" spans="2:11" s="440" customFormat="1" x14ac:dyDescent="0.2">
      <c r="B17297" s="442"/>
      <c r="I17297" s="443"/>
      <c r="J17297" s="443"/>
      <c r="K17297" s="443"/>
    </row>
    <row r="17298" spans="2:11" s="440" customFormat="1" x14ac:dyDescent="0.2">
      <c r="B17298" s="442"/>
      <c r="I17298" s="443"/>
      <c r="J17298" s="443"/>
      <c r="K17298" s="443"/>
    </row>
    <row r="17299" spans="2:11" s="440" customFormat="1" x14ac:dyDescent="0.2">
      <c r="B17299" s="442"/>
      <c r="I17299" s="443"/>
      <c r="J17299" s="443"/>
      <c r="K17299" s="443"/>
    </row>
    <row r="17300" spans="2:11" s="440" customFormat="1" x14ac:dyDescent="0.2">
      <c r="B17300" s="442"/>
      <c r="I17300" s="443"/>
      <c r="J17300" s="443"/>
      <c r="K17300" s="443"/>
    </row>
    <row r="17301" spans="2:11" s="440" customFormat="1" x14ac:dyDescent="0.2">
      <c r="B17301" s="442"/>
      <c r="I17301" s="443"/>
      <c r="J17301" s="443"/>
      <c r="K17301" s="443"/>
    </row>
    <row r="17302" spans="2:11" s="440" customFormat="1" x14ac:dyDescent="0.2">
      <c r="B17302" s="442"/>
      <c r="I17302" s="443"/>
      <c r="J17302" s="443"/>
      <c r="K17302" s="443"/>
    </row>
    <row r="17303" spans="2:11" s="440" customFormat="1" x14ac:dyDescent="0.2">
      <c r="B17303" s="442"/>
      <c r="I17303" s="443"/>
      <c r="J17303" s="443"/>
      <c r="K17303" s="443"/>
    </row>
    <row r="17304" spans="2:11" s="440" customFormat="1" x14ac:dyDescent="0.2">
      <c r="B17304" s="442"/>
      <c r="I17304" s="443"/>
      <c r="J17304" s="443"/>
      <c r="K17304" s="443"/>
    </row>
    <row r="17305" spans="2:11" s="440" customFormat="1" x14ac:dyDescent="0.2">
      <c r="B17305" s="442"/>
      <c r="I17305" s="443"/>
      <c r="J17305" s="443"/>
      <c r="K17305" s="443"/>
    </row>
    <row r="17306" spans="2:11" s="440" customFormat="1" x14ac:dyDescent="0.2">
      <c r="B17306" s="442"/>
      <c r="I17306" s="443"/>
      <c r="J17306" s="443"/>
      <c r="K17306" s="443"/>
    </row>
    <row r="17307" spans="2:11" s="440" customFormat="1" x14ac:dyDescent="0.2">
      <c r="B17307" s="442"/>
      <c r="I17307" s="443"/>
      <c r="J17307" s="443"/>
      <c r="K17307" s="443"/>
    </row>
    <row r="17308" spans="2:11" s="440" customFormat="1" x14ac:dyDescent="0.2">
      <c r="B17308" s="442"/>
      <c r="I17308" s="443"/>
      <c r="J17308" s="443"/>
      <c r="K17308" s="443"/>
    </row>
    <row r="17309" spans="2:11" s="440" customFormat="1" x14ac:dyDescent="0.2">
      <c r="B17309" s="442"/>
      <c r="I17309" s="443"/>
      <c r="J17309" s="443"/>
      <c r="K17309" s="443"/>
    </row>
    <row r="17310" spans="2:11" s="440" customFormat="1" x14ac:dyDescent="0.2">
      <c r="B17310" s="442"/>
      <c r="I17310" s="443"/>
      <c r="J17310" s="443"/>
      <c r="K17310" s="443"/>
    </row>
    <row r="17311" spans="2:11" s="440" customFormat="1" x14ac:dyDescent="0.2">
      <c r="B17311" s="442"/>
      <c r="I17311" s="443"/>
      <c r="J17311" s="443"/>
      <c r="K17311" s="443"/>
    </row>
    <row r="17312" spans="2:11" s="440" customFormat="1" x14ac:dyDescent="0.2">
      <c r="B17312" s="442"/>
      <c r="I17312" s="443"/>
      <c r="J17312" s="443"/>
      <c r="K17312" s="443"/>
    </row>
    <row r="17313" spans="2:11" s="440" customFormat="1" x14ac:dyDescent="0.2">
      <c r="B17313" s="442"/>
      <c r="I17313" s="443"/>
      <c r="J17313" s="443"/>
      <c r="K17313" s="443"/>
    </row>
    <row r="17314" spans="2:11" s="440" customFormat="1" x14ac:dyDescent="0.2">
      <c r="B17314" s="442"/>
      <c r="I17314" s="443"/>
      <c r="J17314" s="443"/>
      <c r="K17314" s="443"/>
    </row>
    <row r="17315" spans="2:11" s="440" customFormat="1" x14ac:dyDescent="0.2">
      <c r="B17315" s="442"/>
      <c r="I17315" s="443"/>
      <c r="J17315" s="443"/>
      <c r="K17315" s="443"/>
    </row>
    <row r="17316" spans="2:11" s="440" customFormat="1" x14ac:dyDescent="0.2">
      <c r="B17316" s="442"/>
      <c r="I17316" s="443"/>
      <c r="J17316" s="443"/>
      <c r="K17316" s="443"/>
    </row>
    <row r="17317" spans="2:11" s="440" customFormat="1" x14ac:dyDescent="0.2">
      <c r="B17317" s="442"/>
      <c r="I17317" s="443"/>
      <c r="J17317" s="443"/>
      <c r="K17317" s="443"/>
    </row>
    <row r="17318" spans="2:11" s="440" customFormat="1" x14ac:dyDescent="0.2">
      <c r="B17318" s="442"/>
      <c r="I17318" s="443"/>
      <c r="J17318" s="443"/>
      <c r="K17318" s="443"/>
    </row>
    <row r="17319" spans="2:11" s="440" customFormat="1" x14ac:dyDescent="0.2">
      <c r="B17319" s="442"/>
      <c r="I17319" s="443"/>
      <c r="J17319" s="443"/>
      <c r="K17319" s="443"/>
    </row>
    <row r="17320" spans="2:11" s="440" customFormat="1" x14ac:dyDescent="0.2">
      <c r="B17320" s="442"/>
      <c r="I17320" s="443"/>
      <c r="J17320" s="443"/>
      <c r="K17320" s="443"/>
    </row>
    <row r="17321" spans="2:11" s="440" customFormat="1" x14ac:dyDescent="0.2">
      <c r="B17321" s="442"/>
      <c r="I17321" s="443"/>
      <c r="J17321" s="443"/>
      <c r="K17321" s="443"/>
    </row>
    <row r="17322" spans="2:11" s="440" customFormat="1" x14ac:dyDescent="0.2">
      <c r="B17322" s="442"/>
      <c r="I17322" s="443"/>
      <c r="J17322" s="443"/>
      <c r="K17322" s="443"/>
    </row>
    <row r="17323" spans="2:11" s="440" customFormat="1" x14ac:dyDescent="0.2">
      <c r="B17323" s="442"/>
      <c r="I17323" s="443"/>
      <c r="J17323" s="443"/>
      <c r="K17323" s="443"/>
    </row>
    <row r="17324" spans="2:11" s="440" customFormat="1" x14ac:dyDescent="0.2">
      <c r="B17324" s="442"/>
      <c r="I17324" s="443"/>
      <c r="J17324" s="443"/>
      <c r="K17324" s="443"/>
    </row>
    <row r="17325" spans="2:11" s="440" customFormat="1" x14ac:dyDescent="0.2">
      <c r="B17325" s="442"/>
      <c r="I17325" s="443"/>
      <c r="J17325" s="443"/>
      <c r="K17325" s="443"/>
    </row>
    <row r="17326" spans="2:11" s="440" customFormat="1" x14ac:dyDescent="0.2">
      <c r="B17326" s="442"/>
      <c r="I17326" s="443"/>
      <c r="J17326" s="443"/>
      <c r="K17326" s="443"/>
    </row>
    <row r="17327" spans="2:11" s="440" customFormat="1" x14ac:dyDescent="0.2">
      <c r="B17327" s="442"/>
      <c r="I17327" s="443"/>
      <c r="J17327" s="443"/>
      <c r="K17327" s="443"/>
    </row>
    <row r="17328" spans="2:11" s="440" customFormat="1" x14ac:dyDescent="0.2">
      <c r="B17328" s="442"/>
      <c r="I17328" s="443"/>
      <c r="J17328" s="443"/>
      <c r="K17328" s="443"/>
    </row>
    <row r="17329" spans="2:11" s="440" customFormat="1" x14ac:dyDescent="0.2">
      <c r="B17329" s="442"/>
      <c r="I17329" s="443"/>
      <c r="J17329" s="443"/>
      <c r="K17329" s="443"/>
    </row>
    <row r="17330" spans="2:11" s="440" customFormat="1" x14ac:dyDescent="0.2">
      <c r="B17330" s="442"/>
      <c r="I17330" s="443"/>
      <c r="J17330" s="443"/>
      <c r="K17330" s="443"/>
    </row>
    <row r="17331" spans="2:11" s="440" customFormat="1" x14ac:dyDescent="0.2">
      <c r="B17331" s="442"/>
      <c r="I17331" s="443"/>
      <c r="J17331" s="443"/>
      <c r="K17331" s="443"/>
    </row>
    <row r="17332" spans="2:11" s="440" customFormat="1" x14ac:dyDescent="0.2">
      <c r="B17332" s="442"/>
      <c r="I17332" s="443"/>
      <c r="J17332" s="443"/>
      <c r="K17332" s="443"/>
    </row>
    <row r="17333" spans="2:11" s="440" customFormat="1" x14ac:dyDescent="0.2">
      <c r="B17333" s="442"/>
      <c r="I17333" s="443"/>
      <c r="J17333" s="443"/>
      <c r="K17333" s="443"/>
    </row>
    <row r="17334" spans="2:11" s="440" customFormat="1" x14ac:dyDescent="0.2">
      <c r="B17334" s="442"/>
      <c r="I17334" s="443"/>
      <c r="J17334" s="443"/>
      <c r="K17334" s="443"/>
    </row>
    <row r="17335" spans="2:11" s="440" customFormat="1" x14ac:dyDescent="0.2">
      <c r="B17335" s="442"/>
      <c r="I17335" s="443"/>
      <c r="J17335" s="443"/>
      <c r="K17335" s="443"/>
    </row>
    <row r="17336" spans="2:11" s="440" customFormat="1" x14ac:dyDescent="0.2">
      <c r="B17336" s="442"/>
      <c r="I17336" s="443"/>
      <c r="J17336" s="443"/>
      <c r="K17336" s="443"/>
    </row>
    <row r="17337" spans="2:11" s="440" customFormat="1" x14ac:dyDescent="0.2">
      <c r="B17337" s="442"/>
      <c r="I17337" s="443"/>
      <c r="J17337" s="443"/>
      <c r="K17337" s="443"/>
    </row>
    <row r="17338" spans="2:11" s="440" customFormat="1" x14ac:dyDescent="0.2">
      <c r="B17338" s="442"/>
      <c r="I17338" s="443"/>
      <c r="J17338" s="443"/>
      <c r="K17338" s="443"/>
    </row>
    <row r="17339" spans="2:11" s="440" customFormat="1" x14ac:dyDescent="0.2">
      <c r="B17339" s="442"/>
      <c r="I17339" s="443"/>
      <c r="J17339" s="443"/>
      <c r="K17339" s="443"/>
    </row>
    <row r="17340" spans="2:11" s="440" customFormat="1" x14ac:dyDescent="0.2">
      <c r="B17340" s="442"/>
      <c r="I17340" s="443"/>
      <c r="J17340" s="443"/>
      <c r="K17340" s="443"/>
    </row>
    <row r="17341" spans="2:11" s="440" customFormat="1" x14ac:dyDescent="0.2">
      <c r="B17341" s="442"/>
      <c r="I17341" s="443"/>
      <c r="J17341" s="443"/>
      <c r="K17341" s="443"/>
    </row>
    <row r="17342" spans="2:11" s="440" customFormat="1" x14ac:dyDescent="0.2">
      <c r="B17342" s="442"/>
      <c r="I17342" s="443"/>
      <c r="J17342" s="443"/>
      <c r="K17342" s="443"/>
    </row>
    <row r="17343" spans="2:11" s="440" customFormat="1" x14ac:dyDescent="0.2">
      <c r="B17343" s="442"/>
      <c r="I17343" s="443"/>
      <c r="J17343" s="443"/>
      <c r="K17343" s="443"/>
    </row>
    <row r="17344" spans="2:11" s="440" customFormat="1" x14ac:dyDescent="0.2">
      <c r="B17344" s="442"/>
      <c r="I17344" s="443"/>
      <c r="J17344" s="443"/>
      <c r="K17344" s="443"/>
    </row>
    <row r="17345" spans="2:11" s="440" customFormat="1" x14ac:dyDescent="0.2">
      <c r="B17345" s="442"/>
      <c r="I17345" s="443"/>
      <c r="J17345" s="443"/>
      <c r="K17345" s="443"/>
    </row>
    <row r="17346" spans="2:11" s="440" customFormat="1" x14ac:dyDescent="0.2">
      <c r="B17346" s="442"/>
      <c r="I17346" s="443"/>
      <c r="J17346" s="443"/>
      <c r="K17346" s="443"/>
    </row>
    <row r="17347" spans="2:11" s="440" customFormat="1" x14ac:dyDescent="0.2">
      <c r="B17347" s="442"/>
      <c r="I17347" s="443"/>
      <c r="J17347" s="443"/>
      <c r="K17347" s="443"/>
    </row>
    <row r="17348" spans="2:11" s="440" customFormat="1" x14ac:dyDescent="0.2">
      <c r="B17348" s="442"/>
      <c r="I17348" s="443"/>
      <c r="J17348" s="443"/>
      <c r="K17348" s="443"/>
    </row>
    <row r="17349" spans="2:11" s="440" customFormat="1" x14ac:dyDescent="0.2">
      <c r="B17349" s="442"/>
      <c r="I17349" s="443"/>
      <c r="J17349" s="443"/>
      <c r="K17349" s="443"/>
    </row>
    <row r="17350" spans="2:11" s="440" customFormat="1" x14ac:dyDescent="0.2">
      <c r="B17350" s="442"/>
      <c r="I17350" s="443"/>
      <c r="J17350" s="443"/>
      <c r="K17350" s="443"/>
    </row>
    <row r="17351" spans="2:11" s="440" customFormat="1" x14ac:dyDescent="0.2">
      <c r="B17351" s="442"/>
      <c r="I17351" s="443"/>
      <c r="J17351" s="443"/>
      <c r="K17351" s="443"/>
    </row>
    <row r="17352" spans="2:11" s="440" customFormat="1" x14ac:dyDescent="0.2">
      <c r="B17352" s="442"/>
      <c r="I17352" s="443"/>
      <c r="J17352" s="443"/>
      <c r="K17352" s="443"/>
    </row>
    <row r="17353" spans="2:11" s="440" customFormat="1" x14ac:dyDescent="0.2">
      <c r="B17353" s="442"/>
      <c r="I17353" s="443"/>
      <c r="J17353" s="443"/>
      <c r="K17353" s="443"/>
    </row>
    <row r="17354" spans="2:11" s="440" customFormat="1" x14ac:dyDescent="0.2">
      <c r="B17354" s="442"/>
      <c r="I17354" s="443"/>
      <c r="J17354" s="443"/>
      <c r="K17354" s="443"/>
    </row>
    <row r="17355" spans="2:11" s="440" customFormat="1" x14ac:dyDescent="0.2">
      <c r="B17355" s="442"/>
      <c r="I17355" s="443"/>
      <c r="J17355" s="443"/>
      <c r="K17355" s="443"/>
    </row>
    <row r="17356" spans="2:11" s="440" customFormat="1" x14ac:dyDescent="0.2">
      <c r="B17356" s="442"/>
      <c r="I17356" s="443"/>
      <c r="J17356" s="443"/>
      <c r="K17356" s="443"/>
    </row>
    <row r="17357" spans="2:11" s="440" customFormat="1" x14ac:dyDescent="0.2">
      <c r="B17357" s="442"/>
      <c r="I17357" s="443"/>
      <c r="J17357" s="443"/>
      <c r="K17357" s="443"/>
    </row>
    <row r="17358" spans="2:11" s="440" customFormat="1" x14ac:dyDescent="0.2">
      <c r="B17358" s="442"/>
      <c r="I17358" s="443"/>
      <c r="J17358" s="443"/>
      <c r="K17358" s="443"/>
    </row>
    <row r="17359" spans="2:11" s="440" customFormat="1" x14ac:dyDescent="0.2">
      <c r="B17359" s="442"/>
      <c r="I17359" s="443"/>
      <c r="J17359" s="443"/>
      <c r="K17359" s="443"/>
    </row>
    <row r="17360" spans="2:11" s="440" customFormat="1" x14ac:dyDescent="0.2">
      <c r="B17360" s="442"/>
      <c r="I17360" s="443"/>
      <c r="J17360" s="443"/>
      <c r="K17360" s="443"/>
    </row>
    <row r="17361" spans="2:11" s="440" customFormat="1" x14ac:dyDescent="0.2">
      <c r="B17361" s="442"/>
      <c r="I17361" s="443"/>
      <c r="J17361" s="443"/>
      <c r="K17361" s="443"/>
    </row>
    <row r="17362" spans="2:11" s="440" customFormat="1" x14ac:dyDescent="0.2">
      <c r="B17362" s="442"/>
      <c r="I17362" s="443"/>
      <c r="J17362" s="443"/>
      <c r="K17362" s="443"/>
    </row>
    <row r="17363" spans="2:11" s="440" customFormat="1" x14ac:dyDescent="0.2">
      <c r="B17363" s="442"/>
      <c r="I17363" s="443"/>
      <c r="J17363" s="443"/>
      <c r="K17363" s="443"/>
    </row>
    <row r="17364" spans="2:11" s="440" customFormat="1" x14ac:dyDescent="0.2">
      <c r="B17364" s="442"/>
      <c r="I17364" s="443"/>
      <c r="J17364" s="443"/>
      <c r="K17364" s="443"/>
    </row>
    <row r="17365" spans="2:11" s="440" customFormat="1" x14ac:dyDescent="0.2">
      <c r="B17365" s="442"/>
      <c r="I17365" s="443"/>
      <c r="J17365" s="443"/>
      <c r="K17365" s="443"/>
    </row>
    <row r="17366" spans="2:11" s="440" customFormat="1" x14ac:dyDescent="0.2">
      <c r="B17366" s="442"/>
      <c r="I17366" s="443"/>
      <c r="J17366" s="443"/>
      <c r="K17366" s="443"/>
    </row>
    <row r="17367" spans="2:11" s="440" customFormat="1" x14ac:dyDescent="0.2">
      <c r="B17367" s="442"/>
      <c r="I17367" s="443"/>
      <c r="J17367" s="443"/>
      <c r="K17367" s="443"/>
    </row>
    <row r="17368" spans="2:11" s="440" customFormat="1" x14ac:dyDescent="0.2">
      <c r="B17368" s="442"/>
      <c r="I17368" s="443"/>
      <c r="J17368" s="443"/>
      <c r="K17368" s="443"/>
    </row>
    <row r="17369" spans="2:11" s="440" customFormat="1" x14ac:dyDescent="0.2">
      <c r="B17369" s="442"/>
      <c r="I17369" s="443"/>
      <c r="J17369" s="443"/>
      <c r="K17369" s="443"/>
    </row>
    <row r="17370" spans="2:11" s="440" customFormat="1" x14ac:dyDescent="0.2">
      <c r="B17370" s="442"/>
      <c r="I17370" s="443"/>
      <c r="J17370" s="443"/>
      <c r="K17370" s="443"/>
    </row>
    <row r="17371" spans="2:11" s="440" customFormat="1" x14ac:dyDescent="0.2">
      <c r="B17371" s="442"/>
      <c r="I17371" s="443"/>
      <c r="J17371" s="443"/>
      <c r="K17371" s="443"/>
    </row>
    <row r="17372" spans="2:11" s="440" customFormat="1" x14ac:dyDescent="0.2">
      <c r="B17372" s="442"/>
      <c r="I17372" s="443"/>
      <c r="J17372" s="443"/>
      <c r="K17372" s="443"/>
    </row>
    <row r="17373" spans="2:11" s="440" customFormat="1" x14ac:dyDescent="0.2">
      <c r="B17373" s="442"/>
      <c r="I17373" s="443"/>
      <c r="J17373" s="443"/>
      <c r="K17373" s="443"/>
    </row>
    <row r="17374" spans="2:11" s="440" customFormat="1" x14ac:dyDescent="0.2">
      <c r="B17374" s="442"/>
      <c r="I17374" s="443"/>
      <c r="J17374" s="443"/>
      <c r="K17374" s="443"/>
    </row>
    <row r="17375" spans="2:11" s="440" customFormat="1" x14ac:dyDescent="0.2">
      <c r="B17375" s="442"/>
      <c r="I17375" s="443"/>
      <c r="J17375" s="443"/>
      <c r="K17375" s="443"/>
    </row>
    <row r="17376" spans="2:11" s="440" customFormat="1" x14ac:dyDescent="0.2">
      <c r="B17376" s="442"/>
      <c r="I17376" s="443"/>
      <c r="J17376" s="443"/>
      <c r="K17376" s="443"/>
    </row>
    <row r="17377" spans="2:11" s="440" customFormat="1" x14ac:dyDescent="0.2">
      <c r="B17377" s="442"/>
      <c r="I17377" s="443"/>
      <c r="J17377" s="443"/>
      <c r="K17377" s="443"/>
    </row>
    <row r="17378" spans="2:11" s="440" customFormat="1" x14ac:dyDescent="0.2">
      <c r="B17378" s="442"/>
      <c r="I17378" s="443"/>
      <c r="J17378" s="443"/>
      <c r="K17378" s="443"/>
    </row>
    <row r="17379" spans="2:11" s="440" customFormat="1" x14ac:dyDescent="0.2">
      <c r="B17379" s="442"/>
      <c r="I17379" s="443"/>
      <c r="J17379" s="443"/>
      <c r="K17379" s="443"/>
    </row>
    <row r="17380" spans="2:11" s="440" customFormat="1" x14ac:dyDescent="0.2">
      <c r="B17380" s="442"/>
      <c r="I17380" s="443"/>
      <c r="J17380" s="443"/>
      <c r="K17380" s="443"/>
    </row>
    <row r="17381" spans="2:11" s="440" customFormat="1" x14ac:dyDescent="0.2">
      <c r="B17381" s="442"/>
      <c r="I17381" s="443"/>
      <c r="J17381" s="443"/>
      <c r="K17381" s="443"/>
    </row>
    <row r="17382" spans="2:11" s="440" customFormat="1" x14ac:dyDescent="0.2">
      <c r="B17382" s="442"/>
      <c r="I17382" s="443"/>
      <c r="J17382" s="443"/>
      <c r="K17382" s="443"/>
    </row>
    <row r="17383" spans="2:11" s="440" customFormat="1" x14ac:dyDescent="0.2">
      <c r="B17383" s="442"/>
      <c r="I17383" s="443"/>
      <c r="J17383" s="443"/>
      <c r="K17383" s="443"/>
    </row>
    <row r="17384" spans="2:11" s="440" customFormat="1" x14ac:dyDescent="0.2">
      <c r="B17384" s="442"/>
      <c r="I17384" s="443"/>
      <c r="J17384" s="443"/>
      <c r="K17384" s="443"/>
    </row>
    <row r="17385" spans="2:11" s="440" customFormat="1" x14ac:dyDescent="0.2">
      <c r="B17385" s="442"/>
      <c r="I17385" s="443"/>
      <c r="J17385" s="443"/>
      <c r="K17385" s="443"/>
    </row>
    <row r="17386" spans="2:11" s="440" customFormat="1" x14ac:dyDescent="0.2">
      <c r="B17386" s="442"/>
      <c r="I17386" s="443"/>
      <c r="J17386" s="443"/>
      <c r="K17386" s="443"/>
    </row>
    <row r="17387" spans="2:11" s="440" customFormat="1" x14ac:dyDescent="0.2">
      <c r="B17387" s="442"/>
      <c r="I17387" s="443"/>
      <c r="J17387" s="443"/>
      <c r="K17387" s="443"/>
    </row>
    <row r="17388" spans="2:11" s="440" customFormat="1" x14ac:dyDescent="0.2">
      <c r="B17388" s="442"/>
      <c r="I17388" s="443"/>
      <c r="J17388" s="443"/>
      <c r="K17388" s="443"/>
    </row>
    <row r="17389" spans="2:11" s="440" customFormat="1" x14ac:dyDescent="0.2">
      <c r="B17389" s="442"/>
      <c r="I17389" s="443"/>
      <c r="J17389" s="443"/>
      <c r="K17389" s="443"/>
    </row>
    <row r="17390" spans="2:11" s="440" customFormat="1" x14ac:dyDescent="0.2">
      <c r="B17390" s="442"/>
      <c r="I17390" s="443"/>
      <c r="J17390" s="443"/>
      <c r="K17390" s="443"/>
    </row>
    <row r="17391" spans="2:11" s="440" customFormat="1" x14ac:dyDescent="0.2">
      <c r="B17391" s="442"/>
      <c r="I17391" s="443"/>
      <c r="J17391" s="443"/>
      <c r="K17391" s="443"/>
    </row>
    <row r="17392" spans="2:11" s="440" customFormat="1" x14ac:dyDescent="0.2">
      <c r="B17392" s="442"/>
      <c r="I17392" s="443"/>
      <c r="J17392" s="443"/>
      <c r="K17392" s="443"/>
    </row>
    <row r="17393" spans="2:11" s="440" customFormat="1" x14ac:dyDescent="0.2">
      <c r="B17393" s="442"/>
      <c r="I17393" s="443"/>
      <c r="J17393" s="443"/>
      <c r="K17393" s="443"/>
    </row>
    <row r="17394" spans="2:11" s="440" customFormat="1" x14ac:dyDescent="0.2">
      <c r="B17394" s="442"/>
      <c r="I17394" s="443"/>
      <c r="J17394" s="443"/>
      <c r="K17394" s="443"/>
    </row>
    <row r="17395" spans="2:11" s="440" customFormat="1" x14ac:dyDescent="0.2">
      <c r="B17395" s="442"/>
      <c r="I17395" s="443"/>
      <c r="J17395" s="443"/>
      <c r="K17395" s="443"/>
    </row>
    <row r="17396" spans="2:11" s="440" customFormat="1" x14ac:dyDescent="0.2">
      <c r="B17396" s="442"/>
      <c r="I17396" s="443"/>
      <c r="J17396" s="443"/>
      <c r="K17396" s="443"/>
    </row>
    <row r="17397" spans="2:11" s="440" customFormat="1" x14ac:dyDescent="0.2">
      <c r="B17397" s="442"/>
      <c r="I17397" s="443"/>
      <c r="J17397" s="443"/>
      <c r="K17397" s="443"/>
    </row>
    <row r="17398" spans="2:11" s="440" customFormat="1" x14ac:dyDescent="0.2">
      <c r="B17398" s="442"/>
      <c r="I17398" s="443"/>
      <c r="J17398" s="443"/>
      <c r="K17398" s="443"/>
    </row>
    <row r="17399" spans="2:11" s="440" customFormat="1" x14ac:dyDescent="0.2">
      <c r="B17399" s="442"/>
      <c r="I17399" s="443"/>
      <c r="J17399" s="443"/>
      <c r="K17399" s="443"/>
    </row>
    <row r="17400" spans="2:11" s="440" customFormat="1" x14ac:dyDescent="0.2">
      <c r="B17400" s="442"/>
      <c r="I17400" s="443"/>
      <c r="J17400" s="443"/>
      <c r="K17400" s="443"/>
    </row>
    <row r="17401" spans="2:11" s="440" customFormat="1" x14ac:dyDescent="0.2">
      <c r="B17401" s="442"/>
      <c r="I17401" s="443"/>
      <c r="J17401" s="443"/>
      <c r="K17401" s="443"/>
    </row>
    <row r="17402" spans="2:11" s="440" customFormat="1" x14ac:dyDescent="0.2">
      <c r="B17402" s="442"/>
      <c r="I17402" s="443"/>
      <c r="J17402" s="443"/>
      <c r="K17402" s="443"/>
    </row>
    <row r="17403" spans="2:11" s="440" customFormat="1" x14ac:dyDescent="0.2">
      <c r="B17403" s="442"/>
      <c r="I17403" s="443"/>
      <c r="J17403" s="443"/>
      <c r="K17403" s="443"/>
    </row>
    <row r="17404" spans="2:11" s="440" customFormat="1" x14ac:dyDescent="0.2">
      <c r="B17404" s="442"/>
      <c r="I17404" s="443"/>
      <c r="J17404" s="443"/>
      <c r="K17404" s="443"/>
    </row>
    <row r="17405" spans="2:11" s="440" customFormat="1" x14ac:dyDescent="0.2">
      <c r="B17405" s="442"/>
      <c r="I17405" s="443"/>
      <c r="J17405" s="443"/>
      <c r="K17405" s="443"/>
    </row>
    <row r="17406" spans="2:11" s="440" customFormat="1" x14ac:dyDescent="0.2">
      <c r="B17406" s="442"/>
      <c r="I17406" s="443"/>
      <c r="J17406" s="443"/>
      <c r="K17406" s="443"/>
    </row>
    <row r="17407" spans="2:11" s="440" customFormat="1" x14ac:dyDescent="0.2">
      <c r="B17407" s="442"/>
      <c r="I17407" s="443"/>
      <c r="J17407" s="443"/>
      <c r="K17407" s="443"/>
    </row>
    <row r="17408" spans="2:11" s="440" customFormat="1" x14ac:dyDescent="0.2">
      <c r="B17408" s="442"/>
      <c r="I17408" s="443"/>
      <c r="J17408" s="443"/>
      <c r="K17408" s="443"/>
    </row>
    <row r="17409" spans="2:11" s="440" customFormat="1" x14ac:dyDescent="0.2">
      <c r="B17409" s="442"/>
      <c r="I17409" s="443"/>
      <c r="J17409" s="443"/>
      <c r="K17409" s="443"/>
    </row>
    <row r="17410" spans="2:11" s="440" customFormat="1" x14ac:dyDescent="0.2">
      <c r="B17410" s="442"/>
      <c r="I17410" s="443"/>
      <c r="J17410" s="443"/>
      <c r="K17410" s="443"/>
    </row>
    <row r="17411" spans="2:11" s="440" customFormat="1" x14ac:dyDescent="0.2">
      <c r="B17411" s="442"/>
      <c r="I17411" s="443"/>
      <c r="J17411" s="443"/>
      <c r="K17411" s="443"/>
    </row>
    <row r="17412" spans="2:11" s="440" customFormat="1" x14ac:dyDescent="0.2">
      <c r="B17412" s="442"/>
      <c r="I17412" s="443"/>
      <c r="J17412" s="443"/>
      <c r="K17412" s="443"/>
    </row>
    <row r="17413" spans="2:11" s="440" customFormat="1" x14ac:dyDescent="0.2">
      <c r="B17413" s="442"/>
      <c r="I17413" s="443"/>
      <c r="J17413" s="443"/>
      <c r="K17413" s="443"/>
    </row>
    <row r="17414" spans="2:11" s="440" customFormat="1" x14ac:dyDescent="0.2">
      <c r="B17414" s="442"/>
      <c r="I17414" s="443"/>
      <c r="J17414" s="443"/>
      <c r="K17414" s="443"/>
    </row>
    <row r="17415" spans="2:11" s="440" customFormat="1" x14ac:dyDescent="0.2">
      <c r="B17415" s="442"/>
      <c r="I17415" s="443"/>
      <c r="J17415" s="443"/>
      <c r="K17415" s="443"/>
    </row>
    <row r="17416" spans="2:11" s="440" customFormat="1" x14ac:dyDescent="0.2">
      <c r="B17416" s="442"/>
      <c r="I17416" s="443"/>
      <c r="J17416" s="443"/>
      <c r="K17416" s="443"/>
    </row>
    <row r="17417" spans="2:11" s="440" customFormat="1" x14ac:dyDescent="0.2">
      <c r="B17417" s="442"/>
      <c r="I17417" s="443"/>
      <c r="J17417" s="443"/>
      <c r="K17417" s="443"/>
    </row>
    <row r="17418" spans="2:11" s="440" customFormat="1" x14ac:dyDescent="0.2">
      <c r="B17418" s="442"/>
      <c r="I17418" s="443"/>
      <c r="J17418" s="443"/>
      <c r="K17418" s="443"/>
    </row>
    <row r="17419" spans="2:11" s="440" customFormat="1" x14ac:dyDescent="0.2">
      <c r="B17419" s="442"/>
      <c r="I17419" s="443"/>
      <c r="J17419" s="443"/>
      <c r="K17419" s="443"/>
    </row>
    <row r="17420" spans="2:11" s="440" customFormat="1" x14ac:dyDescent="0.2">
      <c r="B17420" s="442"/>
      <c r="I17420" s="443"/>
      <c r="J17420" s="443"/>
      <c r="K17420" s="443"/>
    </row>
    <row r="17421" spans="2:11" s="440" customFormat="1" x14ac:dyDescent="0.2">
      <c r="B17421" s="442"/>
      <c r="I17421" s="443"/>
      <c r="J17421" s="443"/>
      <c r="K17421" s="443"/>
    </row>
    <row r="17422" spans="2:11" s="440" customFormat="1" x14ac:dyDescent="0.2">
      <c r="B17422" s="442"/>
      <c r="I17422" s="443"/>
      <c r="J17422" s="443"/>
      <c r="K17422" s="443"/>
    </row>
    <row r="17423" spans="2:11" s="440" customFormat="1" x14ac:dyDescent="0.2">
      <c r="B17423" s="442"/>
      <c r="I17423" s="443"/>
      <c r="J17423" s="443"/>
      <c r="K17423" s="443"/>
    </row>
    <row r="17424" spans="2:11" s="440" customFormat="1" x14ac:dyDescent="0.2">
      <c r="B17424" s="442"/>
      <c r="I17424" s="443"/>
      <c r="J17424" s="443"/>
      <c r="K17424" s="443"/>
    </row>
    <row r="17425" spans="2:11" s="440" customFormat="1" x14ac:dyDescent="0.2">
      <c r="B17425" s="442"/>
      <c r="I17425" s="443"/>
      <c r="J17425" s="443"/>
      <c r="K17425" s="443"/>
    </row>
    <row r="17426" spans="2:11" s="440" customFormat="1" x14ac:dyDescent="0.2">
      <c r="B17426" s="442"/>
      <c r="I17426" s="443"/>
      <c r="J17426" s="443"/>
      <c r="K17426" s="443"/>
    </row>
    <row r="17427" spans="2:11" s="440" customFormat="1" x14ac:dyDescent="0.2">
      <c r="B17427" s="442"/>
      <c r="I17427" s="443"/>
      <c r="J17427" s="443"/>
      <c r="K17427" s="443"/>
    </row>
    <row r="17428" spans="2:11" s="440" customFormat="1" x14ac:dyDescent="0.2">
      <c r="B17428" s="442"/>
      <c r="I17428" s="443"/>
      <c r="J17428" s="443"/>
      <c r="K17428" s="443"/>
    </row>
    <row r="17429" spans="2:11" s="440" customFormat="1" x14ac:dyDescent="0.2">
      <c r="B17429" s="442"/>
      <c r="I17429" s="443"/>
      <c r="J17429" s="443"/>
      <c r="K17429" s="443"/>
    </row>
    <row r="17430" spans="2:11" s="440" customFormat="1" x14ac:dyDescent="0.2">
      <c r="B17430" s="442"/>
      <c r="I17430" s="443"/>
      <c r="J17430" s="443"/>
      <c r="K17430" s="443"/>
    </row>
    <row r="17431" spans="2:11" s="440" customFormat="1" x14ac:dyDescent="0.2">
      <c r="B17431" s="442"/>
      <c r="I17431" s="443"/>
      <c r="J17431" s="443"/>
      <c r="K17431" s="443"/>
    </row>
    <row r="17432" spans="2:11" s="440" customFormat="1" x14ac:dyDescent="0.2">
      <c r="B17432" s="442"/>
      <c r="I17432" s="443"/>
      <c r="J17432" s="443"/>
      <c r="K17432" s="443"/>
    </row>
    <row r="17433" spans="2:11" s="440" customFormat="1" x14ac:dyDescent="0.2">
      <c r="B17433" s="442"/>
      <c r="I17433" s="443"/>
      <c r="J17433" s="443"/>
      <c r="K17433" s="443"/>
    </row>
    <row r="17434" spans="2:11" s="440" customFormat="1" x14ac:dyDescent="0.2">
      <c r="B17434" s="442"/>
      <c r="I17434" s="443"/>
      <c r="J17434" s="443"/>
      <c r="K17434" s="443"/>
    </row>
    <row r="17435" spans="2:11" s="440" customFormat="1" x14ac:dyDescent="0.2">
      <c r="B17435" s="442"/>
      <c r="I17435" s="443"/>
      <c r="J17435" s="443"/>
      <c r="K17435" s="443"/>
    </row>
    <row r="17436" spans="2:11" s="440" customFormat="1" x14ac:dyDescent="0.2">
      <c r="B17436" s="442"/>
      <c r="I17436" s="443"/>
      <c r="J17436" s="443"/>
      <c r="K17436" s="443"/>
    </row>
    <row r="17437" spans="2:11" s="440" customFormat="1" x14ac:dyDescent="0.2">
      <c r="B17437" s="442"/>
      <c r="I17437" s="443"/>
      <c r="J17437" s="443"/>
      <c r="K17437" s="443"/>
    </row>
    <row r="17438" spans="2:11" s="440" customFormat="1" x14ac:dyDescent="0.2">
      <c r="B17438" s="442"/>
      <c r="I17438" s="443"/>
      <c r="J17438" s="443"/>
      <c r="K17438" s="443"/>
    </row>
    <row r="17439" spans="2:11" s="440" customFormat="1" x14ac:dyDescent="0.2">
      <c r="B17439" s="442"/>
      <c r="I17439" s="443"/>
      <c r="J17439" s="443"/>
      <c r="K17439" s="443"/>
    </row>
    <row r="17440" spans="2:11" s="440" customFormat="1" x14ac:dyDescent="0.2">
      <c r="B17440" s="442"/>
      <c r="I17440" s="443"/>
      <c r="J17440" s="443"/>
      <c r="K17440" s="443"/>
    </row>
    <row r="17441" spans="2:11" s="440" customFormat="1" x14ac:dyDescent="0.2">
      <c r="B17441" s="442"/>
      <c r="I17441" s="443"/>
      <c r="J17441" s="443"/>
      <c r="K17441" s="443"/>
    </row>
    <row r="17442" spans="2:11" s="440" customFormat="1" x14ac:dyDescent="0.2">
      <c r="B17442" s="442"/>
      <c r="I17442" s="443"/>
      <c r="J17442" s="443"/>
      <c r="K17442" s="443"/>
    </row>
    <row r="17443" spans="2:11" s="440" customFormat="1" x14ac:dyDescent="0.2">
      <c r="B17443" s="442"/>
      <c r="I17443" s="443"/>
      <c r="J17443" s="443"/>
      <c r="K17443" s="443"/>
    </row>
    <row r="17444" spans="2:11" s="440" customFormat="1" x14ac:dyDescent="0.2">
      <c r="B17444" s="442"/>
      <c r="I17444" s="443"/>
      <c r="J17444" s="443"/>
      <c r="K17444" s="443"/>
    </row>
    <row r="17445" spans="2:11" s="440" customFormat="1" x14ac:dyDescent="0.2">
      <c r="B17445" s="442"/>
      <c r="I17445" s="443"/>
      <c r="J17445" s="443"/>
      <c r="K17445" s="443"/>
    </row>
    <row r="17446" spans="2:11" s="440" customFormat="1" x14ac:dyDescent="0.2">
      <c r="B17446" s="442"/>
      <c r="I17446" s="443"/>
      <c r="J17446" s="443"/>
      <c r="K17446" s="443"/>
    </row>
    <row r="17447" spans="2:11" s="440" customFormat="1" x14ac:dyDescent="0.2">
      <c r="B17447" s="442"/>
      <c r="I17447" s="443"/>
      <c r="J17447" s="443"/>
      <c r="K17447" s="443"/>
    </row>
    <row r="17448" spans="2:11" s="440" customFormat="1" x14ac:dyDescent="0.2">
      <c r="B17448" s="442"/>
      <c r="I17448" s="443"/>
      <c r="J17448" s="443"/>
      <c r="K17448" s="443"/>
    </row>
    <row r="17449" spans="2:11" s="440" customFormat="1" x14ac:dyDescent="0.2">
      <c r="B17449" s="442"/>
      <c r="I17449" s="443"/>
      <c r="J17449" s="443"/>
      <c r="K17449" s="443"/>
    </row>
    <row r="17450" spans="2:11" s="440" customFormat="1" x14ac:dyDescent="0.2">
      <c r="B17450" s="442"/>
      <c r="I17450" s="443"/>
      <c r="J17450" s="443"/>
      <c r="K17450" s="443"/>
    </row>
    <row r="17451" spans="2:11" s="440" customFormat="1" x14ac:dyDescent="0.2">
      <c r="B17451" s="442"/>
      <c r="I17451" s="443"/>
      <c r="J17451" s="443"/>
      <c r="K17451" s="443"/>
    </row>
    <row r="17452" spans="2:11" s="440" customFormat="1" x14ac:dyDescent="0.2">
      <c r="B17452" s="442"/>
      <c r="I17452" s="443"/>
      <c r="J17452" s="443"/>
      <c r="K17452" s="443"/>
    </row>
    <row r="17453" spans="2:11" s="440" customFormat="1" x14ac:dyDescent="0.2">
      <c r="B17453" s="442"/>
      <c r="I17453" s="443"/>
      <c r="J17453" s="443"/>
      <c r="K17453" s="443"/>
    </row>
    <row r="17454" spans="2:11" s="440" customFormat="1" x14ac:dyDescent="0.2">
      <c r="B17454" s="442"/>
      <c r="I17454" s="443"/>
      <c r="J17454" s="443"/>
      <c r="K17454" s="443"/>
    </row>
    <row r="17455" spans="2:11" s="440" customFormat="1" x14ac:dyDescent="0.2">
      <c r="B17455" s="442"/>
      <c r="I17455" s="443"/>
      <c r="J17455" s="443"/>
      <c r="K17455" s="443"/>
    </row>
    <row r="17456" spans="2:11" s="440" customFormat="1" x14ac:dyDescent="0.2">
      <c r="B17456" s="442"/>
      <c r="I17456" s="443"/>
      <c r="J17456" s="443"/>
      <c r="K17456" s="443"/>
    </row>
    <row r="17457" spans="2:11" s="440" customFormat="1" x14ac:dyDescent="0.2">
      <c r="B17457" s="442"/>
      <c r="I17457" s="443"/>
      <c r="J17457" s="443"/>
      <c r="K17457" s="443"/>
    </row>
    <row r="17458" spans="2:11" s="440" customFormat="1" x14ac:dyDescent="0.2">
      <c r="B17458" s="442"/>
      <c r="I17458" s="443"/>
      <c r="J17458" s="443"/>
      <c r="K17458" s="443"/>
    </row>
    <row r="17459" spans="2:11" s="440" customFormat="1" x14ac:dyDescent="0.2">
      <c r="B17459" s="442"/>
      <c r="I17459" s="443"/>
      <c r="J17459" s="443"/>
      <c r="K17459" s="443"/>
    </row>
    <row r="17460" spans="2:11" s="440" customFormat="1" x14ac:dyDescent="0.2">
      <c r="B17460" s="442"/>
      <c r="I17460" s="443"/>
      <c r="J17460" s="443"/>
      <c r="K17460" s="443"/>
    </row>
    <row r="17461" spans="2:11" s="440" customFormat="1" x14ac:dyDescent="0.2">
      <c r="B17461" s="442"/>
      <c r="I17461" s="443"/>
      <c r="J17461" s="443"/>
      <c r="K17461" s="443"/>
    </row>
    <row r="17462" spans="2:11" s="440" customFormat="1" x14ac:dyDescent="0.2">
      <c r="B17462" s="442"/>
      <c r="I17462" s="443"/>
      <c r="J17462" s="443"/>
      <c r="K17462" s="443"/>
    </row>
    <row r="17463" spans="2:11" s="440" customFormat="1" x14ac:dyDescent="0.2">
      <c r="B17463" s="442"/>
      <c r="I17463" s="443"/>
      <c r="J17463" s="443"/>
      <c r="K17463" s="443"/>
    </row>
    <row r="17464" spans="2:11" s="440" customFormat="1" x14ac:dyDescent="0.2">
      <c r="B17464" s="442"/>
      <c r="I17464" s="443"/>
      <c r="J17464" s="443"/>
      <c r="K17464" s="443"/>
    </row>
    <row r="17465" spans="2:11" s="440" customFormat="1" x14ac:dyDescent="0.2">
      <c r="B17465" s="442"/>
      <c r="I17465" s="443"/>
      <c r="J17465" s="443"/>
      <c r="K17465" s="443"/>
    </row>
    <row r="17466" spans="2:11" s="440" customFormat="1" x14ac:dyDescent="0.2">
      <c r="B17466" s="442"/>
      <c r="I17466" s="443"/>
      <c r="J17466" s="443"/>
      <c r="K17466" s="443"/>
    </row>
    <row r="17467" spans="2:11" s="440" customFormat="1" x14ac:dyDescent="0.2">
      <c r="B17467" s="442"/>
      <c r="I17467" s="443"/>
      <c r="J17467" s="443"/>
      <c r="K17467" s="443"/>
    </row>
    <row r="17468" spans="2:11" s="440" customFormat="1" x14ac:dyDescent="0.2">
      <c r="B17468" s="442"/>
      <c r="I17468" s="443"/>
      <c r="J17468" s="443"/>
      <c r="K17468" s="443"/>
    </row>
    <row r="17469" spans="2:11" s="440" customFormat="1" x14ac:dyDescent="0.2">
      <c r="B17469" s="442"/>
      <c r="I17469" s="443"/>
      <c r="J17469" s="443"/>
      <c r="K17469" s="443"/>
    </row>
    <row r="17470" spans="2:11" s="440" customFormat="1" x14ac:dyDescent="0.2">
      <c r="B17470" s="442"/>
      <c r="I17470" s="443"/>
      <c r="J17470" s="443"/>
      <c r="K17470" s="443"/>
    </row>
    <row r="17471" spans="2:11" s="440" customFormat="1" x14ac:dyDescent="0.2">
      <c r="B17471" s="442"/>
      <c r="I17471" s="443"/>
      <c r="J17471" s="443"/>
      <c r="K17471" s="443"/>
    </row>
    <row r="17472" spans="2:11" s="440" customFormat="1" x14ac:dyDescent="0.2">
      <c r="B17472" s="442"/>
      <c r="I17472" s="443"/>
      <c r="J17472" s="443"/>
      <c r="K17472" s="443"/>
    </row>
    <row r="17473" spans="2:11" s="440" customFormat="1" x14ac:dyDescent="0.2">
      <c r="B17473" s="442"/>
      <c r="I17473" s="443"/>
      <c r="J17473" s="443"/>
      <c r="K17473" s="443"/>
    </row>
    <row r="17474" spans="2:11" s="440" customFormat="1" x14ac:dyDescent="0.2">
      <c r="B17474" s="442"/>
      <c r="I17474" s="443"/>
      <c r="J17474" s="443"/>
      <c r="K17474" s="443"/>
    </row>
    <row r="17475" spans="2:11" s="440" customFormat="1" x14ac:dyDescent="0.2">
      <c r="B17475" s="442"/>
      <c r="I17475" s="443"/>
      <c r="J17475" s="443"/>
      <c r="K17475" s="443"/>
    </row>
    <row r="17476" spans="2:11" s="440" customFormat="1" x14ac:dyDescent="0.2">
      <c r="B17476" s="442"/>
      <c r="I17476" s="443"/>
      <c r="J17476" s="443"/>
      <c r="K17476" s="443"/>
    </row>
    <row r="17477" spans="2:11" s="440" customFormat="1" x14ac:dyDescent="0.2">
      <c r="B17477" s="442"/>
      <c r="I17477" s="443"/>
      <c r="J17477" s="443"/>
      <c r="K17477" s="443"/>
    </row>
    <row r="17478" spans="2:11" s="440" customFormat="1" x14ac:dyDescent="0.2">
      <c r="B17478" s="442"/>
      <c r="I17478" s="443"/>
      <c r="J17478" s="443"/>
      <c r="K17478" s="443"/>
    </row>
    <row r="17479" spans="2:11" s="440" customFormat="1" x14ac:dyDescent="0.2">
      <c r="B17479" s="442"/>
      <c r="I17479" s="443"/>
      <c r="J17479" s="443"/>
      <c r="K17479" s="443"/>
    </row>
    <row r="17480" spans="2:11" s="440" customFormat="1" x14ac:dyDescent="0.2">
      <c r="B17480" s="442"/>
      <c r="I17480" s="443"/>
      <c r="J17480" s="443"/>
      <c r="K17480" s="443"/>
    </row>
    <row r="17481" spans="2:11" s="440" customFormat="1" x14ac:dyDescent="0.2">
      <c r="B17481" s="442"/>
      <c r="I17481" s="443"/>
      <c r="J17481" s="443"/>
      <c r="K17481" s="443"/>
    </row>
    <row r="17482" spans="2:11" s="440" customFormat="1" x14ac:dyDescent="0.2">
      <c r="B17482" s="442"/>
      <c r="I17482" s="443"/>
      <c r="J17482" s="443"/>
      <c r="K17482" s="443"/>
    </row>
    <row r="17483" spans="2:11" s="440" customFormat="1" x14ac:dyDescent="0.2">
      <c r="B17483" s="442"/>
      <c r="I17483" s="443"/>
      <c r="J17483" s="443"/>
      <c r="K17483" s="443"/>
    </row>
    <row r="17484" spans="2:11" s="440" customFormat="1" x14ac:dyDescent="0.2">
      <c r="B17484" s="442"/>
      <c r="I17484" s="443"/>
      <c r="J17484" s="443"/>
      <c r="K17484" s="443"/>
    </row>
    <row r="17485" spans="2:11" s="440" customFormat="1" x14ac:dyDescent="0.2">
      <c r="B17485" s="442"/>
      <c r="I17485" s="443"/>
      <c r="J17485" s="443"/>
      <c r="K17485" s="443"/>
    </row>
    <row r="17486" spans="2:11" s="440" customFormat="1" x14ac:dyDescent="0.2">
      <c r="B17486" s="442"/>
      <c r="I17486" s="443"/>
      <c r="J17486" s="443"/>
      <c r="K17486" s="443"/>
    </row>
    <row r="17487" spans="2:11" s="440" customFormat="1" x14ac:dyDescent="0.2">
      <c r="B17487" s="442"/>
      <c r="I17487" s="443"/>
      <c r="J17487" s="443"/>
      <c r="K17487" s="443"/>
    </row>
    <row r="17488" spans="2:11" s="440" customFormat="1" x14ac:dyDescent="0.2">
      <c r="B17488" s="442"/>
      <c r="I17488" s="443"/>
      <c r="J17488" s="443"/>
      <c r="K17488" s="443"/>
    </row>
    <row r="17489" spans="2:11" s="440" customFormat="1" x14ac:dyDescent="0.2">
      <c r="B17489" s="442"/>
      <c r="I17489" s="443"/>
      <c r="J17489" s="443"/>
      <c r="K17489" s="443"/>
    </row>
    <row r="17490" spans="2:11" s="440" customFormat="1" x14ac:dyDescent="0.2">
      <c r="B17490" s="442"/>
      <c r="I17490" s="443"/>
      <c r="J17490" s="443"/>
      <c r="K17490" s="443"/>
    </row>
    <row r="17491" spans="2:11" s="440" customFormat="1" x14ac:dyDescent="0.2">
      <c r="B17491" s="442"/>
      <c r="I17491" s="443"/>
      <c r="J17491" s="443"/>
      <c r="K17491" s="443"/>
    </row>
    <row r="17492" spans="2:11" s="440" customFormat="1" x14ac:dyDescent="0.2">
      <c r="B17492" s="442"/>
      <c r="I17492" s="443"/>
      <c r="J17492" s="443"/>
      <c r="K17492" s="443"/>
    </row>
    <row r="17493" spans="2:11" s="440" customFormat="1" x14ac:dyDescent="0.2">
      <c r="B17493" s="442"/>
      <c r="I17493" s="443"/>
      <c r="J17493" s="443"/>
      <c r="K17493" s="443"/>
    </row>
    <row r="17494" spans="2:11" s="440" customFormat="1" x14ac:dyDescent="0.2">
      <c r="B17494" s="442"/>
      <c r="I17494" s="443"/>
      <c r="J17494" s="443"/>
      <c r="K17494" s="443"/>
    </row>
    <row r="17495" spans="2:11" s="440" customFormat="1" x14ac:dyDescent="0.2">
      <c r="B17495" s="442"/>
      <c r="I17495" s="443"/>
      <c r="J17495" s="443"/>
      <c r="K17495" s="443"/>
    </row>
    <row r="17496" spans="2:11" s="440" customFormat="1" x14ac:dyDescent="0.2">
      <c r="B17496" s="442"/>
      <c r="I17496" s="443"/>
      <c r="J17496" s="443"/>
      <c r="K17496" s="443"/>
    </row>
    <row r="17497" spans="2:11" s="440" customFormat="1" x14ac:dyDescent="0.2">
      <c r="B17497" s="442"/>
      <c r="I17497" s="443"/>
      <c r="J17497" s="443"/>
      <c r="K17497" s="443"/>
    </row>
    <row r="17498" spans="2:11" s="440" customFormat="1" x14ac:dyDescent="0.2">
      <c r="B17498" s="442"/>
      <c r="I17498" s="443"/>
      <c r="J17498" s="443"/>
      <c r="K17498" s="443"/>
    </row>
    <row r="17499" spans="2:11" s="440" customFormat="1" x14ac:dyDescent="0.2">
      <c r="B17499" s="442"/>
      <c r="I17499" s="443"/>
      <c r="J17499" s="443"/>
      <c r="K17499" s="443"/>
    </row>
    <row r="17500" spans="2:11" s="440" customFormat="1" x14ac:dyDescent="0.2">
      <c r="B17500" s="442"/>
      <c r="I17500" s="443"/>
      <c r="J17500" s="443"/>
      <c r="K17500" s="443"/>
    </row>
    <row r="17501" spans="2:11" s="440" customFormat="1" x14ac:dyDescent="0.2">
      <c r="B17501" s="442"/>
      <c r="I17501" s="443"/>
      <c r="J17501" s="443"/>
      <c r="K17501" s="443"/>
    </row>
    <row r="17502" spans="2:11" s="440" customFormat="1" x14ac:dyDescent="0.2">
      <c r="B17502" s="442"/>
      <c r="I17502" s="443"/>
      <c r="J17502" s="443"/>
      <c r="K17502" s="443"/>
    </row>
    <row r="17503" spans="2:11" s="440" customFormat="1" x14ac:dyDescent="0.2">
      <c r="B17503" s="442"/>
      <c r="I17503" s="443"/>
      <c r="J17503" s="443"/>
      <c r="K17503" s="443"/>
    </row>
    <row r="17504" spans="2:11" s="440" customFormat="1" x14ac:dyDescent="0.2">
      <c r="B17504" s="442"/>
      <c r="I17504" s="443"/>
      <c r="J17504" s="443"/>
      <c r="K17504" s="443"/>
    </row>
    <row r="17505" spans="2:11" s="440" customFormat="1" x14ac:dyDescent="0.2">
      <c r="B17505" s="442"/>
      <c r="I17505" s="443"/>
      <c r="J17505" s="443"/>
      <c r="K17505" s="443"/>
    </row>
    <row r="17506" spans="2:11" s="440" customFormat="1" x14ac:dyDescent="0.2">
      <c r="B17506" s="442"/>
      <c r="I17506" s="443"/>
      <c r="J17506" s="443"/>
      <c r="K17506" s="443"/>
    </row>
    <row r="17507" spans="2:11" s="440" customFormat="1" x14ac:dyDescent="0.2">
      <c r="B17507" s="442"/>
      <c r="I17507" s="443"/>
      <c r="J17507" s="443"/>
      <c r="K17507" s="443"/>
    </row>
    <row r="17508" spans="2:11" s="440" customFormat="1" x14ac:dyDescent="0.2">
      <c r="B17508" s="442"/>
      <c r="I17508" s="443"/>
      <c r="J17508" s="443"/>
      <c r="K17508" s="443"/>
    </row>
    <row r="17509" spans="2:11" s="440" customFormat="1" x14ac:dyDescent="0.2">
      <c r="B17509" s="442"/>
      <c r="I17509" s="443"/>
      <c r="J17509" s="443"/>
      <c r="K17509" s="443"/>
    </row>
    <row r="17510" spans="2:11" s="440" customFormat="1" x14ac:dyDescent="0.2">
      <c r="B17510" s="442"/>
      <c r="I17510" s="443"/>
      <c r="J17510" s="443"/>
      <c r="K17510" s="443"/>
    </row>
    <row r="17511" spans="2:11" s="440" customFormat="1" x14ac:dyDescent="0.2">
      <c r="B17511" s="442"/>
      <c r="I17511" s="443"/>
      <c r="J17511" s="443"/>
      <c r="K17511" s="443"/>
    </row>
    <row r="17512" spans="2:11" s="440" customFormat="1" x14ac:dyDescent="0.2">
      <c r="B17512" s="442"/>
      <c r="I17512" s="443"/>
      <c r="J17512" s="443"/>
      <c r="K17512" s="443"/>
    </row>
    <row r="17513" spans="2:11" s="440" customFormat="1" x14ac:dyDescent="0.2">
      <c r="B17513" s="442"/>
      <c r="I17513" s="443"/>
      <c r="J17513" s="443"/>
      <c r="K17513" s="443"/>
    </row>
    <row r="17514" spans="2:11" s="440" customFormat="1" x14ac:dyDescent="0.2">
      <c r="B17514" s="442"/>
      <c r="I17514" s="443"/>
      <c r="J17514" s="443"/>
      <c r="K17514" s="443"/>
    </row>
    <row r="17515" spans="2:11" s="440" customFormat="1" x14ac:dyDescent="0.2">
      <c r="B17515" s="442"/>
      <c r="I17515" s="443"/>
      <c r="J17515" s="443"/>
      <c r="K17515" s="443"/>
    </row>
    <row r="17516" spans="2:11" s="440" customFormat="1" x14ac:dyDescent="0.2">
      <c r="B17516" s="442"/>
      <c r="I17516" s="443"/>
      <c r="J17516" s="443"/>
      <c r="K17516" s="443"/>
    </row>
    <row r="17517" spans="2:11" s="440" customFormat="1" x14ac:dyDescent="0.2">
      <c r="B17517" s="442"/>
      <c r="I17517" s="443"/>
      <c r="J17517" s="443"/>
      <c r="K17517" s="443"/>
    </row>
    <row r="17518" spans="2:11" s="440" customFormat="1" x14ac:dyDescent="0.2">
      <c r="B17518" s="442"/>
      <c r="I17518" s="443"/>
      <c r="J17518" s="443"/>
      <c r="K17518" s="443"/>
    </row>
    <row r="17519" spans="2:11" s="440" customFormat="1" x14ac:dyDescent="0.2">
      <c r="B17519" s="442"/>
      <c r="I17519" s="443"/>
      <c r="J17519" s="443"/>
      <c r="K17519" s="443"/>
    </row>
    <row r="17520" spans="2:11" s="440" customFormat="1" x14ac:dyDescent="0.2">
      <c r="B17520" s="442"/>
      <c r="I17520" s="443"/>
      <c r="J17520" s="443"/>
      <c r="K17520" s="443"/>
    </row>
    <row r="17521" spans="2:11" s="440" customFormat="1" x14ac:dyDescent="0.2">
      <c r="B17521" s="442"/>
      <c r="I17521" s="443"/>
      <c r="J17521" s="443"/>
      <c r="K17521" s="443"/>
    </row>
    <row r="17522" spans="2:11" s="440" customFormat="1" x14ac:dyDescent="0.2">
      <c r="B17522" s="442"/>
      <c r="I17522" s="443"/>
      <c r="J17522" s="443"/>
      <c r="K17522" s="443"/>
    </row>
    <row r="17523" spans="2:11" s="440" customFormat="1" x14ac:dyDescent="0.2">
      <c r="B17523" s="442"/>
      <c r="I17523" s="443"/>
      <c r="J17523" s="443"/>
      <c r="K17523" s="443"/>
    </row>
    <row r="17524" spans="2:11" s="440" customFormat="1" x14ac:dyDescent="0.2">
      <c r="B17524" s="442"/>
      <c r="I17524" s="443"/>
      <c r="J17524" s="443"/>
      <c r="K17524" s="443"/>
    </row>
    <row r="17525" spans="2:11" s="440" customFormat="1" x14ac:dyDescent="0.2">
      <c r="B17525" s="442"/>
      <c r="I17525" s="443"/>
      <c r="J17525" s="443"/>
      <c r="K17525" s="443"/>
    </row>
    <row r="17526" spans="2:11" s="440" customFormat="1" x14ac:dyDescent="0.2">
      <c r="B17526" s="442"/>
      <c r="I17526" s="443"/>
      <c r="J17526" s="443"/>
      <c r="K17526" s="443"/>
    </row>
    <row r="17527" spans="2:11" s="440" customFormat="1" x14ac:dyDescent="0.2">
      <c r="B17527" s="442"/>
      <c r="I17527" s="443"/>
      <c r="J17527" s="443"/>
      <c r="K17527" s="443"/>
    </row>
    <row r="17528" spans="2:11" s="440" customFormat="1" x14ac:dyDescent="0.2">
      <c r="B17528" s="442"/>
      <c r="I17528" s="443"/>
      <c r="J17528" s="443"/>
      <c r="K17528" s="443"/>
    </row>
    <row r="17529" spans="2:11" s="440" customFormat="1" x14ac:dyDescent="0.2">
      <c r="B17529" s="442"/>
      <c r="I17529" s="443"/>
      <c r="J17529" s="443"/>
      <c r="K17529" s="443"/>
    </row>
    <row r="17530" spans="2:11" s="440" customFormat="1" x14ac:dyDescent="0.2">
      <c r="B17530" s="442"/>
      <c r="I17530" s="443"/>
      <c r="J17530" s="443"/>
      <c r="K17530" s="443"/>
    </row>
    <row r="17531" spans="2:11" s="440" customFormat="1" x14ac:dyDescent="0.2">
      <c r="B17531" s="442"/>
      <c r="I17531" s="443"/>
      <c r="J17531" s="443"/>
      <c r="K17531" s="443"/>
    </row>
    <row r="17532" spans="2:11" s="440" customFormat="1" x14ac:dyDescent="0.2">
      <c r="B17532" s="442"/>
      <c r="I17532" s="443"/>
      <c r="J17532" s="443"/>
      <c r="K17532" s="443"/>
    </row>
    <row r="17533" spans="2:11" s="440" customFormat="1" x14ac:dyDescent="0.2">
      <c r="B17533" s="442"/>
      <c r="I17533" s="443"/>
      <c r="J17533" s="443"/>
      <c r="K17533" s="443"/>
    </row>
    <row r="17534" spans="2:11" s="440" customFormat="1" x14ac:dyDescent="0.2">
      <c r="B17534" s="442"/>
      <c r="I17534" s="443"/>
      <c r="J17534" s="443"/>
      <c r="K17534" s="443"/>
    </row>
    <row r="17535" spans="2:11" s="440" customFormat="1" x14ac:dyDescent="0.2">
      <c r="B17535" s="442"/>
      <c r="I17535" s="443"/>
      <c r="J17535" s="443"/>
      <c r="K17535" s="443"/>
    </row>
    <row r="17536" spans="2:11" s="440" customFormat="1" x14ac:dyDescent="0.2">
      <c r="B17536" s="442"/>
      <c r="I17536" s="443"/>
      <c r="J17536" s="443"/>
      <c r="K17536" s="443"/>
    </row>
    <row r="17537" spans="2:11" s="440" customFormat="1" x14ac:dyDescent="0.2">
      <c r="B17537" s="442"/>
      <c r="I17537" s="443"/>
      <c r="J17537" s="443"/>
      <c r="K17537" s="443"/>
    </row>
    <row r="17538" spans="2:11" s="440" customFormat="1" x14ac:dyDescent="0.2">
      <c r="B17538" s="442"/>
      <c r="I17538" s="443"/>
      <c r="J17538" s="443"/>
      <c r="K17538" s="443"/>
    </row>
    <row r="17539" spans="2:11" s="440" customFormat="1" x14ac:dyDescent="0.2">
      <c r="B17539" s="442"/>
      <c r="I17539" s="443"/>
      <c r="J17539" s="443"/>
      <c r="K17539" s="443"/>
    </row>
    <row r="17540" spans="2:11" s="440" customFormat="1" x14ac:dyDescent="0.2">
      <c r="B17540" s="442"/>
      <c r="I17540" s="443"/>
      <c r="J17540" s="443"/>
      <c r="K17540" s="443"/>
    </row>
    <row r="17541" spans="2:11" s="440" customFormat="1" x14ac:dyDescent="0.2">
      <c r="B17541" s="442"/>
      <c r="I17541" s="443"/>
      <c r="J17541" s="443"/>
      <c r="K17541" s="443"/>
    </row>
    <row r="17542" spans="2:11" s="440" customFormat="1" x14ac:dyDescent="0.2">
      <c r="B17542" s="442"/>
      <c r="I17542" s="443"/>
      <c r="J17542" s="443"/>
      <c r="K17542" s="443"/>
    </row>
    <row r="17543" spans="2:11" s="440" customFormat="1" x14ac:dyDescent="0.2">
      <c r="B17543" s="442"/>
      <c r="I17543" s="443"/>
      <c r="J17543" s="443"/>
      <c r="K17543" s="443"/>
    </row>
    <row r="17544" spans="2:11" s="440" customFormat="1" x14ac:dyDescent="0.2">
      <c r="B17544" s="442"/>
      <c r="I17544" s="443"/>
      <c r="J17544" s="443"/>
      <c r="K17544" s="443"/>
    </row>
    <row r="17545" spans="2:11" s="440" customFormat="1" x14ac:dyDescent="0.2">
      <c r="B17545" s="442"/>
      <c r="I17545" s="443"/>
      <c r="J17545" s="443"/>
      <c r="K17545" s="443"/>
    </row>
    <row r="17546" spans="2:11" s="440" customFormat="1" x14ac:dyDescent="0.2">
      <c r="B17546" s="442"/>
      <c r="I17546" s="443"/>
      <c r="J17546" s="443"/>
      <c r="K17546" s="443"/>
    </row>
    <row r="17547" spans="2:11" s="440" customFormat="1" x14ac:dyDescent="0.2">
      <c r="B17547" s="442"/>
      <c r="I17547" s="443"/>
      <c r="J17547" s="443"/>
      <c r="K17547" s="443"/>
    </row>
    <row r="17548" spans="2:11" s="440" customFormat="1" x14ac:dyDescent="0.2">
      <c r="B17548" s="442"/>
      <c r="I17548" s="443"/>
      <c r="J17548" s="443"/>
      <c r="K17548" s="443"/>
    </row>
    <row r="17549" spans="2:11" s="440" customFormat="1" x14ac:dyDescent="0.2">
      <c r="B17549" s="442"/>
      <c r="I17549" s="443"/>
      <c r="J17549" s="443"/>
      <c r="K17549" s="443"/>
    </row>
    <row r="17550" spans="2:11" s="440" customFormat="1" x14ac:dyDescent="0.2">
      <c r="B17550" s="442"/>
      <c r="I17550" s="443"/>
      <c r="J17550" s="443"/>
      <c r="K17550" s="443"/>
    </row>
    <row r="17551" spans="2:11" s="440" customFormat="1" x14ac:dyDescent="0.2">
      <c r="B17551" s="442"/>
      <c r="I17551" s="443"/>
      <c r="J17551" s="443"/>
      <c r="K17551" s="443"/>
    </row>
    <row r="17552" spans="2:11" s="440" customFormat="1" x14ac:dyDescent="0.2">
      <c r="B17552" s="442"/>
      <c r="I17552" s="443"/>
      <c r="J17552" s="443"/>
      <c r="K17552" s="443"/>
    </row>
    <row r="17553" spans="2:11" s="440" customFormat="1" x14ac:dyDescent="0.2">
      <c r="B17553" s="442"/>
      <c r="I17553" s="443"/>
      <c r="J17553" s="443"/>
      <c r="K17553" s="443"/>
    </row>
    <row r="17554" spans="2:11" s="440" customFormat="1" x14ac:dyDescent="0.2">
      <c r="B17554" s="442"/>
      <c r="I17554" s="443"/>
      <c r="J17554" s="443"/>
      <c r="K17554" s="443"/>
    </row>
    <row r="17555" spans="2:11" s="440" customFormat="1" x14ac:dyDescent="0.2">
      <c r="B17555" s="442"/>
      <c r="I17555" s="443"/>
      <c r="J17555" s="443"/>
      <c r="K17555" s="443"/>
    </row>
    <row r="17556" spans="2:11" s="440" customFormat="1" x14ac:dyDescent="0.2">
      <c r="B17556" s="442"/>
      <c r="I17556" s="443"/>
      <c r="J17556" s="443"/>
      <c r="K17556" s="443"/>
    </row>
    <row r="17557" spans="2:11" s="440" customFormat="1" x14ac:dyDescent="0.2">
      <c r="B17557" s="442"/>
      <c r="I17557" s="443"/>
      <c r="J17557" s="443"/>
      <c r="K17557" s="443"/>
    </row>
    <row r="17558" spans="2:11" s="440" customFormat="1" x14ac:dyDescent="0.2">
      <c r="B17558" s="442"/>
      <c r="I17558" s="443"/>
      <c r="J17558" s="443"/>
      <c r="K17558" s="443"/>
    </row>
    <row r="17559" spans="2:11" s="440" customFormat="1" x14ac:dyDescent="0.2">
      <c r="B17559" s="442"/>
      <c r="I17559" s="443"/>
      <c r="J17559" s="443"/>
      <c r="K17559" s="443"/>
    </row>
    <row r="17560" spans="2:11" s="440" customFormat="1" x14ac:dyDescent="0.2">
      <c r="B17560" s="442"/>
      <c r="I17560" s="443"/>
      <c r="J17560" s="443"/>
      <c r="K17560" s="443"/>
    </row>
    <row r="17561" spans="2:11" s="440" customFormat="1" x14ac:dyDescent="0.2">
      <c r="B17561" s="442"/>
      <c r="I17561" s="443"/>
      <c r="J17561" s="443"/>
      <c r="K17561" s="443"/>
    </row>
    <row r="17562" spans="2:11" s="440" customFormat="1" x14ac:dyDescent="0.2">
      <c r="B17562" s="442"/>
      <c r="I17562" s="443"/>
      <c r="J17562" s="443"/>
      <c r="K17562" s="443"/>
    </row>
    <row r="17563" spans="2:11" s="440" customFormat="1" x14ac:dyDescent="0.2">
      <c r="B17563" s="442"/>
      <c r="I17563" s="443"/>
      <c r="J17563" s="443"/>
      <c r="K17563" s="443"/>
    </row>
    <row r="17564" spans="2:11" s="440" customFormat="1" x14ac:dyDescent="0.2">
      <c r="B17564" s="442"/>
      <c r="I17564" s="443"/>
      <c r="J17564" s="443"/>
      <c r="K17564" s="443"/>
    </row>
    <row r="17565" spans="2:11" s="440" customFormat="1" x14ac:dyDescent="0.2">
      <c r="B17565" s="442"/>
      <c r="I17565" s="443"/>
      <c r="J17565" s="443"/>
      <c r="K17565" s="443"/>
    </row>
    <row r="17566" spans="2:11" s="440" customFormat="1" x14ac:dyDescent="0.2">
      <c r="B17566" s="442"/>
      <c r="I17566" s="443"/>
      <c r="J17566" s="443"/>
      <c r="K17566" s="443"/>
    </row>
    <row r="17567" spans="2:11" s="440" customFormat="1" x14ac:dyDescent="0.2">
      <c r="B17567" s="442"/>
      <c r="I17567" s="443"/>
      <c r="J17567" s="443"/>
      <c r="K17567" s="443"/>
    </row>
    <row r="17568" spans="2:11" s="440" customFormat="1" x14ac:dyDescent="0.2">
      <c r="B17568" s="442"/>
      <c r="I17568" s="443"/>
      <c r="J17568" s="443"/>
      <c r="K17568" s="443"/>
    </row>
    <row r="17569" spans="2:11" s="440" customFormat="1" x14ac:dyDescent="0.2">
      <c r="B17569" s="442"/>
      <c r="I17569" s="443"/>
      <c r="J17569" s="443"/>
      <c r="K17569" s="443"/>
    </row>
    <row r="17570" spans="2:11" s="440" customFormat="1" x14ac:dyDescent="0.2">
      <c r="B17570" s="442"/>
      <c r="I17570" s="443"/>
      <c r="J17570" s="443"/>
      <c r="K17570" s="443"/>
    </row>
    <row r="17571" spans="2:11" s="440" customFormat="1" x14ac:dyDescent="0.2">
      <c r="B17571" s="442"/>
      <c r="I17571" s="443"/>
      <c r="J17571" s="443"/>
      <c r="K17571" s="443"/>
    </row>
    <row r="17572" spans="2:11" s="440" customFormat="1" x14ac:dyDescent="0.2">
      <c r="B17572" s="442"/>
      <c r="I17572" s="443"/>
      <c r="J17572" s="443"/>
      <c r="K17572" s="443"/>
    </row>
    <row r="17573" spans="2:11" s="440" customFormat="1" x14ac:dyDescent="0.2">
      <c r="B17573" s="442"/>
      <c r="I17573" s="443"/>
      <c r="J17573" s="443"/>
      <c r="K17573" s="443"/>
    </row>
    <row r="17574" spans="2:11" s="440" customFormat="1" x14ac:dyDescent="0.2">
      <c r="B17574" s="442"/>
      <c r="I17574" s="443"/>
      <c r="J17574" s="443"/>
      <c r="K17574" s="443"/>
    </row>
    <row r="17575" spans="2:11" s="440" customFormat="1" x14ac:dyDescent="0.2">
      <c r="B17575" s="442"/>
      <c r="I17575" s="443"/>
      <c r="J17575" s="443"/>
      <c r="K17575" s="443"/>
    </row>
    <row r="17576" spans="2:11" s="440" customFormat="1" x14ac:dyDescent="0.2">
      <c r="B17576" s="442"/>
      <c r="I17576" s="443"/>
      <c r="J17576" s="443"/>
      <c r="K17576" s="443"/>
    </row>
    <row r="17577" spans="2:11" s="440" customFormat="1" x14ac:dyDescent="0.2">
      <c r="B17577" s="442"/>
      <c r="I17577" s="443"/>
      <c r="J17577" s="443"/>
      <c r="K17577" s="443"/>
    </row>
    <row r="17578" spans="2:11" s="440" customFormat="1" x14ac:dyDescent="0.2">
      <c r="B17578" s="442"/>
      <c r="I17578" s="443"/>
      <c r="J17578" s="443"/>
      <c r="K17578" s="443"/>
    </row>
    <row r="17579" spans="2:11" s="440" customFormat="1" x14ac:dyDescent="0.2">
      <c r="B17579" s="442"/>
      <c r="I17579" s="443"/>
      <c r="J17579" s="443"/>
      <c r="K17579" s="443"/>
    </row>
    <row r="17580" spans="2:11" s="440" customFormat="1" x14ac:dyDescent="0.2">
      <c r="B17580" s="442"/>
      <c r="I17580" s="443"/>
      <c r="J17580" s="443"/>
      <c r="K17580" s="443"/>
    </row>
    <row r="17581" spans="2:11" s="440" customFormat="1" x14ac:dyDescent="0.2">
      <c r="B17581" s="442"/>
      <c r="I17581" s="443"/>
      <c r="J17581" s="443"/>
      <c r="K17581" s="443"/>
    </row>
    <row r="17582" spans="2:11" s="440" customFormat="1" x14ac:dyDescent="0.2">
      <c r="B17582" s="442"/>
      <c r="I17582" s="443"/>
      <c r="J17582" s="443"/>
      <c r="K17582" s="443"/>
    </row>
    <row r="17583" spans="2:11" s="440" customFormat="1" x14ac:dyDescent="0.2">
      <c r="B17583" s="442"/>
      <c r="I17583" s="443"/>
      <c r="J17583" s="443"/>
      <c r="K17583" s="443"/>
    </row>
    <row r="17584" spans="2:11" s="440" customFormat="1" x14ac:dyDescent="0.2">
      <c r="B17584" s="442"/>
      <c r="I17584" s="443"/>
      <c r="J17584" s="443"/>
      <c r="K17584" s="443"/>
    </row>
    <row r="17585" spans="2:11" s="440" customFormat="1" x14ac:dyDescent="0.2">
      <c r="B17585" s="442"/>
      <c r="I17585" s="443"/>
      <c r="J17585" s="443"/>
      <c r="K17585" s="443"/>
    </row>
    <row r="17586" spans="2:11" s="440" customFormat="1" x14ac:dyDescent="0.2">
      <c r="B17586" s="442"/>
      <c r="I17586" s="443"/>
      <c r="J17586" s="443"/>
      <c r="K17586" s="443"/>
    </row>
    <row r="17587" spans="2:11" s="440" customFormat="1" x14ac:dyDescent="0.2">
      <c r="B17587" s="442"/>
      <c r="I17587" s="443"/>
      <c r="J17587" s="443"/>
      <c r="K17587" s="443"/>
    </row>
    <row r="17588" spans="2:11" s="440" customFormat="1" x14ac:dyDescent="0.2">
      <c r="B17588" s="442"/>
      <c r="I17588" s="443"/>
      <c r="J17588" s="443"/>
      <c r="K17588" s="443"/>
    </row>
    <row r="17589" spans="2:11" s="440" customFormat="1" x14ac:dyDescent="0.2">
      <c r="B17589" s="442"/>
      <c r="I17589" s="443"/>
      <c r="J17589" s="443"/>
      <c r="K17589" s="443"/>
    </row>
    <row r="17590" spans="2:11" s="440" customFormat="1" x14ac:dyDescent="0.2">
      <c r="B17590" s="442"/>
      <c r="I17590" s="443"/>
      <c r="J17590" s="443"/>
      <c r="K17590" s="443"/>
    </row>
    <row r="17591" spans="2:11" s="440" customFormat="1" x14ac:dyDescent="0.2">
      <c r="B17591" s="442"/>
      <c r="I17591" s="443"/>
      <c r="J17591" s="443"/>
      <c r="K17591" s="443"/>
    </row>
    <row r="17592" spans="2:11" s="440" customFormat="1" x14ac:dyDescent="0.2">
      <c r="B17592" s="442"/>
      <c r="I17592" s="443"/>
      <c r="J17592" s="443"/>
      <c r="K17592" s="443"/>
    </row>
    <row r="17593" spans="2:11" s="440" customFormat="1" x14ac:dyDescent="0.2">
      <c r="B17593" s="442"/>
      <c r="I17593" s="443"/>
      <c r="J17593" s="443"/>
      <c r="K17593" s="443"/>
    </row>
    <row r="17594" spans="2:11" s="440" customFormat="1" x14ac:dyDescent="0.2">
      <c r="B17594" s="442"/>
      <c r="I17594" s="443"/>
      <c r="J17594" s="443"/>
      <c r="K17594" s="443"/>
    </row>
    <row r="17595" spans="2:11" s="440" customFormat="1" x14ac:dyDescent="0.2">
      <c r="B17595" s="442"/>
      <c r="I17595" s="443"/>
      <c r="J17595" s="443"/>
      <c r="K17595" s="443"/>
    </row>
    <row r="17596" spans="2:11" s="440" customFormat="1" x14ac:dyDescent="0.2">
      <c r="B17596" s="442"/>
      <c r="I17596" s="443"/>
      <c r="J17596" s="443"/>
      <c r="K17596" s="443"/>
    </row>
    <row r="17597" spans="2:11" s="440" customFormat="1" x14ac:dyDescent="0.2">
      <c r="B17597" s="442"/>
      <c r="I17597" s="443"/>
      <c r="J17597" s="443"/>
      <c r="K17597" s="443"/>
    </row>
    <row r="17598" spans="2:11" s="440" customFormat="1" x14ac:dyDescent="0.2">
      <c r="B17598" s="442"/>
      <c r="I17598" s="443"/>
      <c r="J17598" s="443"/>
      <c r="K17598" s="443"/>
    </row>
    <row r="17599" spans="2:11" s="440" customFormat="1" x14ac:dyDescent="0.2">
      <c r="B17599" s="442"/>
      <c r="I17599" s="443"/>
      <c r="J17599" s="443"/>
      <c r="K17599" s="443"/>
    </row>
    <row r="17600" spans="2:11" s="440" customFormat="1" x14ac:dyDescent="0.2">
      <c r="B17600" s="442"/>
      <c r="I17600" s="443"/>
      <c r="J17600" s="443"/>
      <c r="K17600" s="443"/>
    </row>
    <row r="17601" spans="2:11" s="440" customFormat="1" x14ac:dyDescent="0.2">
      <c r="B17601" s="442"/>
      <c r="I17601" s="443"/>
      <c r="J17601" s="443"/>
      <c r="K17601" s="443"/>
    </row>
    <row r="17602" spans="2:11" s="440" customFormat="1" x14ac:dyDescent="0.2">
      <c r="B17602" s="442"/>
      <c r="I17602" s="443"/>
      <c r="J17602" s="443"/>
      <c r="K17602" s="443"/>
    </row>
    <row r="17603" spans="2:11" s="440" customFormat="1" x14ac:dyDescent="0.2">
      <c r="B17603" s="442"/>
      <c r="I17603" s="443"/>
      <c r="J17603" s="443"/>
      <c r="K17603" s="443"/>
    </row>
    <row r="17604" spans="2:11" s="440" customFormat="1" x14ac:dyDescent="0.2">
      <c r="B17604" s="442"/>
      <c r="I17604" s="443"/>
      <c r="J17604" s="443"/>
      <c r="K17604" s="443"/>
    </row>
    <row r="17605" spans="2:11" s="440" customFormat="1" x14ac:dyDescent="0.2">
      <c r="B17605" s="442"/>
      <c r="I17605" s="443"/>
      <c r="J17605" s="443"/>
      <c r="K17605" s="443"/>
    </row>
    <row r="17606" spans="2:11" s="440" customFormat="1" x14ac:dyDescent="0.2">
      <c r="B17606" s="442"/>
      <c r="I17606" s="443"/>
      <c r="J17606" s="443"/>
      <c r="K17606" s="443"/>
    </row>
    <row r="17607" spans="2:11" s="440" customFormat="1" x14ac:dyDescent="0.2">
      <c r="B17607" s="442"/>
      <c r="I17607" s="443"/>
      <c r="J17607" s="443"/>
      <c r="K17607" s="443"/>
    </row>
    <row r="17608" spans="2:11" s="440" customFormat="1" x14ac:dyDescent="0.2">
      <c r="B17608" s="442"/>
      <c r="I17608" s="443"/>
      <c r="J17608" s="443"/>
      <c r="K17608" s="443"/>
    </row>
    <row r="17609" spans="2:11" s="440" customFormat="1" x14ac:dyDescent="0.2">
      <c r="B17609" s="442"/>
      <c r="I17609" s="443"/>
      <c r="J17609" s="443"/>
      <c r="K17609" s="443"/>
    </row>
    <row r="17610" spans="2:11" s="440" customFormat="1" x14ac:dyDescent="0.2">
      <c r="B17610" s="442"/>
      <c r="I17610" s="443"/>
      <c r="J17610" s="443"/>
      <c r="K17610" s="443"/>
    </row>
    <row r="17611" spans="2:11" s="440" customFormat="1" x14ac:dyDescent="0.2">
      <c r="B17611" s="442"/>
      <c r="I17611" s="443"/>
      <c r="J17611" s="443"/>
      <c r="K17611" s="443"/>
    </row>
    <row r="17612" spans="2:11" s="440" customFormat="1" x14ac:dyDescent="0.2">
      <c r="B17612" s="442"/>
      <c r="I17612" s="443"/>
      <c r="J17612" s="443"/>
      <c r="K17612" s="443"/>
    </row>
    <row r="17613" spans="2:11" s="440" customFormat="1" x14ac:dyDescent="0.2">
      <c r="B17613" s="442"/>
      <c r="I17613" s="443"/>
      <c r="J17613" s="443"/>
      <c r="K17613" s="443"/>
    </row>
    <row r="17614" spans="2:11" s="440" customFormat="1" x14ac:dyDescent="0.2">
      <c r="B17614" s="442"/>
      <c r="I17614" s="443"/>
      <c r="J17614" s="443"/>
      <c r="K17614" s="443"/>
    </row>
    <row r="17615" spans="2:11" s="440" customFormat="1" x14ac:dyDescent="0.2">
      <c r="B17615" s="442"/>
      <c r="I17615" s="443"/>
      <c r="J17615" s="443"/>
      <c r="K17615" s="443"/>
    </row>
    <row r="17616" spans="2:11" s="440" customFormat="1" x14ac:dyDescent="0.2">
      <c r="B17616" s="442"/>
      <c r="I17616" s="443"/>
      <c r="J17616" s="443"/>
      <c r="K17616" s="443"/>
    </row>
    <row r="17617" spans="2:11" s="440" customFormat="1" x14ac:dyDescent="0.2">
      <c r="B17617" s="442"/>
      <c r="I17617" s="443"/>
      <c r="J17617" s="443"/>
      <c r="K17617" s="443"/>
    </row>
    <row r="17618" spans="2:11" s="440" customFormat="1" x14ac:dyDescent="0.2">
      <c r="B17618" s="442"/>
      <c r="I17618" s="443"/>
      <c r="J17618" s="443"/>
      <c r="K17618" s="443"/>
    </row>
    <row r="17619" spans="2:11" s="440" customFormat="1" x14ac:dyDescent="0.2">
      <c r="B17619" s="442"/>
      <c r="I17619" s="443"/>
      <c r="J17619" s="443"/>
      <c r="K17619" s="443"/>
    </row>
    <row r="17620" spans="2:11" s="440" customFormat="1" x14ac:dyDescent="0.2">
      <c r="B17620" s="442"/>
      <c r="I17620" s="443"/>
      <c r="J17620" s="443"/>
      <c r="K17620" s="443"/>
    </row>
    <row r="17621" spans="2:11" s="440" customFormat="1" x14ac:dyDescent="0.2">
      <c r="B17621" s="442"/>
      <c r="I17621" s="443"/>
      <c r="J17621" s="443"/>
      <c r="K17621" s="443"/>
    </row>
    <row r="17622" spans="2:11" s="440" customFormat="1" x14ac:dyDescent="0.2">
      <c r="B17622" s="442"/>
      <c r="I17622" s="443"/>
      <c r="J17622" s="443"/>
      <c r="K17622" s="443"/>
    </row>
    <row r="17623" spans="2:11" s="440" customFormat="1" x14ac:dyDescent="0.2">
      <c r="B17623" s="442"/>
      <c r="I17623" s="443"/>
      <c r="J17623" s="443"/>
      <c r="K17623" s="443"/>
    </row>
    <row r="17624" spans="2:11" s="440" customFormat="1" x14ac:dyDescent="0.2">
      <c r="B17624" s="442"/>
      <c r="I17624" s="443"/>
      <c r="J17624" s="443"/>
      <c r="K17624" s="443"/>
    </row>
    <row r="17625" spans="2:11" s="440" customFormat="1" x14ac:dyDescent="0.2">
      <c r="B17625" s="442"/>
      <c r="I17625" s="443"/>
      <c r="J17625" s="443"/>
      <c r="K17625" s="443"/>
    </row>
    <row r="17626" spans="2:11" s="440" customFormat="1" x14ac:dyDescent="0.2">
      <c r="B17626" s="442"/>
      <c r="I17626" s="443"/>
      <c r="J17626" s="443"/>
      <c r="K17626" s="443"/>
    </row>
    <row r="17627" spans="2:11" s="440" customFormat="1" x14ac:dyDescent="0.2">
      <c r="B17627" s="442"/>
      <c r="I17627" s="443"/>
      <c r="J17627" s="443"/>
      <c r="K17627" s="443"/>
    </row>
    <row r="17628" spans="2:11" s="440" customFormat="1" x14ac:dyDescent="0.2">
      <c r="B17628" s="442"/>
      <c r="I17628" s="443"/>
      <c r="J17628" s="443"/>
      <c r="K17628" s="443"/>
    </row>
    <row r="17629" spans="2:11" s="440" customFormat="1" x14ac:dyDescent="0.2">
      <c r="B17629" s="442"/>
      <c r="I17629" s="443"/>
      <c r="J17629" s="443"/>
      <c r="K17629" s="443"/>
    </row>
    <row r="17630" spans="2:11" s="440" customFormat="1" x14ac:dyDescent="0.2">
      <c r="B17630" s="442"/>
      <c r="I17630" s="443"/>
      <c r="J17630" s="443"/>
      <c r="K17630" s="443"/>
    </row>
    <row r="17631" spans="2:11" s="440" customFormat="1" x14ac:dyDescent="0.2">
      <c r="B17631" s="442"/>
      <c r="I17631" s="443"/>
      <c r="J17631" s="443"/>
      <c r="K17631" s="443"/>
    </row>
    <row r="17632" spans="2:11" s="440" customFormat="1" x14ac:dyDescent="0.2">
      <c r="B17632" s="442"/>
      <c r="I17632" s="443"/>
      <c r="J17632" s="443"/>
      <c r="K17632" s="443"/>
    </row>
    <row r="17633" spans="2:11" s="440" customFormat="1" x14ac:dyDescent="0.2">
      <c r="B17633" s="442"/>
      <c r="I17633" s="443"/>
      <c r="J17633" s="443"/>
      <c r="K17633" s="443"/>
    </row>
    <row r="17634" spans="2:11" s="440" customFormat="1" x14ac:dyDescent="0.2">
      <c r="B17634" s="442"/>
      <c r="I17634" s="443"/>
      <c r="J17634" s="443"/>
      <c r="K17634" s="443"/>
    </row>
    <row r="17635" spans="2:11" s="440" customFormat="1" x14ac:dyDescent="0.2">
      <c r="B17635" s="442"/>
      <c r="I17635" s="443"/>
      <c r="J17635" s="443"/>
      <c r="K17635" s="443"/>
    </row>
    <row r="17636" spans="2:11" s="440" customFormat="1" x14ac:dyDescent="0.2">
      <c r="B17636" s="442"/>
      <c r="I17636" s="443"/>
      <c r="J17636" s="443"/>
      <c r="K17636" s="443"/>
    </row>
    <row r="17637" spans="2:11" s="440" customFormat="1" x14ac:dyDescent="0.2">
      <c r="B17637" s="442"/>
      <c r="I17637" s="443"/>
      <c r="J17637" s="443"/>
      <c r="K17637" s="443"/>
    </row>
    <row r="17638" spans="2:11" s="440" customFormat="1" x14ac:dyDescent="0.2">
      <c r="B17638" s="442"/>
      <c r="I17638" s="443"/>
      <c r="J17638" s="443"/>
      <c r="K17638" s="443"/>
    </row>
    <row r="17639" spans="2:11" s="440" customFormat="1" x14ac:dyDescent="0.2">
      <c r="B17639" s="442"/>
      <c r="I17639" s="443"/>
      <c r="J17639" s="443"/>
      <c r="K17639" s="443"/>
    </row>
    <row r="17640" spans="2:11" s="440" customFormat="1" x14ac:dyDescent="0.2">
      <c r="B17640" s="442"/>
      <c r="I17640" s="443"/>
      <c r="J17640" s="443"/>
      <c r="K17640" s="443"/>
    </row>
    <row r="17641" spans="2:11" s="440" customFormat="1" x14ac:dyDescent="0.2">
      <c r="B17641" s="442"/>
      <c r="I17641" s="443"/>
      <c r="J17641" s="443"/>
      <c r="K17641" s="443"/>
    </row>
    <row r="17642" spans="2:11" s="440" customFormat="1" x14ac:dyDescent="0.2">
      <c r="B17642" s="442"/>
      <c r="I17642" s="443"/>
      <c r="J17642" s="443"/>
      <c r="K17642" s="443"/>
    </row>
    <row r="17643" spans="2:11" s="440" customFormat="1" x14ac:dyDescent="0.2">
      <c r="B17643" s="442"/>
      <c r="I17643" s="443"/>
      <c r="J17643" s="443"/>
      <c r="K17643" s="443"/>
    </row>
    <row r="17644" spans="2:11" s="440" customFormat="1" x14ac:dyDescent="0.2">
      <c r="B17644" s="442"/>
      <c r="I17644" s="443"/>
      <c r="J17644" s="443"/>
      <c r="K17644" s="443"/>
    </row>
    <row r="17645" spans="2:11" s="440" customFormat="1" x14ac:dyDescent="0.2">
      <c r="B17645" s="442"/>
      <c r="I17645" s="443"/>
      <c r="J17645" s="443"/>
      <c r="K17645" s="443"/>
    </row>
    <row r="17646" spans="2:11" s="440" customFormat="1" x14ac:dyDescent="0.2">
      <c r="B17646" s="442"/>
      <c r="I17646" s="443"/>
      <c r="J17646" s="443"/>
      <c r="K17646" s="443"/>
    </row>
    <row r="17647" spans="2:11" s="440" customFormat="1" x14ac:dyDescent="0.2">
      <c r="B17647" s="442"/>
      <c r="I17647" s="443"/>
      <c r="J17647" s="443"/>
      <c r="K17647" s="443"/>
    </row>
    <row r="17648" spans="2:11" s="440" customFormat="1" x14ac:dyDescent="0.2">
      <c r="B17648" s="442"/>
      <c r="I17648" s="443"/>
      <c r="J17648" s="443"/>
      <c r="K17648" s="443"/>
    </row>
    <row r="17649" spans="2:11" s="440" customFormat="1" x14ac:dyDescent="0.2">
      <c r="B17649" s="442"/>
      <c r="I17649" s="443"/>
      <c r="J17649" s="443"/>
      <c r="K17649" s="443"/>
    </row>
    <row r="17650" spans="2:11" s="440" customFormat="1" x14ac:dyDescent="0.2">
      <c r="B17650" s="442"/>
      <c r="I17650" s="443"/>
      <c r="J17650" s="443"/>
      <c r="K17650" s="443"/>
    </row>
    <row r="17651" spans="2:11" s="440" customFormat="1" x14ac:dyDescent="0.2">
      <c r="B17651" s="442"/>
      <c r="I17651" s="443"/>
      <c r="J17651" s="443"/>
      <c r="K17651" s="443"/>
    </row>
    <row r="17652" spans="2:11" s="440" customFormat="1" x14ac:dyDescent="0.2">
      <c r="B17652" s="442"/>
      <c r="I17652" s="443"/>
      <c r="J17652" s="443"/>
      <c r="K17652" s="443"/>
    </row>
    <row r="17653" spans="2:11" s="440" customFormat="1" x14ac:dyDescent="0.2">
      <c r="B17653" s="442"/>
      <c r="I17653" s="443"/>
      <c r="J17653" s="443"/>
      <c r="K17653" s="443"/>
    </row>
    <row r="17654" spans="2:11" s="440" customFormat="1" x14ac:dyDescent="0.2">
      <c r="B17654" s="442"/>
      <c r="I17654" s="443"/>
      <c r="J17654" s="443"/>
      <c r="K17654" s="443"/>
    </row>
    <row r="17655" spans="2:11" s="440" customFormat="1" x14ac:dyDescent="0.2">
      <c r="B17655" s="442"/>
      <c r="I17655" s="443"/>
      <c r="J17655" s="443"/>
      <c r="K17655" s="443"/>
    </row>
    <row r="17656" spans="2:11" s="440" customFormat="1" x14ac:dyDescent="0.2">
      <c r="B17656" s="442"/>
      <c r="I17656" s="443"/>
      <c r="J17656" s="443"/>
      <c r="K17656" s="443"/>
    </row>
    <row r="17657" spans="2:11" s="440" customFormat="1" x14ac:dyDescent="0.2">
      <c r="B17657" s="442"/>
      <c r="I17657" s="443"/>
      <c r="J17657" s="443"/>
      <c r="K17657" s="443"/>
    </row>
    <row r="17658" spans="2:11" s="440" customFormat="1" x14ac:dyDescent="0.2">
      <c r="B17658" s="442"/>
      <c r="I17658" s="443"/>
      <c r="J17658" s="443"/>
      <c r="K17658" s="443"/>
    </row>
    <row r="17659" spans="2:11" s="440" customFormat="1" x14ac:dyDescent="0.2">
      <c r="B17659" s="442"/>
      <c r="I17659" s="443"/>
      <c r="J17659" s="443"/>
      <c r="K17659" s="443"/>
    </row>
    <row r="17660" spans="2:11" s="440" customFormat="1" x14ac:dyDescent="0.2">
      <c r="B17660" s="442"/>
      <c r="I17660" s="443"/>
      <c r="J17660" s="443"/>
      <c r="K17660" s="443"/>
    </row>
    <row r="17661" spans="2:11" s="440" customFormat="1" x14ac:dyDescent="0.2">
      <c r="B17661" s="442"/>
      <c r="I17661" s="443"/>
      <c r="J17661" s="443"/>
      <c r="K17661" s="443"/>
    </row>
    <row r="17662" spans="2:11" s="440" customFormat="1" x14ac:dyDescent="0.2">
      <c r="B17662" s="442"/>
      <c r="I17662" s="443"/>
      <c r="J17662" s="443"/>
      <c r="K17662" s="443"/>
    </row>
    <row r="17663" spans="2:11" s="440" customFormat="1" x14ac:dyDescent="0.2">
      <c r="B17663" s="442"/>
      <c r="I17663" s="443"/>
      <c r="J17663" s="443"/>
      <c r="K17663" s="443"/>
    </row>
    <row r="17664" spans="2:11" s="440" customFormat="1" x14ac:dyDescent="0.2">
      <c r="B17664" s="442"/>
      <c r="I17664" s="443"/>
      <c r="J17664" s="443"/>
      <c r="K17664" s="443"/>
    </row>
    <row r="17665" spans="2:11" s="440" customFormat="1" x14ac:dyDescent="0.2">
      <c r="B17665" s="442"/>
      <c r="I17665" s="443"/>
      <c r="J17665" s="443"/>
      <c r="K17665" s="443"/>
    </row>
    <row r="17666" spans="2:11" s="440" customFormat="1" x14ac:dyDescent="0.2">
      <c r="B17666" s="442"/>
      <c r="I17666" s="443"/>
      <c r="J17666" s="443"/>
      <c r="K17666" s="443"/>
    </row>
    <row r="17667" spans="2:11" s="440" customFormat="1" x14ac:dyDescent="0.2">
      <c r="B17667" s="442"/>
      <c r="I17667" s="443"/>
      <c r="J17667" s="443"/>
      <c r="K17667" s="443"/>
    </row>
    <row r="17668" spans="2:11" s="440" customFormat="1" x14ac:dyDescent="0.2">
      <c r="B17668" s="442"/>
      <c r="I17668" s="443"/>
      <c r="J17668" s="443"/>
      <c r="K17668" s="443"/>
    </row>
    <row r="17669" spans="2:11" s="440" customFormat="1" x14ac:dyDescent="0.2">
      <c r="B17669" s="442"/>
      <c r="I17669" s="443"/>
      <c r="J17669" s="443"/>
      <c r="K17669" s="443"/>
    </row>
    <row r="17670" spans="2:11" s="440" customFormat="1" x14ac:dyDescent="0.2">
      <c r="B17670" s="442"/>
      <c r="I17670" s="443"/>
      <c r="J17670" s="443"/>
      <c r="K17670" s="443"/>
    </row>
    <row r="17671" spans="2:11" s="440" customFormat="1" x14ac:dyDescent="0.2">
      <c r="B17671" s="442"/>
      <c r="I17671" s="443"/>
      <c r="J17671" s="443"/>
      <c r="K17671" s="443"/>
    </row>
    <row r="17672" spans="2:11" s="440" customFormat="1" x14ac:dyDescent="0.2">
      <c r="B17672" s="442"/>
      <c r="I17672" s="443"/>
      <c r="J17672" s="443"/>
      <c r="K17672" s="443"/>
    </row>
    <row r="17673" spans="2:11" s="440" customFormat="1" x14ac:dyDescent="0.2">
      <c r="B17673" s="442"/>
      <c r="I17673" s="443"/>
      <c r="J17673" s="443"/>
      <c r="K17673" s="443"/>
    </row>
    <row r="17674" spans="2:11" s="440" customFormat="1" x14ac:dyDescent="0.2">
      <c r="B17674" s="442"/>
      <c r="I17674" s="443"/>
      <c r="J17674" s="443"/>
      <c r="K17674" s="443"/>
    </row>
    <row r="17675" spans="2:11" s="440" customFormat="1" x14ac:dyDescent="0.2">
      <c r="B17675" s="442"/>
      <c r="I17675" s="443"/>
      <c r="J17675" s="443"/>
      <c r="K17675" s="443"/>
    </row>
    <row r="17676" spans="2:11" s="440" customFormat="1" x14ac:dyDescent="0.2">
      <c r="B17676" s="442"/>
      <c r="I17676" s="443"/>
      <c r="J17676" s="443"/>
      <c r="K17676" s="443"/>
    </row>
    <row r="17677" spans="2:11" s="440" customFormat="1" x14ac:dyDescent="0.2">
      <c r="B17677" s="442"/>
      <c r="I17677" s="443"/>
      <c r="J17677" s="443"/>
      <c r="K17677" s="443"/>
    </row>
    <row r="17678" spans="2:11" s="440" customFormat="1" x14ac:dyDescent="0.2">
      <c r="B17678" s="442"/>
      <c r="I17678" s="443"/>
      <c r="J17678" s="443"/>
      <c r="K17678" s="443"/>
    </row>
    <row r="17679" spans="2:11" s="440" customFormat="1" x14ac:dyDescent="0.2">
      <c r="B17679" s="442"/>
      <c r="I17679" s="443"/>
      <c r="J17679" s="443"/>
      <c r="K17679" s="443"/>
    </row>
    <row r="17680" spans="2:11" s="440" customFormat="1" x14ac:dyDescent="0.2">
      <c r="B17680" s="442"/>
      <c r="I17680" s="443"/>
      <c r="J17680" s="443"/>
      <c r="K17680" s="443"/>
    </row>
    <row r="17681" spans="2:11" s="440" customFormat="1" x14ac:dyDescent="0.2">
      <c r="B17681" s="442"/>
      <c r="I17681" s="443"/>
      <c r="J17681" s="443"/>
      <c r="K17681" s="443"/>
    </row>
    <row r="17682" spans="2:11" s="440" customFormat="1" x14ac:dyDescent="0.2">
      <c r="B17682" s="442"/>
      <c r="I17682" s="443"/>
      <c r="J17682" s="443"/>
      <c r="K17682" s="443"/>
    </row>
    <row r="17683" spans="2:11" s="440" customFormat="1" x14ac:dyDescent="0.2">
      <c r="B17683" s="442"/>
      <c r="I17683" s="443"/>
      <c r="J17683" s="443"/>
      <c r="K17683" s="443"/>
    </row>
    <row r="17684" spans="2:11" s="440" customFormat="1" x14ac:dyDescent="0.2">
      <c r="B17684" s="442"/>
      <c r="I17684" s="443"/>
      <c r="J17684" s="443"/>
      <c r="K17684" s="443"/>
    </row>
    <row r="17685" spans="2:11" s="440" customFormat="1" x14ac:dyDescent="0.2">
      <c r="B17685" s="442"/>
      <c r="I17685" s="443"/>
      <c r="J17685" s="443"/>
      <c r="K17685" s="443"/>
    </row>
    <row r="17686" spans="2:11" s="440" customFormat="1" x14ac:dyDescent="0.2">
      <c r="B17686" s="442"/>
      <c r="I17686" s="443"/>
      <c r="J17686" s="443"/>
      <c r="K17686" s="443"/>
    </row>
    <row r="17687" spans="2:11" s="440" customFormat="1" x14ac:dyDescent="0.2">
      <c r="B17687" s="442"/>
      <c r="I17687" s="443"/>
      <c r="J17687" s="443"/>
      <c r="K17687" s="443"/>
    </row>
    <row r="17688" spans="2:11" s="440" customFormat="1" x14ac:dyDescent="0.2">
      <c r="B17688" s="442"/>
      <c r="I17688" s="443"/>
      <c r="J17688" s="443"/>
      <c r="K17688" s="443"/>
    </row>
    <row r="17689" spans="2:11" s="440" customFormat="1" x14ac:dyDescent="0.2">
      <c r="B17689" s="442"/>
      <c r="I17689" s="443"/>
      <c r="J17689" s="443"/>
      <c r="K17689" s="443"/>
    </row>
    <row r="17690" spans="2:11" s="440" customFormat="1" x14ac:dyDescent="0.2">
      <c r="B17690" s="442"/>
      <c r="I17690" s="443"/>
      <c r="J17690" s="443"/>
      <c r="K17690" s="443"/>
    </row>
    <row r="17691" spans="2:11" s="440" customFormat="1" x14ac:dyDescent="0.2">
      <c r="B17691" s="442"/>
      <c r="I17691" s="443"/>
      <c r="J17691" s="443"/>
      <c r="K17691" s="443"/>
    </row>
    <row r="17692" spans="2:11" s="440" customFormat="1" x14ac:dyDescent="0.2">
      <c r="B17692" s="442"/>
      <c r="I17692" s="443"/>
      <c r="J17692" s="443"/>
      <c r="K17692" s="443"/>
    </row>
    <row r="17693" spans="2:11" s="440" customFormat="1" x14ac:dyDescent="0.2">
      <c r="B17693" s="442"/>
      <c r="I17693" s="443"/>
      <c r="J17693" s="443"/>
      <c r="K17693" s="443"/>
    </row>
    <row r="17694" spans="2:11" s="440" customFormat="1" x14ac:dyDescent="0.2">
      <c r="B17694" s="442"/>
      <c r="I17694" s="443"/>
      <c r="J17694" s="443"/>
      <c r="K17694" s="443"/>
    </row>
    <row r="17695" spans="2:11" s="440" customFormat="1" x14ac:dyDescent="0.2">
      <c r="B17695" s="442"/>
      <c r="I17695" s="443"/>
      <c r="J17695" s="443"/>
      <c r="K17695" s="443"/>
    </row>
    <row r="17696" spans="2:11" s="440" customFormat="1" x14ac:dyDescent="0.2">
      <c r="B17696" s="442"/>
      <c r="I17696" s="443"/>
      <c r="J17696" s="443"/>
      <c r="K17696" s="443"/>
    </row>
    <row r="17697" spans="2:11" s="440" customFormat="1" x14ac:dyDescent="0.2">
      <c r="B17697" s="442"/>
      <c r="I17697" s="443"/>
      <c r="J17697" s="443"/>
      <c r="K17697" s="443"/>
    </row>
    <row r="17698" spans="2:11" s="440" customFormat="1" x14ac:dyDescent="0.2">
      <c r="B17698" s="442"/>
      <c r="I17698" s="443"/>
      <c r="J17698" s="443"/>
      <c r="K17698" s="443"/>
    </row>
    <row r="17699" spans="2:11" s="440" customFormat="1" x14ac:dyDescent="0.2">
      <c r="B17699" s="442"/>
      <c r="I17699" s="443"/>
      <c r="J17699" s="443"/>
      <c r="K17699" s="443"/>
    </row>
    <row r="17700" spans="2:11" s="440" customFormat="1" x14ac:dyDescent="0.2">
      <c r="B17700" s="442"/>
      <c r="I17700" s="443"/>
      <c r="J17700" s="443"/>
      <c r="K17700" s="443"/>
    </row>
    <row r="17701" spans="2:11" s="440" customFormat="1" x14ac:dyDescent="0.2">
      <c r="B17701" s="442"/>
      <c r="I17701" s="443"/>
      <c r="J17701" s="443"/>
      <c r="K17701" s="443"/>
    </row>
    <row r="17702" spans="2:11" s="440" customFormat="1" x14ac:dyDescent="0.2">
      <c r="B17702" s="442"/>
      <c r="I17702" s="443"/>
      <c r="J17702" s="443"/>
      <c r="K17702" s="443"/>
    </row>
    <row r="17703" spans="2:11" s="440" customFormat="1" x14ac:dyDescent="0.2">
      <c r="B17703" s="442"/>
      <c r="I17703" s="443"/>
      <c r="J17703" s="443"/>
      <c r="K17703" s="443"/>
    </row>
    <row r="17704" spans="2:11" s="440" customFormat="1" x14ac:dyDescent="0.2">
      <c r="B17704" s="442"/>
      <c r="I17704" s="443"/>
      <c r="J17704" s="443"/>
      <c r="K17704" s="443"/>
    </row>
    <row r="17705" spans="2:11" s="440" customFormat="1" x14ac:dyDescent="0.2">
      <c r="B17705" s="442"/>
      <c r="I17705" s="443"/>
      <c r="J17705" s="443"/>
      <c r="K17705" s="443"/>
    </row>
    <row r="17706" spans="2:11" s="440" customFormat="1" x14ac:dyDescent="0.2">
      <c r="B17706" s="442"/>
      <c r="I17706" s="443"/>
      <c r="J17706" s="443"/>
      <c r="K17706" s="443"/>
    </row>
    <row r="17707" spans="2:11" s="440" customFormat="1" x14ac:dyDescent="0.2">
      <c r="B17707" s="442"/>
      <c r="I17707" s="443"/>
      <c r="J17707" s="443"/>
      <c r="K17707" s="443"/>
    </row>
    <row r="17708" spans="2:11" s="440" customFormat="1" x14ac:dyDescent="0.2">
      <c r="B17708" s="442"/>
      <c r="I17708" s="443"/>
      <c r="J17708" s="443"/>
      <c r="K17708" s="443"/>
    </row>
    <row r="17709" spans="2:11" s="440" customFormat="1" x14ac:dyDescent="0.2">
      <c r="B17709" s="442"/>
      <c r="I17709" s="443"/>
      <c r="J17709" s="443"/>
      <c r="K17709" s="443"/>
    </row>
    <row r="17710" spans="2:11" s="440" customFormat="1" x14ac:dyDescent="0.2">
      <c r="B17710" s="442"/>
      <c r="I17710" s="443"/>
      <c r="J17710" s="443"/>
      <c r="K17710" s="443"/>
    </row>
    <row r="17711" spans="2:11" s="440" customFormat="1" x14ac:dyDescent="0.2">
      <c r="B17711" s="442"/>
      <c r="I17711" s="443"/>
      <c r="J17711" s="443"/>
      <c r="K17711" s="443"/>
    </row>
    <row r="17712" spans="2:11" s="440" customFormat="1" x14ac:dyDescent="0.2">
      <c r="B17712" s="442"/>
      <c r="I17712" s="443"/>
      <c r="J17712" s="443"/>
      <c r="K17712" s="443"/>
    </row>
    <row r="17713" spans="2:11" s="440" customFormat="1" x14ac:dyDescent="0.2">
      <c r="B17713" s="442"/>
      <c r="I17713" s="443"/>
      <c r="J17713" s="443"/>
      <c r="K17713" s="443"/>
    </row>
    <row r="17714" spans="2:11" s="440" customFormat="1" x14ac:dyDescent="0.2">
      <c r="B17714" s="442"/>
      <c r="I17714" s="443"/>
      <c r="J17714" s="443"/>
      <c r="K17714" s="443"/>
    </row>
    <row r="17715" spans="2:11" s="440" customFormat="1" x14ac:dyDescent="0.2">
      <c r="B17715" s="442"/>
      <c r="I17715" s="443"/>
      <c r="J17715" s="443"/>
      <c r="K17715" s="443"/>
    </row>
    <row r="17716" spans="2:11" s="440" customFormat="1" x14ac:dyDescent="0.2">
      <c r="B17716" s="442"/>
      <c r="I17716" s="443"/>
      <c r="J17716" s="443"/>
      <c r="K17716" s="443"/>
    </row>
    <row r="17717" spans="2:11" s="440" customFormat="1" x14ac:dyDescent="0.2">
      <c r="B17717" s="442"/>
      <c r="I17717" s="443"/>
      <c r="J17717" s="443"/>
      <c r="K17717" s="443"/>
    </row>
    <row r="17718" spans="2:11" s="440" customFormat="1" x14ac:dyDescent="0.2">
      <c r="B17718" s="442"/>
      <c r="I17718" s="443"/>
      <c r="J17718" s="443"/>
      <c r="K17718" s="443"/>
    </row>
    <row r="17719" spans="2:11" s="440" customFormat="1" x14ac:dyDescent="0.2">
      <c r="B17719" s="442"/>
      <c r="I17719" s="443"/>
      <c r="J17719" s="443"/>
      <c r="K17719" s="443"/>
    </row>
    <row r="17720" spans="2:11" s="440" customFormat="1" x14ac:dyDescent="0.2">
      <c r="B17720" s="442"/>
      <c r="I17720" s="443"/>
      <c r="J17720" s="443"/>
      <c r="K17720" s="443"/>
    </row>
    <row r="17721" spans="2:11" s="440" customFormat="1" x14ac:dyDescent="0.2">
      <c r="B17721" s="442"/>
      <c r="I17721" s="443"/>
      <c r="J17721" s="443"/>
      <c r="K17721" s="443"/>
    </row>
    <row r="17722" spans="2:11" s="440" customFormat="1" x14ac:dyDescent="0.2">
      <c r="B17722" s="442"/>
      <c r="I17722" s="443"/>
      <c r="J17722" s="443"/>
      <c r="K17722" s="443"/>
    </row>
    <row r="17723" spans="2:11" s="440" customFormat="1" x14ac:dyDescent="0.2">
      <c r="B17723" s="442"/>
      <c r="I17723" s="443"/>
      <c r="J17723" s="443"/>
      <c r="K17723" s="443"/>
    </row>
    <row r="17724" spans="2:11" s="440" customFormat="1" x14ac:dyDescent="0.2">
      <c r="B17724" s="442"/>
      <c r="I17724" s="443"/>
      <c r="J17724" s="443"/>
      <c r="K17724" s="443"/>
    </row>
    <row r="17725" spans="2:11" s="440" customFormat="1" x14ac:dyDescent="0.2">
      <c r="B17725" s="442"/>
      <c r="I17725" s="443"/>
      <c r="J17725" s="443"/>
      <c r="K17725" s="443"/>
    </row>
    <row r="17726" spans="2:11" s="440" customFormat="1" x14ac:dyDescent="0.2">
      <c r="B17726" s="442"/>
      <c r="I17726" s="443"/>
      <c r="J17726" s="443"/>
      <c r="K17726" s="443"/>
    </row>
    <row r="17727" spans="2:11" s="440" customFormat="1" x14ac:dyDescent="0.2">
      <c r="B17727" s="442"/>
      <c r="I17727" s="443"/>
      <c r="J17727" s="443"/>
      <c r="K17727" s="443"/>
    </row>
    <row r="17728" spans="2:11" s="440" customFormat="1" x14ac:dyDescent="0.2">
      <c r="B17728" s="442"/>
      <c r="I17728" s="443"/>
      <c r="J17728" s="443"/>
      <c r="K17728" s="443"/>
    </row>
    <row r="17729" spans="2:11" s="440" customFormat="1" x14ac:dyDescent="0.2">
      <c r="B17729" s="442"/>
      <c r="I17729" s="443"/>
      <c r="J17729" s="443"/>
      <c r="K17729" s="443"/>
    </row>
    <row r="17730" spans="2:11" s="440" customFormat="1" x14ac:dyDescent="0.2">
      <c r="B17730" s="442"/>
      <c r="I17730" s="443"/>
      <c r="J17730" s="443"/>
      <c r="K17730" s="443"/>
    </row>
    <row r="17731" spans="2:11" s="440" customFormat="1" x14ac:dyDescent="0.2">
      <c r="B17731" s="442"/>
      <c r="I17731" s="443"/>
      <c r="J17731" s="443"/>
      <c r="K17731" s="443"/>
    </row>
    <row r="17732" spans="2:11" s="440" customFormat="1" x14ac:dyDescent="0.2">
      <c r="B17732" s="442"/>
      <c r="I17732" s="443"/>
      <c r="J17732" s="443"/>
      <c r="K17732" s="443"/>
    </row>
    <row r="17733" spans="2:11" s="440" customFormat="1" x14ac:dyDescent="0.2">
      <c r="B17733" s="442"/>
      <c r="I17733" s="443"/>
      <c r="J17733" s="443"/>
      <c r="K17733" s="443"/>
    </row>
    <row r="17734" spans="2:11" s="440" customFormat="1" x14ac:dyDescent="0.2">
      <c r="B17734" s="442"/>
      <c r="I17734" s="443"/>
      <c r="J17734" s="443"/>
      <c r="K17734" s="443"/>
    </row>
    <row r="17735" spans="2:11" s="440" customFormat="1" x14ac:dyDescent="0.2">
      <c r="B17735" s="442"/>
      <c r="I17735" s="443"/>
      <c r="J17735" s="443"/>
      <c r="K17735" s="443"/>
    </row>
    <row r="17736" spans="2:11" s="440" customFormat="1" x14ac:dyDescent="0.2">
      <c r="B17736" s="442"/>
      <c r="I17736" s="443"/>
      <c r="J17736" s="443"/>
      <c r="K17736" s="443"/>
    </row>
    <row r="17737" spans="2:11" s="440" customFormat="1" x14ac:dyDescent="0.2">
      <c r="B17737" s="442"/>
      <c r="I17737" s="443"/>
      <c r="J17737" s="443"/>
      <c r="K17737" s="443"/>
    </row>
    <row r="17738" spans="2:11" s="440" customFormat="1" x14ac:dyDescent="0.2">
      <c r="B17738" s="442"/>
      <c r="I17738" s="443"/>
      <c r="J17738" s="443"/>
      <c r="K17738" s="443"/>
    </row>
    <row r="17739" spans="2:11" s="440" customFormat="1" x14ac:dyDescent="0.2">
      <c r="B17739" s="442"/>
      <c r="I17739" s="443"/>
      <c r="J17739" s="443"/>
      <c r="K17739" s="443"/>
    </row>
    <row r="17740" spans="2:11" s="440" customFormat="1" x14ac:dyDescent="0.2">
      <c r="B17740" s="442"/>
      <c r="I17740" s="443"/>
      <c r="J17740" s="443"/>
      <c r="K17740" s="443"/>
    </row>
    <row r="17741" spans="2:11" s="440" customFormat="1" x14ac:dyDescent="0.2">
      <c r="B17741" s="442"/>
      <c r="I17741" s="443"/>
      <c r="J17741" s="443"/>
      <c r="K17741" s="443"/>
    </row>
    <row r="17742" spans="2:11" s="440" customFormat="1" x14ac:dyDescent="0.2">
      <c r="B17742" s="442"/>
      <c r="I17742" s="443"/>
      <c r="J17742" s="443"/>
      <c r="K17742" s="443"/>
    </row>
    <row r="17743" spans="2:11" s="440" customFormat="1" x14ac:dyDescent="0.2">
      <c r="B17743" s="442"/>
      <c r="I17743" s="443"/>
      <c r="J17743" s="443"/>
      <c r="K17743" s="443"/>
    </row>
    <row r="17744" spans="2:11" s="440" customFormat="1" x14ac:dyDescent="0.2">
      <c r="B17744" s="442"/>
      <c r="I17744" s="443"/>
      <c r="J17744" s="443"/>
      <c r="K17744" s="443"/>
    </row>
    <row r="17745" spans="2:11" s="440" customFormat="1" x14ac:dyDescent="0.2">
      <c r="B17745" s="442"/>
      <c r="I17745" s="443"/>
      <c r="J17745" s="443"/>
      <c r="K17745" s="443"/>
    </row>
    <row r="17746" spans="2:11" s="440" customFormat="1" x14ac:dyDescent="0.2">
      <c r="B17746" s="442"/>
      <c r="I17746" s="443"/>
      <c r="J17746" s="443"/>
      <c r="K17746" s="443"/>
    </row>
    <row r="17747" spans="2:11" s="440" customFormat="1" x14ac:dyDescent="0.2">
      <c r="B17747" s="442"/>
      <c r="I17747" s="443"/>
      <c r="J17747" s="443"/>
      <c r="K17747" s="443"/>
    </row>
    <row r="17748" spans="2:11" s="440" customFormat="1" x14ac:dyDescent="0.2">
      <c r="B17748" s="442"/>
      <c r="I17748" s="443"/>
      <c r="J17748" s="443"/>
      <c r="K17748" s="443"/>
    </row>
    <row r="17749" spans="2:11" s="440" customFormat="1" x14ac:dyDescent="0.2">
      <c r="B17749" s="442"/>
      <c r="I17749" s="443"/>
      <c r="J17749" s="443"/>
      <c r="K17749" s="443"/>
    </row>
    <row r="17750" spans="2:11" s="440" customFormat="1" x14ac:dyDescent="0.2">
      <c r="B17750" s="442"/>
      <c r="I17750" s="443"/>
      <c r="J17750" s="443"/>
      <c r="K17750" s="443"/>
    </row>
    <row r="17751" spans="2:11" s="440" customFormat="1" x14ac:dyDescent="0.2">
      <c r="B17751" s="442"/>
      <c r="I17751" s="443"/>
      <c r="J17751" s="443"/>
      <c r="K17751" s="443"/>
    </row>
    <row r="17752" spans="2:11" s="440" customFormat="1" x14ac:dyDescent="0.2">
      <c r="B17752" s="442"/>
      <c r="I17752" s="443"/>
      <c r="J17752" s="443"/>
      <c r="K17752" s="443"/>
    </row>
    <row r="17753" spans="2:11" s="440" customFormat="1" x14ac:dyDescent="0.2">
      <c r="B17753" s="442"/>
      <c r="I17753" s="443"/>
      <c r="J17753" s="443"/>
      <c r="K17753" s="443"/>
    </row>
    <row r="17754" spans="2:11" s="440" customFormat="1" x14ac:dyDescent="0.2">
      <c r="B17754" s="442"/>
      <c r="I17754" s="443"/>
      <c r="J17754" s="443"/>
      <c r="K17754" s="443"/>
    </row>
    <row r="17755" spans="2:11" s="440" customFormat="1" x14ac:dyDescent="0.2">
      <c r="B17755" s="442"/>
      <c r="I17755" s="443"/>
      <c r="J17755" s="443"/>
      <c r="K17755" s="443"/>
    </row>
    <row r="17756" spans="2:11" s="440" customFormat="1" x14ac:dyDescent="0.2">
      <c r="B17756" s="442"/>
      <c r="I17756" s="443"/>
      <c r="J17756" s="443"/>
      <c r="K17756" s="443"/>
    </row>
    <row r="17757" spans="2:11" s="440" customFormat="1" x14ac:dyDescent="0.2">
      <c r="B17757" s="442"/>
      <c r="I17757" s="443"/>
      <c r="J17757" s="443"/>
      <c r="K17757" s="443"/>
    </row>
    <row r="17758" spans="2:11" s="440" customFormat="1" x14ac:dyDescent="0.2">
      <c r="B17758" s="442"/>
      <c r="I17758" s="443"/>
      <c r="J17758" s="443"/>
      <c r="K17758" s="443"/>
    </row>
    <row r="17759" spans="2:11" s="440" customFormat="1" x14ac:dyDescent="0.2">
      <c r="B17759" s="442"/>
      <c r="I17759" s="443"/>
      <c r="J17759" s="443"/>
      <c r="K17759" s="443"/>
    </row>
    <row r="17760" spans="2:11" s="440" customFormat="1" x14ac:dyDescent="0.2">
      <c r="B17760" s="442"/>
      <c r="I17760" s="443"/>
      <c r="J17760" s="443"/>
      <c r="K17760" s="443"/>
    </row>
    <row r="17761" spans="2:11" s="440" customFormat="1" x14ac:dyDescent="0.2">
      <c r="B17761" s="442"/>
      <c r="I17761" s="443"/>
      <c r="J17761" s="443"/>
      <c r="K17761" s="443"/>
    </row>
    <row r="17762" spans="2:11" s="440" customFormat="1" x14ac:dyDescent="0.2">
      <c r="B17762" s="442"/>
      <c r="I17762" s="443"/>
      <c r="J17762" s="443"/>
      <c r="K17762" s="443"/>
    </row>
    <row r="17763" spans="2:11" s="440" customFormat="1" x14ac:dyDescent="0.2">
      <c r="B17763" s="442"/>
      <c r="I17763" s="443"/>
      <c r="J17763" s="443"/>
      <c r="K17763" s="443"/>
    </row>
    <row r="17764" spans="2:11" s="440" customFormat="1" x14ac:dyDescent="0.2">
      <c r="B17764" s="442"/>
      <c r="I17764" s="443"/>
      <c r="J17764" s="443"/>
      <c r="K17764" s="443"/>
    </row>
    <row r="17765" spans="2:11" s="440" customFormat="1" x14ac:dyDescent="0.2">
      <c r="B17765" s="442"/>
      <c r="I17765" s="443"/>
      <c r="J17765" s="443"/>
      <c r="K17765" s="443"/>
    </row>
    <row r="17766" spans="2:11" s="440" customFormat="1" x14ac:dyDescent="0.2">
      <c r="B17766" s="442"/>
      <c r="I17766" s="443"/>
      <c r="J17766" s="443"/>
      <c r="K17766" s="443"/>
    </row>
    <row r="17767" spans="2:11" s="440" customFormat="1" x14ac:dyDescent="0.2">
      <c r="B17767" s="442"/>
      <c r="I17767" s="443"/>
      <c r="J17767" s="443"/>
      <c r="K17767" s="443"/>
    </row>
    <row r="17768" spans="2:11" s="440" customFormat="1" x14ac:dyDescent="0.2">
      <c r="B17768" s="442"/>
      <c r="I17768" s="443"/>
      <c r="J17768" s="443"/>
      <c r="K17768" s="443"/>
    </row>
    <row r="17769" spans="2:11" s="440" customFormat="1" x14ac:dyDescent="0.2">
      <c r="B17769" s="442"/>
      <c r="I17769" s="443"/>
      <c r="J17769" s="443"/>
      <c r="K17769" s="443"/>
    </row>
    <row r="17770" spans="2:11" s="440" customFormat="1" x14ac:dyDescent="0.2">
      <c r="B17770" s="442"/>
      <c r="I17770" s="443"/>
      <c r="J17770" s="443"/>
      <c r="K17770" s="443"/>
    </row>
    <row r="17771" spans="2:11" s="440" customFormat="1" x14ac:dyDescent="0.2">
      <c r="B17771" s="442"/>
      <c r="I17771" s="443"/>
      <c r="J17771" s="443"/>
      <c r="K17771" s="443"/>
    </row>
    <row r="17772" spans="2:11" s="440" customFormat="1" x14ac:dyDescent="0.2">
      <c r="B17772" s="442"/>
      <c r="I17772" s="443"/>
      <c r="J17772" s="443"/>
      <c r="K17772" s="443"/>
    </row>
    <row r="17773" spans="2:11" s="440" customFormat="1" x14ac:dyDescent="0.2">
      <c r="B17773" s="442"/>
      <c r="I17773" s="443"/>
      <c r="J17773" s="443"/>
      <c r="K17773" s="443"/>
    </row>
    <row r="17774" spans="2:11" s="440" customFormat="1" x14ac:dyDescent="0.2">
      <c r="B17774" s="442"/>
      <c r="I17774" s="443"/>
      <c r="J17774" s="443"/>
      <c r="K17774" s="443"/>
    </row>
    <row r="17775" spans="2:11" s="440" customFormat="1" x14ac:dyDescent="0.2">
      <c r="B17775" s="442"/>
      <c r="I17775" s="443"/>
      <c r="J17775" s="443"/>
      <c r="K17775" s="443"/>
    </row>
    <row r="17776" spans="2:11" s="440" customFormat="1" x14ac:dyDescent="0.2">
      <c r="B17776" s="442"/>
      <c r="I17776" s="443"/>
      <c r="J17776" s="443"/>
      <c r="K17776" s="443"/>
    </row>
    <row r="17777" spans="2:11" s="440" customFormat="1" x14ac:dyDescent="0.2">
      <c r="B17777" s="442"/>
      <c r="I17777" s="443"/>
      <c r="J17777" s="443"/>
      <c r="K17777" s="443"/>
    </row>
    <row r="17778" spans="2:11" s="440" customFormat="1" x14ac:dyDescent="0.2">
      <c r="B17778" s="442"/>
      <c r="I17778" s="443"/>
      <c r="J17778" s="443"/>
      <c r="K17778" s="443"/>
    </row>
    <row r="17779" spans="2:11" s="440" customFormat="1" x14ac:dyDescent="0.2">
      <c r="B17779" s="442"/>
      <c r="I17779" s="443"/>
      <c r="J17779" s="443"/>
      <c r="K17779" s="443"/>
    </row>
    <row r="17780" spans="2:11" s="440" customFormat="1" x14ac:dyDescent="0.2">
      <c r="B17780" s="442"/>
      <c r="I17780" s="443"/>
      <c r="J17780" s="443"/>
      <c r="K17780" s="443"/>
    </row>
    <row r="17781" spans="2:11" s="440" customFormat="1" x14ac:dyDescent="0.2">
      <c r="B17781" s="442"/>
      <c r="I17781" s="443"/>
      <c r="J17781" s="443"/>
      <c r="K17781" s="443"/>
    </row>
    <row r="17782" spans="2:11" s="440" customFormat="1" x14ac:dyDescent="0.2">
      <c r="B17782" s="442"/>
      <c r="I17782" s="443"/>
      <c r="J17782" s="443"/>
      <c r="K17782" s="443"/>
    </row>
    <row r="17783" spans="2:11" s="440" customFormat="1" x14ac:dyDescent="0.2">
      <c r="B17783" s="442"/>
      <c r="I17783" s="443"/>
      <c r="J17783" s="443"/>
      <c r="K17783" s="443"/>
    </row>
    <row r="17784" spans="2:11" s="440" customFormat="1" x14ac:dyDescent="0.2">
      <c r="B17784" s="442"/>
      <c r="I17784" s="443"/>
      <c r="J17784" s="443"/>
      <c r="K17784" s="443"/>
    </row>
    <row r="17785" spans="2:11" s="440" customFormat="1" x14ac:dyDescent="0.2">
      <c r="B17785" s="442"/>
      <c r="I17785" s="443"/>
      <c r="J17785" s="443"/>
      <c r="K17785" s="443"/>
    </row>
    <row r="17786" spans="2:11" s="440" customFormat="1" x14ac:dyDescent="0.2">
      <c r="B17786" s="442"/>
      <c r="I17786" s="443"/>
      <c r="J17786" s="443"/>
      <c r="K17786" s="443"/>
    </row>
    <row r="17787" spans="2:11" s="440" customFormat="1" x14ac:dyDescent="0.2">
      <c r="B17787" s="442"/>
      <c r="I17787" s="443"/>
      <c r="J17787" s="443"/>
      <c r="K17787" s="443"/>
    </row>
    <row r="17788" spans="2:11" s="440" customFormat="1" x14ac:dyDescent="0.2">
      <c r="B17788" s="442"/>
      <c r="I17788" s="443"/>
      <c r="J17788" s="443"/>
      <c r="K17788" s="443"/>
    </row>
    <row r="17789" spans="2:11" s="440" customFormat="1" x14ac:dyDescent="0.2">
      <c r="B17789" s="442"/>
      <c r="I17789" s="443"/>
      <c r="J17789" s="443"/>
      <c r="K17789" s="443"/>
    </row>
    <row r="17790" spans="2:11" s="440" customFormat="1" x14ac:dyDescent="0.2">
      <c r="B17790" s="442"/>
      <c r="I17790" s="443"/>
      <c r="J17790" s="443"/>
      <c r="K17790" s="443"/>
    </row>
    <row r="17791" spans="2:11" s="440" customFormat="1" x14ac:dyDescent="0.2">
      <c r="B17791" s="442"/>
      <c r="I17791" s="443"/>
      <c r="J17791" s="443"/>
      <c r="K17791" s="443"/>
    </row>
    <row r="17792" spans="2:11" s="440" customFormat="1" x14ac:dyDescent="0.2">
      <c r="B17792" s="442"/>
      <c r="I17792" s="443"/>
      <c r="J17792" s="443"/>
      <c r="K17792" s="443"/>
    </row>
    <row r="17793" spans="2:11" s="440" customFormat="1" x14ac:dyDescent="0.2">
      <c r="B17793" s="442"/>
      <c r="I17793" s="443"/>
      <c r="J17793" s="443"/>
      <c r="K17793" s="443"/>
    </row>
    <row r="17794" spans="2:11" s="440" customFormat="1" x14ac:dyDescent="0.2">
      <c r="B17794" s="442"/>
      <c r="I17794" s="443"/>
      <c r="J17794" s="443"/>
      <c r="K17794" s="443"/>
    </row>
    <row r="17795" spans="2:11" s="440" customFormat="1" x14ac:dyDescent="0.2">
      <c r="B17795" s="442"/>
      <c r="I17795" s="443"/>
      <c r="J17795" s="443"/>
      <c r="K17795" s="443"/>
    </row>
    <row r="17796" spans="2:11" s="440" customFormat="1" x14ac:dyDescent="0.2">
      <c r="B17796" s="442"/>
      <c r="I17796" s="443"/>
      <c r="J17796" s="443"/>
      <c r="K17796" s="443"/>
    </row>
    <row r="17797" spans="2:11" s="440" customFormat="1" x14ac:dyDescent="0.2">
      <c r="B17797" s="442"/>
      <c r="I17797" s="443"/>
      <c r="J17797" s="443"/>
      <c r="K17797" s="443"/>
    </row>
    <row r="17798" spans="2:11" s="440" customFormat="1" x14ac:dyDescent="0.2">
      <c r="B17798" s="442"/>
      <c r="I17798" s="443"/>
      <c r="J17798" s="443"/>
      <c r="K17798" s="443"/>
    </row>
    <row r="17799" spans="2:11" s="440" customFormat="1" x14ac:dyDescent="0.2">
      <c r="B17799" s="442"/>
      <c r="I17799" s="443"/>
      <c r="J17799" s="443"/>
      <c r="K17799" s="443"/>
    </row>
    <row r="17800" spans="2:11" s="440" customFormat="1" x14ac:dyDescent="0.2">
      <c r="B17800" s="442"/>
      <c r="I17800" s="443"/>
      <c r="J17800" s="443"/>
      <c r="K17800" s="443"/>
    </row>
    <row r="17801" spans="2:11" s="440" customFormat="1" x14ac:dyDescent="0.2">
      <c r="B17801" s="442"/>
      <c r="I17801" s="443"/>
      <c r="J17801" s="443"/>
      <c r="K17801" s="443"/>
    </row>
    <row r="17802" spans="2:11" s="440" customFormat="1" x14ac:dyDescent="0.2">
      <c r="B17802" s="442"/>
      <c r="I17802" s="443"/>
      <c r="J17802" s="443"/>
      <c r="K17802" s="443"/>
    </row>
    <row r="17803" spans="2:11" s="440" customFormat="1" x14ac:dyDescent="0.2">
      <c r="B17803" s="442"/>
      <c r="I17803" s="443"/>
      <c r="J17803" s="443"/>
      <c r="K17803" s="443"/>
    </row>
    <row r="17804" spans="2:11" s="440" customFormat="1" x14ac:dyDescent="0.2">
      <c r="B17804" s="442"/>
      <c r="I17804" s="443"/>
      <c r="J17804" s="443"/>
      <c r="K17804" s="443"/>
    </row>
    <row r="17805" spans="2:11" s="440" customFormat="1" x14ac:dyDescent="0.2">
      <c r="B17805" s="442"/>
      <c r="I17805" s="443"/>
      <c r="J17805" s="443"/>
      <c r="K17805" s="443"/>
    </row>
    <row r="17806" spans="2:11" s="440" customFormat="1" x14ac:dyDescent="0.2">
      <c r="B17806" s="442"/>
      <c r="I17806" s="443"/>
      <c r="J17806" s="443"/>
      <c r="K17806" s="443"/>
    </row>
    <row r="17807" spans="2:11" s="440" customFormat="1" x14ac:dyDescent="0.2">
      <c r="B17807" s="442"/>
      <c r="I17807" s="443"/>
      <c r="J17807" s="443"/>
      <c r="K17807" s="443"/>
    </row>
    <row r="17808" spans="2:11" s="440" customFormat="1" x14ac:dyDescent="0.2">
      <c r="B17808" s="442"/>
      <c r="I17808" s="443"/>
      <c r="J17808" s="443"/>
      <c r="K17808" s="443"/>
    </row>
    <row r="17809" spans="2:11" s="440" customFormat="1" x14ac:dyDescent="0.2">
      <c r="B17809" s="442"/>
      <c r="I17809" s="443"/>
      <c r="J17809" s="443"/>
      <c r="K17809" s="443"/>
    </row>
    <row r="17810" spans="2:11" s="440" customFormat="1" x14ac:dyDescent="0.2">
      <c r="B17810" s="442"/>
      <c r="I17810" s="443"/>
      <c r="J17810" s="443"/>
      <c r="K17810" s="443"/>
    </row>
    <row r="17811" spans="2:11" s="440" customFormat="1" x14ac:dyDescent="0.2">
      <c r="B17811" s="442"/>
      <c r="I17811" s="443"/>
      <c r="J17811" s="443"/>
      <c r="K17811" s="443"/>
    </row>
    <row r="17812" spans="2:11" s="440" customFormat="1" x14ac:dyDescent="0.2">
      <c r="B17812" s="442"/>
      <c r="I17812" s="443"/>
      <c r="J17812" s="443"/>
      <c r="K17812" s="443"/>
    </row>
    <row r="17813" spans="2:11" s="440" customFormat="1" x14ac:dyDescent="0.2">
      <c r="B17813" s="442"/>
      <c r="I17813" s="443"/>
      <c r="J17813" s="443"/>
      <c r="K17813" s="443"/>
    </row>
    <row r="17814" spans="2:11" s="440" customFormat="1" x14ac:dyDescent="0.2">
      <c r="B17814" s="442"/>
      <c r="I17814" s="443"/>
      <c r="J17814" s="443"/>
      <c r="K17814" s="443"/>
    </row>
    <row r="17815" spans="2:11" s="440" customFormat="1" x14ac:dyDescent="0.2">
      <c r="B17815" s="442"/>
      <c r="I17815" s="443"/>
      <c r="J17815" s="443"/>
      <c r="K17815" s="443"/>
    </row>
    <row r="17816" spans="2:11" s="440" customFormat="1" x14ac:dyDescent="0.2">
      <c r="B17816" s="442"/>
      <c r="I17816" s="443"/>
      <c r="J17816" s="443"/>
      <c r="K17816" s="443"/>
    </row>
    <row r="17817" spans="2:11" s="440" customFormat="1" x14ac:dyDescent="0.2">
      <c r="B17817" s="442"/>
      <c r="I17817" s="443"/>
      <c r="J17817" s="443"/>
      <c r="K17817" s="443"/>
    </row>
    <row r="17818" spans="2:11" s="440" customFormat="1" x14ac:dyDescent="0.2">
      <c r="B17818" s="442"/>
      <c r="I17818" s="443"/>
      <c r="J17818" s="443"/>
      <c r="K17818" s="443"/>
    </row>
    <row r="17819" spans="2:11" s="440" customFormat="1" x14ac:dyDescent="0.2">
      <c r="B17819" s="442"/>
      <c r="I17819" s="443"/>
      <c r="J17819" s="443"/>
      <c r="K17819" s="443"/>
    </row>
    <row r="17820" spans="2:11" s="440" customFormat="1" x14ac:dyDescent="0.2">
      <c r="B17820" s="442"/>
      <c r="I17820" s="443"/>
      <c r="J17820" s="443"/>
      <c r="K17820" s="443"/>
    </row>
    <row r="17821" spans="2:11" s="440" customFormat="1" x14ac:dyDescent="0.2">
      <c r="B17821" s="442"/>
      <c r="I17821" s="443"/>
      <c r="J17821" s="443"/>
      <c r="K17821" s="443"/>
    </row>
    <row r="17822" spans="2:11" s="440" customFormat="1" x14ac:dyDescent="0.2">
      <c r="B17822" s="442"/>
      <c r="I17822" s="443"/>
      <c r="J17822" s="443"/>
      <c r="K17822" s="443"/>
    </row>
    <row r="17823" spans="2:11" s="440" customFormat="1" x14ac:dyDescent="0.2">
      <c r="B17823" s="442"/>
      <c r="I17823" s="443"/>
      <c r="J17823" s="443"/>
      <c r="K17823" s="443"/>
    </row>
    <row r="17824" spans="2:11" s="440" customFormat="1" x14ac:dyDescent="0.2">
      <c r="B17824" s="442"/>
      <c r="I17824" s="443"/>
      <c r="J17824" s="443"/>
      <c r="K17824" s="443"/>
    </row>
    <row r="17825" spans="2:11" s="440" customFormat="1" x14ac:dyDescent="0.2">
      <c r="B17825" s="442"/>
      <c r="I17825" s="443"/>
      <c r="J17825" s="443"/>
      <c r="K17825" s="443"/>
    </row>
    <row r="17826" spans="2:11" s="440" customFormat="1" x14ac:dyDescent="0.2">
      <c r="B17826" s="442"/>
      <c r="I17826" s="443"/>
      <c r="J17826" s="443"/>
      <c r="K17826" s="443"/>
    </row>
    <row r="17827" spans="2:11" s="440" customFormat="1" x14ac:dyDescent="0.2">
      <c r="B17827" s="442"/>
      <c r="I17827" s="443"/>
      <c r="J17827" s="443"/>
      <c r="K17827" s="443"/>
    </row>
    <row r="17828" spans="2:11" s="440" customFormat="1" x14ac:dyDescent="0.2">
      <c r="B17828" s="442"/>
      <c r="I17828" s="443"/>
      <c r="J17828" s="443"/>
      <c r="K17828" s="443"/>
    </row>
    <row r="17829" spans="2:11" s="440" customFormat="1" x14ac:dyDescent="0.2">
      <c r="B17829" s="442"/>
      <c r="I17829" s="443"/>
      <c r="J17829" s="443"/>
      <c r="K17829" s="443"/>
    </row>
    <row r="17830" spans="2:11" s="440" customFormat="1" x14ac:dyDescent="0.2">
      <c r="B17830" s="442"/>
      <c r="I17830" s="443"/>
      <c r="J17830" s="443"/>
      <c r="K17830" s="443"/>
    </row>
    <row r="17831" spans="2:11" s="440" customFormat="1" x14ac:dyDescent="0.2">
      <c r="B17831" s="442"/>
      <c r="I17831" s="443"/>
      <c r="J17831" s="443"/>
      <c r="K17831" s="443"/>
    </row>
    <row r="17832" spans="2:11" s="440" customFormat="1" x14ac:dyDescent="0.2">
      <c r="B17832" s="442"/>
      <c r="I17832" s="443"/>
      <c r="J17832" s="443"/>
      <c r="K17832" s="443"/>
    </row>
    <row r="17833" spans="2:11" s="440" customFormat="1" x14ac:dyDescent="0.2">
      <c r="B17833" s="442"/>
      <c r="I17833" s="443"/>
      <c r="J17833" s="443"/>
      <c r="K17833" s="443"/>
    </row>
    <row r="17834" spans="2:11" s="440" customFormat="1" x14ac:dyDescent="0.2">
      <c r="B17834" s="442"/>
      <c r="I17834" s="443"/>
      <c r="J17834" s="443"/>
      <c r="K17834" s="443"/>
    </row>
    <row r="17835" spans="2:11" s="440" customFormat="1" x14ac:dyDescent="0.2">
      <c r="B17835" s="442"/>
      <c r="I17835" s="443"/>
      <c r="J17835" s="443"/>
      <c r="K17835" s="443"/>
    </row>
    <row r="17836" spans="2:11" s="440" customFormat="1" x14ac:dyDescent="0.2">
      <c r="B17836" s="442"/>
      <c r="I17836" s="443"/>
      <c r="J17836" s="443"/>
      <c r="K17836" s="443"/>
    </row>
    <row r="17837" spans="2:11" s="440" customFormat="1" x14ac:dyDescent="0.2">
      <c r="B17837" s="442"/>
      <c r="I17837" s="443"/>
      <c r="J17837" s="443"/>
      <c r="K17837" s="443"/>
    </row>
    <row r="17838" spans="2:11" s="440" customFormat="1" x14ac:dyDescent="0.2">
      <c r="B17838" s="442"/>
      <c r="I17838" s="443"/>
      <c r="J17838" s="443"/>
      <c r="K17838" s="443"/>
    </row>
    <row r="17839" spans="2:11" s="440" customFormat="1" x14ac:dyDescent="0.2">
      <c r="B17839" s="442"/>
      <c r="I17839" s="443"/>
      <c r="J17839" s="443"/>
      <c r="K17839" s="443"/>
    </row>
    <row r="17840" spans="2:11" s="440" customFormat="1" x14ac:dyDescent="0.2">
      <c r="B17840" s="442"/>
      <c r="I17840" s="443"/>
      <c r="J17840" s="443"/>
      <c r="K17840" s="443"/>
    </row>
    <row r="17841" spans="2:11" s="440" customFormat="1" x14ac:dyDescent="0.2">
      <c r="B17841" s="442"/>
      <c r="I17841" s="443"/>
      <c r="J17841" s="443"/>
      <c r="K17841" s="443"/>
    </row>
    <row r="17842" spans="2:11" s="440" customFormat="1" x14ac:dyDescent="0.2">
      <c r="B17842" s="442"/>
      <c r="I17842" s="443"/>
      <c r="J17842" s="443"/>
      <c r="K17842" s="443"/>
    </row>
    <row r="17843" spans="2:11" s="440" customFormat="1" x14ac:dyDescent="0.2">
      <c r="B17843" s="442"/>
      <c r="I17843" s="443"/>
      <c r="J17843" s="443"/>
      <c r="K17843" s="443"/>
    </row>
    <row r="17844" spans="2:11" s="440" customFormat="1" x14ac:dyDescent="0.2">
      <c r="B17844" s="442"/>
      <c r="I17844" s="443"/>
      <c r="J17844" s="443"/>
      <c r="K17844" s="443"/>
    </row>
    <row r="17845" spans="2:11" s="440" customFormat="1" x14ac:dyDescent="0.2">
      <c r="B17845" s="442"/>
      <c r="I17845" s="443"/>
      <c r="J17845" s="443"/>
      <c r="K17845" s="443"/>
    </row>
    <row r="17846" spans="2:11" s="440" customFormat="1" x14ac:dyDescent="0.2">
      <c r="B17846" s="442"/>
      <c r="I17846" s="443"/>
      <c r="J17846" s="443"/>
      <c r="K17846" s="443"/>
    </row>
    <row r="17847" spans="2:11" s="440" customFormat="1" x14ac:dyDescent="0.2">
      <c r="B17847" s="442"/>
      <c r="I17847" s="443"/>
      <c r="J17847" s="443"/>
      <c r="K17847" s="443"/>
    </row>
    <row r="17848" spans="2:11" s="440" customFormat="1" x14ac:dyDescent="0.2">
      <c r="B17848" s="442"/>
      <c r="I17848" s="443"/>
      <c r="J17848" s="443"/>
      <c r="K17848" s="443"/>
    </row>
    <row r="17849" spans="2:11" s="440" customFormat="1" x14ac:dyDescent="0.2">
      <c r="B17849" s="442"/>
      <c r="I17849" s="443"/>
      <c r="J17849" s="443"/>
      <c r="K17849" s="443"/>
    </row>
    <row r="17850" spans="2:11" s="440" customFormat="1" x14ac:dyDescent="0.2">
      <c r="B17850" s="442"/>
      <c r="I17850" s="443"/>
      <c r="J17850" s="443"/>
      <c r="K17850" s="443"/>
    </row>
    <row r="17851" spans="2:11" s="440" customFormat="1" x14ac:dyDescent="0.2">
      <c r="B17851" s="442"/>
      <c r="I17851" s="443"/>
      <c r="J17851" s="443"/>
      <c r="K17851" s="443"/>
    </row>
    <row r="17852" spans="2:11" s="440" customFormat="1" x14ac:dyDescent="0.2">
      <c r="B17852" s="442"/>
      <c r="I17852" s="443"/>
      <c r="J17852" s="443"/>
      <c r="K17852" s="443"/>
    </row>
    <row r="17853" spans="2:11" s="440" customFormat="1" x14ac:dyDescent="0.2">
      <c r="B17853" s="442"/>
      <c r="I17853" s="443"/>
      <c r="J17853" s="443"/>
      <c r="K17853" s="443"/>
    </row>
    <row r="17854" spans="2:11" s="440" customFormat="1" x14ac:dyDescent="0.2">
      <c r="B17854" s="442"/>
      <c r="I17854" s="443"/>
      <c r="J17854" s="443"/>
      <c r="K17854" s="443"/>
    </row>
    <row r="17855" spans="2:11" s="440" customFormat="1" x14ac:dyDescent="0.2">
      <c r="B17855" s="442"/>
      <c r="I17855" s="443"/>
      <c r="J17855" s="443"/>
      <c r="K17855" s="443"/>
    </row>
    <row r="17856" spans="2:11" s="440" customFormat="1" x14ac:dyDescent="0.2">
      <c r="B17856" s="442"/>
      <c r="I17856" s="443"/>
      <c r="J17856" s="443"/>
      <c r="K17856" s="443"/>
    </row>
    <row r="17857" spans="2:11" s="440" customFormat="1" x14ac:dyDescent="0.2">
      <c r="B17857" s="442"/>
      <c r="I17857" s="443"/>
      <c r="J17857" s="443"/>
      <c r="K17857" s="443"/>
    </row>
    <row r="17858" spans="2:11" s="440" customFormat="1" x14ac:dyDescent="0.2">
      <c r="B17858" s="442"/>
      <c r="I17858" s="443"/>
      <c r="J17858" s="443"/>
      <c r="K17858" s="443"/>
    </row>
    <row r="17859" spans="2:11" s="440" customFormat="1" x14ac:dyDescent="0.2">
      <c r="B17859" s="442"/>
      <c r="I17859" s="443"/>
      <c r="J17859" s="443"/>
      <c r="K17859" s="443"/>
    </row>
    <row r="17860" spans="2:11" s="440" customFormat="1" x14ac:dyDescent="0.2">
      <c r="B17860" s="442"/>
      <c r="I17860" s="443"/>
      <c r="J17860" s="443"/>
      <c r="K17860" s="443"/>
    </row>
    <row r="17861" spans="2:11" s="440" customFormat="1" x14ac:dyDescent="0.2">
      <c r="B17861" s="442"/>
      <c r="I17861" s="443"/>
      <c r="J17861" s="443"/>
      <c r="K17861" s="443"/>
    </row>
    <row r="17862" spans="2:11" s="440" customFormat="1" x14ac:dyDescent="0.2">
      <c r="B17862" s="442"/>
      <c r="I17862" s="443"/>
      <c r="J17862" s="443"/>
      <c r="K17862" s="443"/>
    </row>
    <row r="17863" spans="2:11" s="440" customFormat="1" x14ac:dyDescent="0.2">
      <c r="B17863" s="442"/>
      <c r="I17863" s="443"/>
      <c r="J17863" s="443"/>
      <c r="K17863" s="443"/>
    </row>
    <row r="17864" spans="2:11" s="440" customFormat="1" x14ac:dyDescent="0.2">
      <c r="B17864" s="442"/>
      <c r="I17864" s="443"/>
      <c r="J17864" s="443"/>
      <c r="K17864" s="443"/>
    </row>
    <row r="17865" spans="2:11" s="440" customFormat="1" x14ac:dyDescent="0.2">
      <c r="B17865" s="442"/>
      <c r="I17865" s="443"/>
      <c r="J17865" s="443"/>
      <c r="K17865" s="443"/>
    </row>
    <row r="17866" spans="2:11" s="440" customFormat="1" x14ac:dyDescent="0.2">
      <c r="B17866" s="442"/>
      <c r="I17866" s="443"/>
      <c r="J17866" s="443"/>
      <c r="K17866" s="443"/>
    </row>
    <row r="17867" spans="2:11" s="440" customFormat="1" x14ac:dyDescent="0.2">
      <c r="B17867" s="442"/>
      <c r="I17867" s="443"/>
      <c r="J17867" s="443"/>
      <c r="K17867" s="443"/>
    </row>
    <row r="17868" spans="2:11" s="440" customFormat="1" x14ac:dyDescent="0.2">
      <c r="B17868" s="442"/>
      <c r="I17868" s="443"/>
      <c r="J17868" s="443"/>
      <c r="K17868" s="443"/>
    </row>
    <row r="17869" spans="2:11" s="440" customFormat="1" x14ac:dyDescent="0.2">
      <c r="B17869" s="442"/>
      <c r="I17869" s="443"/>
      <c r="J17869" s="443"/>
      <c r="K17869" s="443"/>
    </row>
    <row r="17870" spans="2:11" s="440" customFormat="1" x14ac:dyDescent="0.2">
      <c r="B17870" s="442"/>
      <c r="I17870" s="443"/>
      <c r="J17870" s="443"/>
      <c r="K17870" s="443"/>
    </row>
    <row r="17871" spans="2:11" s="440" customFormat="1" x14ac:dyDescent="0.2">
      <c r="B17871" s="442"/>
      <c r="I17871" s="443"/>
      <c r="J17871" s="443"/>
      <c r="K17871" s="443"/>
    </row>
    <row r="17872" spans="2:11" s="440" customFormat="1" x14ac:dyDescent="0.2">
      <c r="B17872" s="442"/>
      <c r="I17872" s="443"/>
      <c r="J17872" s="443"/>
      <c r="K17872" s="443"/>
    </row>
    <row r="17873" spans="2:11" s="440" customFormat="1" x14ac:dyDescent="0.2">
      <c r="B17873" s="442"/>
      <c r="I17873" s="443"/>
      <c r="J17873" s="443"/>
      <c r="K17873" s="443"/>
    </row>
    <row r="17874" spans="2:11" s="440" customFormat="1" x14ac:dyDescent="0.2">
      <c r="B17874" s="442"/>
      <c r="I17874" s="443"/>
      <c r="J17874" s="443"/>
      <c r="K17874" s="443"/>
    </row>
    <row r="17875" spans="2:11" s="440" customFormat="1" x14ac:dyDescent="0.2">
      <c r="B17875" s="442"/>
      <c r="I17875" s="443"/>
      <c r="J17875" s="443"/>
      <c r="K17875" s="443"/>
    </row>
    <row r="17876" spans="2:11" s="440" customFormat="1" x14ac:dyDescent="0.2">
      <c r="B17876" s="442"/>
      <c r="I17876" s="443"/>
      <c r="J17876" s="443"/>
      <c r="K17876" s="443"/>
    </row>
    <row r="17877" spans="2:11" s="440" customFormat="1" x14ac:dyDescent="0.2">
      <c r="B17877" s="442"/>
      <c r="I17877" s="443"/>
      <c r="J17877" s="443"/>
      <c r="K17877" s="443"/>
    </row>
    <row r="17878" spans="2:11" s="440" customFormat="1" x14ac:dyDescent="0.2">
      <c r="B17878" s="442"/>
      <c r="I17878" s="443"/>
      <c r="J17878" s="443"/>
      <c r="K17878" s="443"/>
    </row>
    <row r="17879" spans="2:11" s="440" customFormat="1" x14ac:dyDescent="0.2">
      <c r="B17879" s="442"/>
      <c r="I17879" s="443"/>
      <c r="J17879" s="443"/>
      <c r="K17879" s="443"/>
    </row>
    <row r="17880" spans="2:11" s="440" customFormat="1" x14ac:dyDescent="0.2">
      <c r="B17880" s="442"/>
      <c r="I17880" s="443"/>
      <c r="J17880" s="443"/>
      <c r="K17880" s="443"/>
    </row>
    <row r="17881" spans="2:11" s="440" customFormat="1" x14ac:dyDescent="0.2">
      <c r="B17881" s="442"/>
      <c r="I17881" s="443"/>
      <c r="J17881" s="443"/>
      <c r="K17881" s="443"/>
    </row>
    <row r="17882" spans="2:11" s="440" customFormat="1" x14ac:dyDescent="0.2">
      <c r="B17882" s="442"/>
      <c r="I17882" s="443"/>
      <c r="J17882" s="443"/>
      <c r="K17882" s="443"/>
    </row>
    <row r="17883" spans="2:11" s="440" customFormat="1" x14ac:dyDescent="0.2">
      <c r="B17883" s="442"/>
      <c r="I17883" s="443"/>
      <c r="J17883" s="443"/>
      <c r="K17883" s="443"/>
    </row>
    <row r="17884" spans="2:11" s="440" customFormat="1" x14ac:dyDescent="0.2">
      <c r="B17884" s="442"/>
      <c r="I17884" s="443"/>
      <c r="J17884" s="443"/>
      <c r="K17884" s="443"/>
    </row>
    <row r="17885" spans="2:11" s="440" customFormat="1" x14ac:dyDescent="0.2">
      <c r="B17885" s="442"/>
      <c r="I17885" s="443"/>
      <c r="J17885" s="443"/>
      <c r="K17885" s="443"/>
    </row>
    <row r="17886" spans="2:11" s="440" customFormat="1" x14ac:dyDescent="0.2">
      <c r="B17886" s="442"/>
      <c r="I17886" s="443"/>
      <c r="J17886" s="443"/>
      <c r="K17886" s="443"/>
    </row>
    <row r="17887" spans="2:11" s="440" customFormat="1" x14ac:dyDescent="0.2">
      <c r="B17887" s="442"/>
      <c r="I17887" s="443"/>
      <c r="J17887" s="443"/>
      <c r="K17887" s="443"/>
    </row>
    <row r="17888" spans="2:11" s="440" customFormat="1" x14ac:dyDescent="0.2">
      <c r="B17888" s="442"/>
      <c r="I17888" s="443"/>
      <c r="J17888" s="443"/>
      <c r="K17888" s="443"/>
    </row>
    <row r="17889" spans="2:11" s="440" customFormat="1" x14ac:dyDescent="0.2">
      <c r="B17889" s="442"/>
      <c r="I17889" s="443"/>
      <c r="J17889" s="443"/>
      <c r="K17889" s="443"/>
    </row>
    <row r="17890" spans="2:11" s="440" customFormat="1" x14ac:dyDescent="0.2">
      <c r="B17890" s="442"/>
      <c r="I17890" s="443"/>
      <c r="J17890" s="443"/>
      <c r="K17890" s="443"/>
    </row>
    <row r="17891" spans="2:11" s="440" customFormat="1" x14ac:dyDescent="0.2">
      <c r="B17891" s="442"/>
      <c r="I17891" s="443"/>
      <c r="J17891" s="443"/>
      <c r="K17891" s="443"/>
    </row>
    <row r="17892" spans="2:11" s="440" customFormat="1" x14ac:dyDescent="0.2">
      <c r="B17892" s="442"/>
      <c r="I17892" s="443"/>
      <c r="J17892" s="443"/>
      <c r="K17892" s="443"/>
    </row>
    <row r="17893" spans="2:11" s="440" customFormat="1" x14ac:dyDescent="0.2">
      <c r="B17893" s="442"/>
      <c r="I17893" s="443"/>
      <c r="J17893" s="443"/>
      <c r="K17893" s="443"/>
    </row>
    <row r="17894" spans="2:11" s="440" customFormat="1" x14ac:dyDescent="0.2">
      <c r="B17894" s="442"/>
      <c r="I17894" s="443"/>
      <c r="J17894" s="443"/>
      <c r="K17894" s="443"/>
    </row>
    <row r="17895" spans="2:11" s="440" customFormat="1" x14ac:dyDescent="0.2">
      <c r="B17895" s="442"/>
      <c r="I17895" s="443"/>
      <c r="J17895" s="443"/>
      <c r="K17895" s="443"/>
    </row>
    <row r="17896" spans="2:11" s="440" customFormat="1" x14ac:dyDescent="0.2">
      <c r="B17896" s="442"/>
      <c r="I17896" s="443"/>
      <c r="J17896" s="443"/>
      <c r="K17896" s="443"/>
    </row>
    <row r="17897" spans="2:11" s="440" customFormat="1" x14ac:dyDescent="0.2">
      <c r="B17897" s="442"/>
      <c r="I17897" s="443"/>
      <c r="J17897" s="443"/>
      <c r="K17897" s="443"/>
    </row>
    <row r="17898" spans="2:11" s="440" customFormat="1" x14ac:dyDescent="0.2">
      <c r="B17898" s="442"/>
      <c r="I17898" s="443"/>
      <c r="J17898" s="443"/>
      <c r="K17898" s="443"/>
    </row>
    <row r="17899" spans="2:11" s="440" customFormat="1" x14ac:dyDescent="0.2">
      <c r="B17899" s="442"/>
      <c r="I17899" s="443"/>
      <c r="J17899" s="443"/>
      <c r="K17899" s="443"/>
    </row>
    <row r="17900" spans="2:11" s="440" customFormat="1" x14ac:dyDescent="0.2">
      <c r="B17900" s="442"/>
      <c r="I17900" s="443"/>
      <c r="J17900" s="443"/>
      <c r="K17900" s="443"/>
    </row>
    <row r="17901" spans="2:11" s="440" customFormat="1" x14ac:dyDescent="0.2">
      <c r="B17901" s="442"/>
      <c r="I17901" s="443"/>
      <c r="J17901" s="443"/>
      <c r="K17901" s="443"/>
    </row>
    <row r="17902" spans="2:11" s="440" customFormat="1" x14ac:dyDescent="0.2">
      <c r="B17902" s="442"/>
      <c r="I17902" s="443"/>
      <c r="J17902" s="443"/>
      <c r="K17902" s="443"/>
    </row>
    <row r="17903" spans="2:11" s="440" customFormat="1" x14ac:dyDescent="0.2">
      <c r="B17903" s="442"/>
      <c r="I17903" s="443"/>
      <c r="J17903" s="443"/>
      <c r="K17903" s="443"/>
    </row>
    <row r="17904" spans="2:11" s="440" customFormat="1" x14ac:dyDescent="0.2">
      <c r="B17904" s="442"/>
      <c r="I17904" s="443"/>
      <c r="J17904" s="443"/>
      <c r="K17904" s="443"/>
    </row>
    <row r="17905" spans="2:11" s="440" customFormat="1" x14ac:dyDescent="0.2">
      <c r="B17905" s="442"/>
      <c r="I17905" s="443"/>
      <c r="J17905" s="443"/>
      <c r="K17905" s="443"/>
    </row>
    <row r="17906" spans="2:11" s="440" customFormat="1" x14ac:dyDescent="0.2">
      <c r="B17906" s="442"/>
      <c r="I17906" s="443"/>
      <c r="J17906" s="443"/>
      <c r="K17906" s="443"/>
    </row>
    <row r="17907" spans="2:11" s="440" customFormat="1" x14ac:dyDescent="0.2">
      <c r="B17907" s="442"/>
      <c r="I17907" s="443"/>
      <c r="J17907" s="443"/>
      <c r="K17907" s="443"/>
    </row>
    <row r="17908" spans="2:11" s="440" customFormat="1" x14ac:dyDescent="0.2">
      <c r="B17908" s="442"/>
      <c r="I17908" s="443"/>
      <c r="J17908" s="443"/>
      <c r="K17908" s="443"/>
    </row>
    <row r="17909" spans="2:11" s="440" customFormat="1" x14ac:dyDescent="0.2">
      <c r="B17909" s="442"/>
      <c r="I17909" s="443"/>
      <c r="J17909" s="443"/>
      <c r="K17909" s="443"/>
    </row>
    <row r="17910" spans="2:11" s="440" customFormat="1" x14ac:dyDescent="0.2">
      <c r="B17910" s="442"/>
      <c r="I17910" s="443"/>
      <c r="J17910" s="443"/>
      <c r="K17910" s="443"/>
    </row>
    <row r="17911" spans="2:11" s="440" customFormat="1" x14ac:dyDescent="0.2">
      <c r="B17911" s="442"/>
      <c r="I17911" s="443"/>
      <c r="J17911" s="443"/>
      <c r="K17911" s="443"/>
    </row>
    <row r="17912" spans="2:11" s="440" customFormat="1" x14ac:dyDescent="0.2">
      <c r="B17912" s="442"/>
      <c r="I17912" s="443"/>
      <c r="J17912" s="443"/>
      <c r="K17912" s="443"/>
    </row>
    <row r="17913" spans="2:11" s="440" customFormat="1" x14ac:dyDescent="0.2">
      <c r="B17913" s="442"/>
      <c r="I17913" s="443"/>
      <c r="J17913" s="443"/>
      <c r="K17913" s="443"/>
    </row>
    <row r="17914" spans="2:11" s="440" customFormat="1" x14ac:dyDescent="0.2">
      <c r="B17914" s="442"/>
      <c r="I17914" s="443"/>
      <c r="J17914" s="443"/>
      <c r="K17914" s="443"/>
    </row>
    <row r="17915" spans="2:11" s="440" customFormat="1" x14ac:dyDescent="0.2">
      <c r="B17915" s="442"/>
      <c r="I17915" s="443"/>
      <c r="J17915" s="443"/>
      <c r="K17915" s="443"/>
    </row>
    <row r="17916" spans="2:11" s="440" customFormat="1" x14ac:dyDescent="0.2">
      <c r="B17916" s="442"/>
      <c r="I17916" s="443"/>
      <c r="J17916" s="443"/>
      <c r="K17916" s="443"/>
    </row>
    <row r="17917" spans="2:11" s="440" customFormat="1" x14ac:dyDescent="0.2">
      <c r="B17917" s="442"/>
      <c r="I17917" s="443"/>
      <c r="J17917" s="443"/>
      <c r="K17917" s="443"/>
    </row>
    <row r="17918" spans="2:11" s="440" customFormat="1" x14ac:dyDescent="0.2">
      <c r="B17918" s="442"/>
      <c r="I17918" s="443"/>
      <c r="J17918" s="443"/>
      <c r="K17918" s="443"/>
    </row>
    <row r="17919" spans="2:11" s="440" customFormat="1" x14ac:dyDescent="0.2">
      <c r="B17919" s="442"/>
      <c r="I17919" s="443"/>
      <c r="J17919" s="443"/>
      <c r="K17919" s="443"/>
    </row>
    <row r="17920" spans="2:11" s="440" customFormat="1" x14ac:dyDescent="0.2">
      <c r="B17920" s="442"/>
      <c r="I17920" s="443"/>
      <c r="J17920" s="443"/>
      <c r="K17920" s="443"/>
    </row>
    <row r="17921" spans="2:11" s="440" customFormat="1" x14ac:dyDescent="0.2">
      <c r="B17921" s="442"/>
      <c r="I17921" s="443"/>
      <c r="J17921" s="443"/>
      <c r="K17921" s="443"/>
    </row>
    <row r="17922" spans="2:11" s="440" customFormat="1" x14ac:dyDescent="0.2">
      <c r="B17922" s="442"/>
      <c r="I17922" s="443"/>
      <c r="J17922" s="443"/>
      <c r="K17922" s="443"/>
    </row>
    <row r="17923" spans="2:11" s="440" customFormat="1" x14ac:dyDescent="0.2">
      <c r="B17923" s="442"/>
      <c r="I17923" s="443"/>
      <c r="J17923" s="443"/>
      <c r="K17923" s="443"/>
    </row>
    <row r="17924" spans="2:11" s="440" customFormat="1" x14ac:dyDescent="0.2">
      <c r="B17924" s="442"/>
      <c r="I17924" s="443"/>
      <c r="J17924" s="443"/>
      <c r="K17924" s="443"/>
    </row>
    <row r="17925" spans="2:11" s="440" customFormat="1" x14ac:dyDescent="0.2">
      <c r="B17925" s="442"/>
      <c r="I17925" s="443"/>
      <c r="J17925" s="443"/>
      <c r="K17925" s="443"/>
    </row>
    <row r="17926" spans="2:11" s="440" customFormat="1" x14ac:dyDescent="0.2">
      <c r="B17926" s="442"/>
      <c r="I17926" s="443"/>
      <c r="J17926" s="443"/>
      <c r="K17926" s="443"/>
    </row>
    <row r="17927" spans="2:11" s="440" customFormat="1" x14ac:dyDescent="0.2">
      <c r="B17927" s="442"/>
      <c r="I17927" s="443"/>
      <c r="J17927" s="443"/>
      <c r="K17927" s="443"/>
    </row>
    <row r="17928" spans="2:11" s="440" customFormat="1" x14ac:dyDescent="0.2">
      <c r="B17928" s="442"/>
      <c r="I17928" s="443"/>
      <c r="J17928" s="443"/>
      <c r="K17928" s="443"/>
    </row>
    <row r="17929" spans="2:11" s="440" customFormat="1" x14ac:dyDescent="0.2">
      <c r="B17929" s="442"/>
      <c r="I17929" s="443"/>
      <c r="J17929" s="443"/>
      <c r="K17929" s="443"/>
    </row>
    <row r="17930" spans="2:11" s="440" customFormat="1" x14ac:dyDescent="0.2">
      <c r="B17930" s="442"/>
      <c r="I17930" s="443"/>
      <c r="J17930" s="443"/>
      <c r="K17930" s="443"/>
    </row>
    <row r="17931" spans="2:11" s="440" customFormat="1" x14ac:dyDescent="0.2">
      <c r="B17931" s="442"/>
      <c r="I17931" s="443"/>
      <c r="J17931" s="443"/>
      <c r="K17931" s="443"/>
    </row>
    <row r="17932" spans="2:11" s="440" customFormat="1" x14ac:dyDescent="0.2">
      <c r="B17932" s="442"/>
      <c r="I17932" s="443"/>
      <c r="J17932" s="443"/>
      <c r="K17932" s="443"/>
    </row>
    <row r="17933" spans="2:11" s="440" customFormat="1" x14ac:dyDescent="0.2">
      <c r="B17933" s="442"/>
      <c r="I17933" s="443"/>
      <c r="J17933" s="443"/>
      <c r="K17933" s="443"/>
    </row>
    <row r="17934" spans="2:11" s="440" customFormat="1" x14ac:dyDescent="0.2">
      <c r="B17934" s="442"/>
      <c r="I17934" s="443"/>
      <c r="J17934" s="443"/>
      <c r="K17934" s="443"/>
    </row>
    <row r="17935" spans="2:11" s="440" customFormat="1" x14ac:dyDescent="0.2">
      <c r="B17935" s="442"/>
      <c r="I17935" s="443"/>
      <c r="J17935" s="443"/>
      <c r="K17935" s="443"/>
    </row>
    <row r="17936" spans="2:11" s="440" customFormat="1" x14ac:dyDescent="0.2">
      <c r="B17936" s="442"/>
      <c r="I17936" s="443"/>
      <c r="J17936" s="443"/>
      <c r="K17936" s="443"/>
    </row>
    <row r="17937" spans="2:11" s="440" customFormat="1" x14ac:dyDescent="0.2">
      <c r="B17937" s="442"/>
      <c r="I17937" s="443"/>
      <c r="J17937" s="443"/>
      <c r="K17937" s="443"/>
    </row>
    <row r="17938" spans="2:11" s="440" customFormat="1" x14ac:dyDescent="0.2">
      <c r="B17938" s="442"/>
      <c r="I17938" s="443"/>
      <c r="J17938" s="443"/>
      <c r="K17938" s="443"/>
    </row>
    <row r="17939" spans="2:11" s="440" customFormat="1" x14ac:dyDescent="0.2">
      <c r="B17939" s="442"/>
      <c r="I17939" s="443"/>
      <c r="J17939" s="443"/>
      <c r="K17939" s="443"/>
    </row>
    <row r="17940" spans="2:11" s="440" customFormat="1" x14ac:dyDescent="0.2">
      <c r="B17940" s="442"/>
      <c r="I17940" s="443"/>
      <c r="J17940" s="443"/>
      <c r="K17940" s="443"/>
    </row>
    <row r="17941" spans="2:11" s="440" customFormat="1" x14ac:dyDescent="0.2">
      <c r="B17941" s="442"/>
      <c r="I17941" s="443"/>
      <c r="J17941" s="443"/>
      <c r="K17941" s="443"/>
    </row>
    <row r="17942" spans="2:11" s="440" customFormat="1" x14ac:dyDescent="0.2">
      <c r="B17942" s="442"/>
      <c r="I17942" s="443"/>
      <c r="J17942" s="443"/>
      <c r="K17942" s="443"/>
    </row>
    <row r="17943" spans="2:11" s="440" customFormat="1" x14ac:dyDescent="0.2">
      <c r="B17943" s="442"/>
      <c r="I17943" s="443"/>
      <c r="J17943" s="443"/>
      <c r="K17943" s="443"/>
    </row>
    <row r="17944" spans="2:11" s="440" customFormat="1" x14ac:dyDescent="0.2">
      <c r="B17944" s="442"/>
      <c r="I17944" s="443"/>
      <c r="J17944" s="443"/>
      <c r="K17944" s="443"/>
    </row>
    <row r="17945" spans="2:11" s="440" customFormat="1" x14ac:dyDescent="0.2">
      <c r="B17945" s="442"/>
      <c r="I17945" s="443"/>
      <c r="J17945" s="443"/>
      <c r="K17945" s="443"/>
    </row>
    <row r="17946" spans="2:11" s="440" customFormat="1" x14ac:dyDescent="0.2">
      <c r="B17946" s="442"/>
      <c r="I17946" s="443"/>
      <c r="J17946" s="443"/>
      <c r="K17946" s="443"/>
    </row>
    <row r="17947" spans="2:11" s="440" customFormat="1" x14ac:dyDescent="0.2">
      <c r="B17947" s="442"/>
      <c r="I17947" s="443"/>
      <c r="J17947" s="443"/>
      <c r="K17947" s="443"/>
    </row>
    <row r="17948" spans="2:11" s="440" customFormat="1" x14ac:dyDescent="0.2">
      <c r="B17948" s="442"/>
      <c r="I17948" s="443"/>
      <c r="J17948" s="443"/>
      <c r="K17948" s="443"/>
    </row>
    <row r="17949" spans="2:11" s="440" customFormat="1" x14ac:dyDescent="0.2">
      <c r="B17949" s="442"/>
      <c r="I17949" s="443"/>
      <c r="J17949" s="443"/>
      <c r="K17949" s="443"/>
    </row>
    <row r="17950" spans="2:11" s="440" customFormat="1" x14ac:dyDescent="0.2">
      <c r="B17950" s="442"/>
      <c r="I17950" s="443"/>
      <c r="J17950" s="443"/>
      <c r="K17950" s="443"/>
    </row>
    <row r="17951" spans="2:11" s="440" customFormat="1" x14ac:dyDescent="0.2">
      <c r="B17951" s="442"/>
      <c r="I17951" s="443"/>
      <c r="J17951" s="443"/>
      <c r="K17951" s="443"/>
    </row>
    <row r="17952" spans="2:11" s="440" customFormat="1" x14ac:dyDescent="0.2">
      <c r="B17952" s="442"/>
      <c r="I17952" s="443"/>
      <c r="J17952" s="443"/>
      <c r="K17952" s="443"/>
    </row>
    <row r="17953" spans="2:11" s="440" customFormat="1" x14ac:dyDescent="0.2">
      <c r="B17953" s="442"/>
      <c r="I17953" s="443"/>
      <c r="J17953" s="443"/>
      <c r="K17953" s="443"/>
    </row>
    <row r="17954" spans="2:11" s="440" customFormat="1" x14ac:dyDescent="0.2">
      <c r="B17954" s="442"/>
      <c r="I17954" s="443"/>
      <c r="J17954" s="443"/>
      <c r="K17954" s="443"/>
    </row>
    <row r="17955" spans="2:11" s="440" customFormat="1" x14ac:dyDescent="0.2">
      <c r="B17955" s="442"/>
      <c r="I17955" s="443"/>
      <c r="J17955" s="443"/>
      <c r="K17955" s="443"/>
    </row>
    <row r="17956" spans="2:11" s="440" customFormat="1" x14ac:dyDescent="0.2">
      <c r="B17956" s="442"/>
      <c r="I17956" s="443"/>
      <c r="J17956" s="443"/>
      <c r="K17956" s="443"/>
    </row>
    <row r="17957" spans="2:11" s="440" customFormat="1" x14ac:dyDescent="0.2">
      <c r="B17957" s="442"/>
      <c r="I17957" s="443"/>
      <c r="J17957" s="443"/>
      <c r="K17957" s="443"/>
    </row>
    <row r="17958" spans="2:11" s="440" customFormat="1" x14ac:dyDescent="0.2">
      <c r="B17958" s="442"/>
      <c r="I17958" s="443"/>
      <c r="J17958" s="443"/>
      <c r="K17958" s="443"/>
    </row>
    <row r="17959" spans="2:11" s="440" customFormat="1" x14ac:dyDescent="0.2">
      <c r="B17959" s="442"/>
      <c r="I17959" s="443"/>
      <c r="J17959" s="443"/>
      <c r="K17959" s="443"/>
    </row>
    <row r="17960" spans="2:11" s="440" customFormat="1" x14ac:dyDescent="0.2">
      <c r="B17960" s="442"/>
      <c r="I17960" s="443"/>
      <c r="J17960" s="443"/>
      <c r="K17960" s="443"/>
    </row>
    <row r="17961" spans="2:11" s="440" customFormat="1" x14ac:dyDescent="0.2">
      <c r="B17961" s="442"/>
      <c r="I17961" s="443"/>
      <c r="J17961" s="443"/>
      <c r="K17961" s="443"/>
    </row>
    <row r="17962" spans="2:11" s="440" customFormat="1" x14ac:dyDescent="0.2">
      <c r="B17962" s="442"/>
      <c r="I17962" s="443"/>
      <c r="J17962" s="443"/>
      <c r="K17962" s="443"/>
    </row>
    <row r="17963" spans="2:11" s="440" customFormat="1" x14ac:dyDescent="0.2">
      <c r="B17963" s="442"/>
      <c r="I17963" s="443"/>
      <c r="J17963" s="443"/>
      <c r="K17963" s="443"/>
    </row>
    <row r="17964" spans="2:11" s="440" customFormat="1" x14ac:dyDescent="0.2">
      <c r="B17964" s="442"/>
      <c r="I17964" s="443"/>
      <c r="J17964" s="443"/>
      <c r="K17964" s="443"/>
    </row>
    <row r="17965" spans="2:11" s="440" customFormat="1" x14ac:dyDescent="0.2">
      <c r="B17965" s="442"/>
      <c r="I17965" s="443"/>
      <c r="J17965" s="443"/>
      <c r="K17965" s="443"/>
    </row>
    <row r="17966" spans="2:11" s="440" customFormat="1" x14ac:dyDescent="0.2">
      <c r="B17966" s="442"/>
      <c r="I17966" s="443"/>
      <c r="J17966" s="443"/>
      <c r="K17966" s="443"/>
    </row>
    <row r="17967" spans="2:11" s="440" customFormat="1" x14ac:dyDescent="0.2">
      <c r="B17967" s="442"/>
      <c r="I17967" s="443"/>
      <c r="J17967" s="443"/>
      <c r="K17967" s="443"/>
    </row>
    <row r="17968" spans="2:11" s="440" customFormat="1" x14ac:dyDescent="0.2">
      <c r="B17968" s="442"/>
      <c r="I17968" s="443"/>
      <c r="J17968" s="443"/>
      <c r="K17968" s="443"/>
    </row>
    <row r="17969" spans="2:11" s="440" customFormat="1" x14ac:dyDescent="0.2">
      <c r="B17969" s="442"/>
      <c r="I17969" s="443"/>
      <c r="J17969" s="443"/>
      <c r="K17969" s="443"/>
    </row>
    <row r="17970" spans="2:11" s="440" customFormat="1" x14ac:dyDescent="0.2">
      <c r="B17970" s="442"/>
      <c r="I17970" s="443"/>
      <c r="J17970" s="443"/>
      <c r="K17970" s="443"/>
    </row>
    <row r="17971" spans="2:11" s="440" customFormat="1" x14ac:dyDescent="0.2">
      <c r="B17971" s="442"/>
      <c r="I17971" s="443"/>
      <c r="J17971" s="443"/>
      <c r="K17971" s="443"/>
    </row>
    <row r="17972" spans="2:11" s="440" customFormat="1" x14ac:dyDescent="0.2">
      <c r="B17972" s="442"/>
      <c r="I17972" s="443"/>
      <c r="J17972" s="443"/>
      <c r="K17972" s="443"/>
    </row>
    <row r="17973" spans="2:11" s="440" customFormat="1" x14ac:dyDescent="0.2">
      <c r="B17973" s="442"/>
      <c r="I17973" s="443"/>
      <c r="J17973" s="443"/>
      <c r="K17973" s="443"/>
    </row>
    <row r="17974" spans="2:11" s="440" customFormat="1" x14ac:dyDescent="0.2">
      <c r="B17974" s="442"/>
      <c r="I17974" s="443"/>
      <c r="J17974" s="443"/>
      <c r="K17974" s="443"/>
    </row>
    <row r="17975" spans="2:11" s="440" customFormat="1" x14ac:dyDescent="0.2">
      <c r="B17975" s="442"/>
      <c r="I17975" s="443"/>
      <c r="J17975" s="443"/>
      <c r="K17975" s="443"/>
    </row>
    <row r="17976" spans="2:11" s="440" customFormat="1" x14ac:dyDescent="0.2">
      <c r="B17976" s="442"/>
      <c r="I17976" s="443"/>
      <c r="J17976" s="443"/>
      <c r="K17976" s="443"/>
    </row>
    <row r="17977" spans="2:11" s="440" customFormat="1" x14ac:dyDescent="0.2">
      <c r="B17977" s="442"/>
      <c r="I17977" s="443"/>
      <c r="J17977" s="443"/>
      <c r="K17977" s="443"/>
    </row>
    <row r="17978" spans="2:11" s="440" customFormat="1" x14ac:dyDescent="0.2">
      <c r="B17978" s="442"/>
      <c r="I17978" s="443"/>
      <c r="J17978" s="443"/>
      <c r="K17978" s="443"/>
    </row>
    <row r="17979" spans="2:11" s="440" customFormat="1" x14ac:dyDescent="0.2">
      <c r="B17979" s="442"/>
      <c r="I17979" s="443"/>
      <c r="J17979" s="443"/>
      <c r="K17979" s="443"/>
    </row>
    <row r="17980" spans="2:11" s="440" customFormat="1" x14ac:dyDescent="0.2">
      <c r="B17980" s="442"/>
      <c r="I17980" s="443"/>
      <c r="J17980" s="443"/>
      <c r="K17980" s="443"/>
    </row>
    <row r="17981" spans="2:11" s="440" customFormat="1" x14ac:dyDescent="0.2">
      <c r="B17981" s="442"/>
      <c r="I17981" s="443"/>
      <c r="J17981" s="443"/>
      <c r="K17981" s="443"/>
    </row>
    <row r="17982" spans="2:11" s="440" customFormat="1" x14ac:dyDescent="0.2">
      <c r="B17982" s="442"/>
      <c r="I17982" s="443"/>
      <c r="J17982" s="443"/>
      <c r="K17982" s="443"/>
    </row>
    <row r="17983" spans="2:11" s="440" customFormat="1" x14ac:dyDescent="0.2">
      <c r="B17983" s="442"/>
      <c r="I17983" s="443"/>
      <c r="J17983" s="443"/>
      <c r="K17983" s="443"/>
    </row>
    <row r="17984" spans="2:11" s="440" customFormat="1" x14ac:dyDescent="0.2">
      <c r="B17984" s="442"/>
      <c r="I17984" s="443"/>
      <c r="J17984" s="443"/>
      <c r="K17984" s="443"/>
    </row>
    <row r="17985" spans="2:11" s="440" customFormat="1" x14ac:dyDescent="0.2">
      <c r="B17985" s="442"/>
      <c r="I17985" s="443"/>
      <c r="J17985" s="443"/>
      <c r="K17985" s="443"/>
    </row>
    <row r="17986" spans="2:11" s="440" customFormat="1" x14ac:dyDescent="0.2">
      <c r="B17986" s="442"/>
      <c r="I17986" s="443"/>
      <c r="J17986" s="443"/>
      <c r="K17986" s="443"/>
    </row>
    <row r="17987" spans="2:11" s="440" customFormat="1" x14ac:dyDescent="0.2">
      <c r="B17987" s="442"/>
      <c r="I17987" s="443"/>
      <c r="J17987" s="443"/>
      <c r="K17987" s="443"/>
    </row>
    <row r="17988" spans="2:11" s="440" customFormat="1" x14ac:dyDescent="0.2">
      <c r="B17988" s="442"/>
      <c r="I17988" s="443"/>
      <c r="J17988" s="443"/>
      <c r="K17988" s="443"/>
    </row>
    <row r="17989" spans="2:11" s="440" customFormat="1" x14ac:dyDescent="0.2">
      <c r="B17989" s="442"/>
      <c r="I17989" s="443"/>
      <c r="J17989" s="443"/>
      <c r="K17989" s="443"/>
    </row>
    <row r="17990" spans="2:11" s="440" customFormat="1" x14ac:dyDescent="0.2">
      <c r="B17990" s="442"/>
      <c r="I17990" s="443"/>
      <c r="J17990" s="443"/>
      <c r="K17990" s="443"/>
    </row>
    <row r="17991" spans="2:11" s="440" customFormat="1" x14ac:dyDescent="0.2">
      <c r="B17991" s="442"/>
      <c r="I17991" s="443"/>
      <c r="J17991" s="443"/>
      <c r="K17991" s="443"/>
    </row>
    <row r="17992" spans="2:11" s="440" customFormat="1" x14ac:dyDescent="0.2">
      <c r="B17992" s="442"/>
      <c r="I17992" s="443"/>
      <c r="J17992" s="443"/>
      <c r="K17992" s="443"/>
    </row>
    <row r="17993" spans="2:11" s="440" customFormat="1" x14ac:dyDescent="0.2">
      <c r="B17993" s="442"/>
      <c r="I17993" s="443"/>
      <c r="J17993" s="443"/>
      <c r="K17993" s="443"/>
    </row>
    <row r="17994" spans="2:11" s="440" customFormat="1" x14ac:dyDescent="0.2">
      <c r="B17994" s="442"/>
      <c r="I17994" s="443"/>
      <c r="J17994" s="443"/>
      <c r="K17994" s="443"/>
    </row>
    <row r="17995" spans="2:11" s="440" customFormat="1" x14ac:dyDescent="0.2">
      <c r="B17995" s="442"/>
      <c r="I17995" s="443"/>
      <c r="J17995" s="443"/>
      <c r="K17995" s="443"/>
    </row>
    <row r="17996" spans="2:11" s="440" customFormat="1" x14ac:dyDescent="0.2">
      <c r="B17996" s="442"/>
      <c r="I17996" s="443"/>
      <c r="J17996" s="443"/>
      <c r="K17996" s="443"/>
    </row>
    <row r="17997" spans="2:11" s="440" customFormat="1" x14ac:dyDescent="0.2">
      <c r="B17997" s="442"/>
      <c r="I17997" s="443"/>
      <c r="J17997" s="443"/>
      <c r="K17997" s="443"/>
    </row>
    <row r="17998" spans="2:11" s="440" customFormat="1" x14ac:dyDescent="0.2">
      <c r="B17998" s="442"/>
      <c r="I17998" s="443"/>
      <c r="J17998" s="443"/>
      <c r="K17998" s="443"/>
    </row>
    <row r="17999" spans="2:11" s="440" customFormat="1" x14ac:dyDescent="0.2">
      <c r="B17999" s="442"/>
      <c r="I17999" s="443"/>
      <c r="J17999" s="443"/>
      <c r="K17999" s="443"/>
    </row>
    <row r="18000" spans="2:11" s="440" customFormat="1" x14ac:dyDescent="0.2">
      <c r="B18000" s="442"/>
      <c r="I18000" s="443"/>
      <c r="J18000" s="443"/>
      <c r="K18000" s="443"/>
    </row>
    <row r="18001" spans="2:11" s="440" customFormat="1" x14ac:dyDescent="0.2">
      <c r="B18001" s="442"/>
      <c r="I18001" s="443"/>
      <c r="J18001" s="443"/>
      <c r="K18001" s="443"/>
    </row>
    <row r="18002" spans="2:11" s="440" customFormat="1" x14ac:dyDescent="0.2">
      <c r="B18002" s="442"/>
      <c r="I18002" s="443"/>
      <c r="J18002" s="443"/>
      <c r="K18002" s="443"/>
    </row>
    <row r="18003" spans="2:11" s="440" customFormat="1" x14ac:dyDescent="0.2">
      <c r="B18003" s="442"/>
      <c r="I18003" s="443"/>
      <c r="J18003" s="443"/>
      <c r="K18003" s="443"/>
    </row>
    <row r="18004" spans="2:11" s="440" customFormat="1" x14ac:dyDescent="0.2">
      <c r="B18004" s="442"/>
      <c r="I18004" s="443"/>
      <c r="J18004" s="443"/>
      <c r="K18004" s="443"/>
    </row>
    <row r="18005" spans="2:11" s="440" customFormat="1" x14ac:dyDescent="0.2">
      <c r="B18005" s="442"/>
      <c r="I18005" s="443"/>
      <c r="J18005" s="443"/>
      <c r="K18005" s="443"/>
    </row>
    <row r="18006" spans="2:11" s="440" customFormat="1" x14ac:dyDescent="0.2">
      <c r="B18006" s="442"/>
      <c r="I18006" s="443"/>
      <c r="J18006" s="443"/>
      <c r="K18006" s="443"/>
    </row>
    <row r="18007" spans="2:11" s="440" customFormat="1" x14ac:dyDescent="0.2">
      <c r="B18007" s="442"/>
      <c r="I18007" s="443"/>
      <c r="J18007" s="443"/>
      <c r="K18007" s="443"/>
    </row>
    <row r="18008" spans="2:11" s="440" customFormat="1" x14ac:dyDescent="0.2">
      <c r="B18008" s="442"/>
      <c r="I18008" s="443"/>
      <c r="J18008" s="443"/>
      <c r="K18008" s="443"/>
    </row>
    <row r="18009" spans="2:11" s="440" customFormat="1" x14ac:dyDescent="0.2">
      <c r="B18009" s="442"/>
      <c r="I18009" s="443"/>
      <c r="J18009" s="443"/>
      <c r="K18009" s="443"/>
    </row>
    <row r="18010" spans="2:11" s="440" customFormat="1" x14ac:dyDescent="0.2">
      <c r="B18010" s="442"/>
      <c r="I18010" s="443"/>
      <c r="J18010" s="443"/>
      <c r="K18010" s="443"/>
    </row>
    <row r="18011" spans="2:11" s="440" customFormat="1" x14ac:dyDescent="0.2">
      <c r="B18011" s="442"/>
      <c r="I18011" s="443"/>
      <c r="J18011" s="443"/>
      <c r="K18011" s="443"/>
    </row>
    <row r="18012" spans="2:11" s="440" customFormat="1" x14ac:dyDescent="0.2">
      <c r="B18012" s="442"/>
      <c r="I18012" s="443"/>
      <c r="J18012" s="443"/>
      <c r="K18012" s="443"/>
    </row>
    <row r="18013" spans="2:11" s="440" customFormat="1" x14ac:dyDescent="0.2">
      <c r="B18013" s="442"/>
      <c r="I18013" s="443"/>
      <c r="J18013" s="443"/>
      <c r="K18013" s="443"/>
    </row>
    <row r="18014" spans="2:11" s="440" customFormat="1" x14ac:dyDescent="0.2">
      <c r="B18014" s="442"/>
      <c r="I18014" s="443"/>
      <c r="J18014" s="443"/>
      <c r="K18014" s="443"/>
    </row>
    <row r="18015" spans="2:11" s="440" customFormat="1" x14ac:dyDescent="0.2">
      <c r="B18015" s="442"/>
      <c r="I18015" s="443"/>
      <c r="J18015" s="443"/>
      <c r="K18015" s="443"/>
    </row>
    <row r="18016" spans="2:11" s="440" customFormat="1" x14ac:dyDescent="0.2">
      <c r="B18016" s="442"/>
      <c r="I18016" s="443"/>
      <c r="J18016" s="443"/>
      <c r="K18016" s="443"/>
    </row>
    <row r="18017" spans="2:11" s="440" customFormat="1" x14ac:dyDescent="0.2">
      <c r="B18017" s="442"/>
      <c r="I18017" s="443"/>
      <c r="J18017" s="443"/>
      <c r="K18017" s="443"/>
    </row>
    <row r="18018" spans="2:11" s="440" customFormat="1" x14ac:dyDescent="0.2">
      <c r="B18018" s="442"/>
      <c r="I18018" s="443"/>
      <c r="J18018" s="443"/>
      <c r="K18018" s="443"/>
    </row>
    <row r="18019" spans="2:11" s="440" customFormat="1" x14ac:dyDescent="0.2">
      <c r="B18019" s="442"/>
      <c r="I18019" s="443"/>
      <c r="J18019" s="443"/>
      <c r="K18019" s="443"/>
    </row>
    <row r="18020" spans="2:11" s="440" customFormat="1" x14ac:dyDescent="0.2">
      <c r="B18020" s="442"/>
      <c r="I18020" s="443"/>
      <c r="J18020" s="443"/>
      <c r="K18020" s="443"/>
    </row>
    <row r="18021" spans="2:11" s="440" customFormat="1" x14ac:dyDescent="0.2">
      <c r="B18021" s="442"/>
      <c r="I18021" s="443"/>
      <c r="J18021" s="443"/>
      <c r="K18021" s="443"/>
    </row>
    <row r="18022" spans="2:11" s="440" customFormat="1" x14ac:dyDescent="0.2">
      <c r="B18022" s="442"/>
      <c r="I18022" s="443"/>
      <c r="J18022" s="443"/>
      <c r="K18022" s="443"/>
    </row>
    <row r="18023" spans="2:11" s="440" customFormat="1" x14ac:dyDescent="0.2">
      <c r="B18023" s="442"/>
      <c r="I18023" s="443"/>
      <c r="J18023" s="443"/>
      <c r="K18023" s="443"/>
    </row>
    <row r="18024" spans="2:11" s="440" customFormat="1" x14ac:dyDescent="0.2">
      <c r="B18024" s="442"/>
      <c r="I18024" s="443"/>
      <c r="J18024" s="443"/>
      <c r="K18024" s="443"/>
    </row>
    <row r="18025" spans="2:11" s="440" customFormat="1" x14ac:dyDescent="0.2">
      <c r="B18025" s="442"/>
      <c r="I18025" s="443"/>
      <c r="J18025" s="443"/>
      <c r="K18025" s="443"/>
    </row>
    <row r="18026" spans="2:11" s="440" customFormat="1" x14ac:dyDescent="0.2">
      <c r="B18026" s="442"/>
      <c r="I18026" s="443"/>
      <c r="J18026" s="443"/>
      <c r="K18026" s="443"/>
    </row>
    <row r="18027" spans="2:11" s="440" customFormat="1" x14ac:dyDescent="0.2">
      <c r="B18027" s="442"/>
      <c r="I18027" s="443"/>
      <c r="J18027" s="443"/>
      <c r="K18027" s="443"/>
    </row>
    <row r="18028" spans="2:11" s="440" customFormat="1" x14ac:dyDescent="0.2">
      <c r="B18028" s="442"/>
      <c r="I18028" s="443"/>
      <c r="J18028" s="443"/>
      <c r="K18028" s="443"/>
    </row>
    <row r="18029" spans="2:11" s="440" customFormat="1" x14ac:dyDescent="0.2">
      <c r="B18029" s="442"/>
      <c r="I18029" s="443"/>
      <c r="J18029" s="443"/>
      <c r="K18029" s="443"/>
    </row>
    <row r="18030" spans="2:11" s="440" customFormat="1" x14ac:dyDescent="0.2">
      <c r="B18030" s="442"/>
      <c r="I18030" s="443"/>
      <c r="J18030" s="443"/>
      <c r="K18030" s="443"/>
    </row>
    <row r="18031" spans="2:11" s="440" customFormat="1" x14ac:dyDescent="0.2">
      <c r="B18031" s="442"/>
      <c r="I18031" s="443"/>
      <c r="J18031" s="443"/>
      <c r="K18031" s="443"/>
    </row>
    <row r="18032" spans="2:11" s="440" customFormat="1" x14ac:dyDescent="0.2">
      <c r="B18032" s="442"/>
      <c r="I18032" s="443"/>
      <c r="J18032" s="443"/>
      <c r="K18032" s="443"/>
    </row>
    <row r="18033" spans="2:11" s="440" customFormat="1" x14ac:dyDescent="0.2">
      <c r="B18033" s="442"/>
      <c r="I18033" s="443"/>
      <c r="J18033" s="443"/>
      <c r="K18033" s="443"/>
    </row>
    <row r="18034" spans="2:11" s="440" customFormat="1" x14ac:dyDescent="0.2">
      <c r="B18034" s="442"/>
      <c r="I18034" s="443"/>
      <c r="J18034" s="443"/>
      <c r="K18034" s="443"/>
    </row>
    <row r="18035" spans="2:11" s="440" customFormat="1" x14ac:dyDescent="0.2">
      <c r="B18035" s="442"/>
      <c r="I18035" s="443"/>
      <c r="J18035" s="443"/>
      <c r="K18035" s="443"/>
    </row>
    <row r="18036" spans="2:11" s="440" customFormat="1" x14ac:dyDescent="0.2">
      <c r="B18036" s="442"/>
      <c r="I18036" s="443"/>
      <c r="J18036" s="443"/>
      <c r="K18036" s="443"/>
    </row>
    <row r="18037" spans="2:11" s="440" customFormat="1" x14ac:dyDescent="0.2">
      <c r="B18037" s="442"/>
      <c r="I18037" s="443"/>
      <c r="J18037" s="443"/>
      <c r="K18037" s="443"/>
    </row>
    <row r="18038" spans="2:11" s="440" customFormat="1" x14ac:dyDescent="0.2">
      <c r="B18038" s="442"/>
      <c r="I18038" s="443"/>
      <c r="J18038" s="443"/>
      <c r="K18038" s="443"/>
    </row>
    <row r="18039" spans="2:11" s="440" customFormat="1" x14ac:dyDescent="0.2">
      <c r="B18039" s="442"/>
      <c r="I18039" s="443"/>
      <c r="J18039" s="443"/>
      <c r="K18039" s="443"/>
    </row>
    <row r="18040" spans="2:11" s="440" customFormat="1" x14ac:dyDescent="0.2">
      <c r="B18040" s="442"/>
      <c r="I18040" s="443"/>
      <c r="J18040" s="443"/>
      <c r="K18040" s="443"/>
    </row>
    <row r="18041" spans="2:11" s="440" customFormat="1" x14ac:dyDescent="0.2">
      <c r="B18041" s="442"/>
      <c r="I18041" s="443"/>
      <c r="J18041" s="443"/>
      <c r="K18041" s="443"/>
    </row>
    <row r="18042" spans="2:11" s="440" customFormat="1" x14ac:dyDescent="0.2">
      <c r="B18042" s="442"/>
      <c r="I18042" s="443"/>
      <c r="J18042" s="443"/>
      <c r="K18042" s="443"/>
    </row>
    <row r="18043" spans="2:11" s="440" customFormat="1" x14ac:dyDescent="0.2">
      <c r="B18043" s="442"/>
      <c r="I18043" s="443"/>
      <c r="J18043" s="443"/>
      <c r="K18043" s="443"/>
    </row>
    <row r="18044" spans="2:11" s="440" customFormat="1" x14ac:dyDescent="0.2">
      <c r="B18044" s="442"/>
      <c r="I18044" s="443"/>
      <c r="J18044" s="443"/>
      <c r="K18044" s="443"/>
    </row>
    <row r="18045" spans="2:11" s="440" customFormat="1" x14ac:dyDescent="0.2">
      <c r="B18045" s="442"/>
      <c r="I18045" s="443"/>
      <c r="J18045" s="443"/>
      <c r="K18045" s="443"/>
    </row>
    <row r="18046" spans="2:11" s="440" customFormat="1" x14ac:dyDescent="0.2">
      <c r="B18046" s="442"/>
      <c r="I18046" s="443"/>
      <c r="J18046" s="443"/>
      <c r="K18046" s="443"/>
    </row>
    <row r="18047" spans="2:11" s="440" customFormat="1" x14ac:dyDescent="0.2">
      <c r="B18047" s="442"/>
      <c r="I18047" s="443"/>
      <c r="J18047" s="443"/>
      <c r="K18047" s="443"/>
    </row>
    <row r="18048" spans="2:11" s="440" customFormat="1" x14ac:dyDescent="0.2">
      <c r="B18048" s="442"/>
      <c r="I18048" s="443"/>
      <c r="J18048" s="443"/>
      <c r="K18048" s="443"/>
    </row>
    <row r="18049" spans="2:11" s="440" customFormat="1" x14ac:dyDescent="0.2">
      <c r="B18049" s="442"/>
      <c r="I18049" s="443"/>
      <c r="J18049" s="443"/>
      <c r="K18049" s="443"/>
    </row>
    <row r="18050" spans="2:11" s="440" customFormat="1" x14ac:dyDescent="0.2">
      <c r="B18050" s="442"/>
      <c r="I18050" s="443"/>
      <c r="J18050" s="443"/>
      <c r="K18050" s="443"/>
    </row>
    <row r="18051" spans="2:11" s="440" customFormat="1" x14ac:dyDescent="0.2">
      <c r="B18051" s="442"/>
      <c r="I18051" s="443"/>
      <c r="J18051" s="443"/>
      <c r="K18051" s="443"/>
    </row>
    <row r="18052" spans="2:11" s="440" customFormat="1" x14ac:dyDescent="0.2">
      <c r="B18052" s="442"/>
      <c r="I18052" s="443"/>
      <c r="J18052" s="443"/>
      <c r="K18052" s="443"/>
    </row>
    <row r="18053" spans="2:11" s="440" customFormat="1" x14ac:dyDescent="0.2">
      <c r="B18053" s="442"/>
      <c r="I18053" s="443"/>
      <c r="J18053" s="443"/>
      <c r="K18053" s="443"/>
    </row>
    <row r="18054" spans="2:11" s="440" customFormat="1" x14ac:dyDescent="0.2">
      <c r="B18054" s="442"/>
      <c r="I18054" s="443"/>
      <c r="J18054" s="443"/>
      <c r="K18054" s="443"/>
    </row>
    <row r="18055" spans="2:11" s="440" customFormat="1" x14ac:dyDescent="0.2">
      <c r="B18055" s="442"/>
      <c r="I18055" s="443"/>
      <c r="J18055" s="443"/>
      <c r="K18055" s="443"/>
    </row>
    <row r="18056" spans="2:11" s="440" customFormat="1" x14ac:dyDescent="0.2">
      <c r="B18056" s="442"/>
      <c r="I18056" s="443"/>
      <c r="J18056" s="443"/>
      <c r="K18056" s="443"/>
    </row>
    <row r="18057" spans="2:11" s="440" customFormat="1" x14ac:dyDescent="0.2">
      <c r="B18057" s="442"/>
      <c r="I18057" s="443"/>
      <c r="J18057" s="443"/>
      <c r="K18057" s="443"/>
    </row>
    <row r="18058" spans="2:11" s="440" customFormat="1" x14ac:dyDescent="0.2">
      <c r="B18058" s="442"/>
      <c r="I18058" s="443"/>
      <c r="J18058" s="443"/>
      <c r="K18058" s="443"/>
    </row>
    <row r="18059" spans="2:11" s="440" customFormat="1" x14ac:dyDescent="0.2">
      <c r="B18059" s="442"/>
      <c r="I18059" s="443"/>
      <c r="J18059" s="443"/>
      <c r="K18059" s="443"/>
    </row>
    <row r="18060" spans="2:11" s="440" customFormat="1" x14ac:dyDescent="0.2">
      <c r="B18060" s="442"/>
      <c r="I18060" s="443"/>
      <c r="J18060" s="443"/>
      <c r="K18060" s="443"/>
    </row>
    <row r="18061" spans="2:11" s="440" customFormat="1" x14ac:dyDescent="0.2">
      <c r="B18061" s="442"/>
      <c r="I18061" s="443"/>
      <c r="J18061" s="443"/>
      <c r="K18061" s="443"/>
    </row>
    <row r="18062" spans="2:11" s="440" customFormat="1" x14ac:dyDescent="0.2">
      <c r="B18062" s="442"/>
      <c r="I18062" s="443"/>
      <c r="J18062" s="443"/>
      <c r="K18062" s="443"/>
    </row>
    <row r="18063" spans="2:11" s="440" customFormat="1" x14ac:dyDescent="0.2">
      <c r="B18063" s="442"/>
      <c r="I18063" s="443"/>
      <c r="J18063" s="443"/>
      <c r="K18063" s="443"/>
    </row>
    <row r="18064" spans="2:11" s="440" customFormat="1" x14ac:dyDescent="0.2">
      <c r="B18064" s="442"/>
      <c r="I18064" s="443"/>
      <c r="J18064" s="443"/>
      <c r="K18064" s="443"/>
    </row>
    <row r="18065" spans="2:11" s="440" customFormat="1" x14ac:dyDescent="0.2">
      <c r="B18065" s="442"/>
      <c r="I18065" s="443"/>
      <c r="J18065" s="443"/>
      <c r="K18065" s="443"/>
    </row>
    <row r="18066" spans="2:11" s="440" customFormat="1" x14ac:dyDescent="0.2">
      <c r="B18066" s="442"/>
      <c r="I18066" s="443"/>
      <c r="J18066" s="443"/>
      <c r="K18066" s="443"/>
    </row>
    <row r="18067" spans="2:11" s="440" customFormat="1" x14ac:dyDescent="0.2">
      <c r="B18067" s="442"/>
      <c r="I18067" s="443"/>
      <c r="J18067" s="443"/>
      <c r="K18067" s="443"/>
    </row>
    <row r="18068" spans="2:11" s="440" customFormat="1" x14ac:dyDescent="0.2">
      <c r="B18068" s="442"/>
      <c r="I18068" s="443"/>
      <c r="J18068" s="443"/>
      <c r="K18068" s="443"/>
    </row>
    <row r="18069" spans="2:11" s="440" customFormat="1" x14ac:dyDescent="0.2">
      <c r="B18069" s="442"/>
      <c r="I18069" s="443"/>
      <c r="J18069" s="443"/>
      <c r="K18069" s="443"/>
    </row>
    <row r="18070" spans="2:11" s="440" customFormat="1" x14ac:dyDescent="0.2">
      <c r="B18070" s="442"/>
      <c r="I18070" s="443"/>
      <c r="J18070" s="443"/>
      <c r="K18070" s="443"/>
    </row>
    <row r="18071" spans="2:11" s="440" customFormat="1" x14ac:dyDescent="0.2">
      <c r="B18071" s="442"/>
      <c r="I18071" s="443"/>
      <c r="J18071" s="443"/>
      <c r="K18071" s="443"/>
    </row>
    <row r="18072" spans="2:11" s="440" customFormat="1" x14ac:dyDescent="0.2">
      <c r="B18072" s="442"/>
      <c r="I18072" s="443"/>
      <c r="J18072" s="443"/>
      <c r="K18072" s="443"/>
    </row>
    <row r="18073" spans="2:11" s="440" customFormat="1" x14ac:dyDescent="0.2">
      <c r="B18073" s="442"/>
      <c r="I18073" s="443"/>
      <c r="J18073" s="443"/>
      <c r="K18073" s="443"/>
    </row>
    <row r="18074" spans="2:11" s="440" customFormat="1" x14ac:dyDescent="0.2">
      <c r="B18074" s="442"/>
      <c r="I18074" s="443"/>
      <c r="J18074" s="443"/>
      <c r="K18074" s="443"/>
    </row>
    <row r="18075" spans="2:11" s="440" customFormat="1" x14ac:dyDescent="0.2">
      <c r="B18075" s="442"/>
      <c r="I18075" s="443"/>
      <c r="J18075" s="443"/>
      <c r="K18075" s="443"/>
    </row>
    <row r="18076" spans="2:11" s="440" customFormat="1" x14ac:dyDescent="0.2">
      <c r="B18076" s="442"/>
      <c r="I18076" s="443"/>
      <c r="J18076" s="443"/>
      <c r="K18076" s="443"/>
    </row>
    <row r="18077" spans="2:11" s="440" customFormat="1" x14ac:dyDescent="0.2">
      <c r="B18077" s="442"/>
      <c r="I18077" s="443"/>
      <c r="J18077" s="443"/>
      <c r="K18077" s="443"/>
    </row>
    <row r="18078" spans="2:11" s="440" customFormat="1" x14ac:dyDescent="0.2">
      <c r="B18078" s="442"/>
      <c r="I18078" s="443"/>
      <c r="J18078" s="443"/>
      <c r="K18078" s="443"/>
    </row>
    <row r="18079" spans="2:11" s="440" customFormat="1" x14ac:dyDescent="0.2">
      <c r="B18079" s="442"/>
      <c r="I18079" s="443"/>
      <c r="J18079" s="443"/>
      <c r="K18079" s="443"/>
    </row>
    <row r="18080" spans="2:11" s="440" customFormat="1" x14ac:dyDescent="0.2">
      <c r="B18080" s="442"/>
      <c r="I18080" s="443"/>
      <c r="J18080" s="443"/>
      <c r="K18080" s="443"/>
    </row>
    <row r="18081" spans="2:11" s="440" customFormat="1" x14ac:dyDescent="0.2">
      <c r="B18081" s="442"/>
      <c r="I18081" s="443"/>
      <c r="J18081" s="443"/>
      <c r="K18081" s="443"/>
    </row>
    <row r="18082" spans="2:11" s="440" customFormat="1" x14ac:dyDescent="0.2">
      <c r="B18082" s="442"/>
      <c r="I18082" s="443"/>
      <c r="J18082" s="443"/>
      <c r="K18082" s="443"/>
    </row>
    <row r="18083" spans="2:11" s="440" customFormat="1" x14ac:dyDescent="0.2">
      <c r="B18083" s="442"/>
      <c r="I18083" s="443"/>
      <c r="J18083" s="443"/>
      <c r="K18083" s="443"/>
    </row>
    <row r="18084" spans="2:11" s="440" customFormat="1" x14ac:dyDescent="0.2">
      <c r="B18084" s="442"/>
      <c r="I18084" s="443"/>
      <c r="J18084" s="443"/>
      <c r="K18084" s="443"/>
    </row>
    <row r="18085" spans="2:11" s="440" customFormat="1" x14ac:dyDescent="0.2">
      <c r="B18085" s="442"/>
      <c r="I18085" s="443"/>
      <c r="J18085" s="443"/>
      <c r="K18085" s="443"/>
    </row>
    <row r="18086" spans="2:11" s="440" customFormat="1" x14ac:dyDescent="0.2">
      <c r="B18086" s="442"/>
      <c r="I18086" s="443"/>
      <c r="J18086" s="443"/>
      <c r="K18086" s="443"/>
    </row>
    <row r="18087" spans="2:11" s="440" customFormat="1" x14ac:dyDescent="0.2">
      <c r="B18087" s="442"/>
      <c r="I18087" s="443"/>
      <c r="J18087" s="443"/>
      <c r="K18087" s="443"/>
    </row>
    <row r="18088" spans="2:11" s="440" customFormat="1" x14ac:dyDescent="0.2">
      <c r="B18088" s="442"/>
      <c r="I18088" s="443"/>
      <c r="J18088" s="443"/>
      <c r="K18088" s="443"/>
    </row>
    <row r="18089" spans="2:11" s="440" customFormat="1" x14ac:dyDescent="0.2">
      <c r="B18089" s="442"/>
      <c r="I18089" s="443"/>
      <c r="J18089" s="443"/>
      <c r="K18089" s="443"/>
    </row>
    <row r="18090" spans="2:11" s="440" customFormat="1" x14ac:dyDescent="0.2">
      <c r="B18090" s="442"/>
      <c r="I18090" s="443"/>
      <c r="J18090" s="443"/>
      <c r="K18090" s="443"/>
    </row>
    <row r="18091" spans="2:11" s="440" customFormat="1" x14ac:dyDescent="0.2">
      <c r="B18091" s="442"/>
      <c r="I18091" s="443"/>
      <c r="J18091" s="443"/>
      <c r="K18091" s="443"/>
    </row>
    <row r="18092" spans="2:11" s="440" customFormat="1" x14ac:dyDescent="0.2">
      <c r="B18092" s="442"/>
      <c r="I18092" s="443"/>
      <c r="J18092" s="443"/>
      <c r="K18092" s="443"/>
    </row>
    <row r="18093" spans="2:11" s="440" customFormat="1" x14ac:dyDescent="0.2">
      <c r="B18093" s="442"/>
      <c r="I18093" s="443"/>
      <c r="J18093" s="443"/>
      <c r="K18093" s="443"/>
    </row>
    <row r="18094" spans="2:11" s="440" customFormat="1" x14ac:dyDescent="0.2">
      <c r="B18094" s="442"/>
      <c r="I18094" s="443"/>
      <c r="J18094" s="443"/>
      <c r="K18094" s="443"/>
    </row>
    <row r="18095" spans="2:11" s="440" customFormat="1" x14ac:dyDescent="0.2">
      <c r="B18095" s="442"/>
      <c r="I18095" s="443"/>
      <c r="J18095" s="443"/>
      <c r="K18095" s="443"/>
    </row>
    <row r="18096" spans="2:11" s="440" customFormat="1" x14ac:dyDescent="0.2">
      <c r="B18096" s="442"/>
      <c r="I18096" s="443"/>
      <c r="J18096" s="443"/>
      <c r="K18096" s="443"/>
    </row>
    <row r="18097" spans="2:11" s="440" customFormat="1" x14ac:dyDescent="0.2">
      <c r="B18097" s="442"/>
      <c r="I18097" s="443"/>
      <c r="J18097" s="443"/>
      <c r="K18097" s="443"/>
    </row>
    <row r="18098" spans="2:11" s="440" customFormat="1" x14ac:dyDescent="0.2">
      <c r="B18098" s="442"/>
      <c r="I18098" s="443"/>
      <c r="J18098" s="443"/>
      <c r="K18098" s="443"/>
    </row>
    <row r="18099" spans="2:11" s="440" customFormat="1" x14ac:dyDescent="0.2">
      <c r="B18099" s="442"/>
      <c r="I18099" s="443"/>
      <c r="J18099" s="443"/>
      <c r="K18099" s="443"/>
    </row>
    <row r="18100" spans="2:11" s="440" customFormat="1" x14ac:dyDescent="0.2">
      <c r="B18100" s="442"/>
      <c r="I18100" s="443"/>
      <c r="J18100" s="443"/>
      <c r="K18100" s="443"/>
    </row>
    <row r="18101" spans="2:11" s="440" customFormat="1" x14ac:dyDescent="0.2">
      <c r="B18101" s="442"/>
      <c r="I18101" s="443"/>
      <c r="J18101" s="443"/>
      <c r="K18101" s="443"/>
    </row>
    <row r="18102" spans="2:11" s="440" customFormat="1" x14ac:dyDescent="0.2">
      <c r="B18102" s="442"/>
      <c r="I18102" s="443"/>
      <c r="J18102" s="443"/>
      <c r="K18102" s="443"/>
    </row>
    <row r="18103" spans="2:11" s="440" customFormat="1" x14ac:dyDescent="0.2">
      <c r="B18103" s="442"/>
      <c r="I18103" s="443"/>
      <c r="J18103" s="443"/>
      <c r="K18103" s="443"/>
    </row>
    <row r="18104" spans="2:11" s="440" customFormat="1" x14ac:dyDescent="0.2">
      <c r="B18104" s="442"/>
      <c r="I18104" s="443"/>
      <c r="J18104" s="443"/>
      <c r="K18104" s="443"/>
    </row>
    <row r="18105" spans="2:11" s="440" customFormat="1" x14ac:dyDescent="0.2">
      <c r="B18105" s="442"/>
      <c r="I18105" s="443"/>
      <c r="J18105" s="443"/>
      <c r="K18105" s="443"/>
    </row>
    <row r="18106" spans="2:11" s="440" customFormat="1" x14ac:dyDescent="0.2">
      <c r="B18106" s="442"/>
      <c r="I18106" s="443"/>
      <c r="J18106" s="443"/>
      <c r="K18106" s="443"/>
    </row>
    <row r="18107" spans="2:11" s="440" customFormat="1" x14ac:dyDescent="0.2">
      <c r="B18107" s="442"/>
      <c r="I18107" s="443"/>
      <c r="J18107" s="443"/>
      <c r="K18107" s="443"/>
    </row>
    <row r="18108" spans="2:11" s="440" customFormat="1" x14ac:dyDescent="0.2">
      <c r="B18108" s="442"/>
      <c r="I18108" s="443"/>
      <c r="J18108" s="443"/>
      <c r="K18108" s="443"/>
    </row>
    <row r="18109" spans="2:11" s="440" customFormat="1" x14ac:dyDescent="0.2">
      <c r="B18109" s="442"/>
      <c r="I18109" s="443"/>
      <c r="J18109" s="443"/>
      <c r="K18109" s="443"/>
    </row>
    <row r="18110" spans="2:11" s="440" customFormat="1" x14ac:dyDescent="0.2">
      <c r="B18110" s="442"/>
      <c r="I18110" s="443"/>
      <c r="J18110" s="443"/>
      <c r="K18110" s="443"/>
    </row>
    <row r="18111" spans="2:11" s="440" customFormat="1" x14ac:dyDescent="0.2">
      <c r="B18111" s="442"/>
      <c r="I18111" s="443"/>
      <c r="J18111" s="443"/>
      <c r="K18111" s="443"/>
    </row>
    <row r="18112" spans="2:11" s="440" customFormat="1" x14ac:dyDescent="0.2">
      <c r="B18112" s="442"/>
      <c r="I18112" s="443"/>
      <c r="J18112" s="443"/>
      <c r="K18112" s="443"/>
    </row>
    <row r="18113" spans="2:11" s="440" customFormat="1" x14ac:dyDescent="0.2">
      <c r="B18113" s="442"/>
      <c r="I18113" s="443"/>
      <c r="J18113" s="443"/>
      <c r="K18113" s="443"/>
    </row>
    <row r="18114" spans="2:11" s="440" customFormat="1" x14ac:dyDescent="0.2">
      <c r="B18114" s="442"/>
      <c r="I18114" s="443"/>
      <c r="J18114" s="443"/>
      <c r="K18114" s="443"/>
    </row>
    <row r="18115" spans="2:11" s="440" customFormat="1" x14ac:dyDescent="0.2">
      <c r="B18115" s="442"/>
      <c r="I18115" s="443"/>
      <c r="J18115" s="443"/>
      <c r="K18115" s="443"/>
    </row>
    <row r="18116" spans="2:11" s="440" customFormat="1" x14ac:dyDescent="0.2">
      <c r="B18116" s="442"/>
      <c r="I18116" s="443"/>
      <c r="J18116" s="443"/>
      <c r="K18116" s="443"/>
    </row>
    <row r="18117" spans="2:11" s="440" customFormat="1" x14ac:dyDescent="0.2">
      <c r="B18117" s="442"/>
      <c r="I18117" s="443"/>
      <c r="J18117" s="443"/>
      <c r="K18117" s="443"/>
    </row>
    <row r="18118" spans="2:11" s="440" customFormat="1" x14ac:dyDescent="0.2">
      <c r="B18118" s="442"/>
      <c r="I18118" s="443"/>
      <c r="J18118" s="443"/>
      <c r="K18118" s="443"/>
    </row>
    <row r="18119" spans="2:11" s="440" customFormat="1" x14ac:dyDescent="0.2">
      <c r="B18119" s="442"/>
      <c r="I18119" s="443"/>
      <c r="J18119" s="443"/>
      <c r="K18119" s="443"/>
    </row>
    <row r="18120" spans="2:11" s="440" customFormat="1" x14ac:dyDescent="0.2">
      <c r="B18120" s="442"/>
      <c r="I18120" s="443"/>
      <c r="J18120" s="443"/>
      <c r="K18120" s="443"/>
    </row>
    <row r="18121" spans="2:11" s="440" customFormat="1" x14ac:dyDescent="0.2">
      <c r="B18121" s="442"/>
      <c r="I18121" s="443"/>
      <c r="J18121" s="443"/>
      <c r="K18121" s="443"/>
    </row>
    <row r="18122" spans="2:11" s="440" customFormat="1" x14ac:dyDescent="0.2">
      <c r="B18122" s="442"/>
      <c r="I18122" s="443"/>
      <c r="J18122" s="443"/>
      <c r="K18122" s="443"/>
    </row>
    <row r="18123" spans="2:11" s="440" customFormat="1" x14ac:dyDescent="0.2">
      <c r="B18123" s="442"/>
      <c r="I18123" s="443"/>
      <c r="J18123" s="443"/>
      <c r="K18123" s="443"/>
    </row>
    <row r="18124" spans="2:11" s="440" customFormat="1" x14ac:dyDescent="0.2">
      <c r="B18124" s="442"/>
      <c r="I18124" s="443"/>
      <c r="J18124" s="443"/>
      <c r="K18124" s="443"/>
    </row>
    <row r="18125" spans="2:11" s="440" customFormat="1" x14ac:dyDescent="0.2">
      <c r="B18125" s="442"/>
      <c r="I18125" s="443"/>
      <c r="J18125" s="443"/>
      <c r="K18125" s="443"/>
    </row>
    <row r="18126" spans="2:11" s="440" customFormat="1" x14ac:dyDescent="0.2">
      <c r="B18126" s="442"/>
      <c r="I18126" s="443"/>
      <c r="J18126" s="443"/>
      <c r="K18126" s="443"/>
    </row>
    <row r="18127" spans="2:11" s="440" customFormat="1" x14ac:dyDescent="0.2">
      <c r="B18127" s="442"/>
      <c r="I18127" s="443"/>
      <c r="J18127" s="443"/>
      <c r="K18127" s="443"/>
    </row>
    <row r="18128" spans="2:11" s="440" customFormat="1" x14ac:dyDescent="0.2">
      <c r="B18128" s="442"/>
      <c r="I18128" s="443"/>
      <c r="J18128" s="443"/>
      <c r="K18128" s="443"/>
    </row>
    <row r="18129" spans="2:11" s="440" customFormat="1" x14ac:dyDescent="0.2">
      <c r="B18129" s="442"/>
      <c r="I18129" s="443"/>
      <c r="J18129" s="443"/>
      <c r="K18129" s="443"/>
    </row>
    <row r="18130" spans="2:11" s="440" customFormat="1" x14ac:dyDescent="0.2">
      <c r="B18130" s="442"/>
      <c r="I18130" s="443"/>
      <c r="J18130" s="443"/>
      <c r="K18130" s="443"/>
    </row>
    <row r="18131" spans="2:11" s="440" customFormat="1" x14ac:dyDescent="0.2">
      <c r="B18131" s="442"/>
      <c r="I18131" s="443"/>
      <c r="J18131" s="443"/>
      <c r="K18131" s="443"/>
    </row>
    <row r="18132" spans="2:11" s="440" customFormat="1" x14ac:dyDescent="0.2">
      <c r="B18132" s="442"/>
      <c r="I18132" s="443"/>
      <c r="J18132" s="443"/>
      <c r="K18132" s="443"/>
    </row>
    <row r="18133" spans="2:11" s="440" customFormat="1" x14ac:dyDescent="0.2">
      <c r="B18133" s="442"/>
      <c r="I18133" s="443"/>
      <c r="J18133" s="443"/>
      <c r="K18133" s="443"/>
    </row>
    <row r="18134" spans="2:11" s="440" customFormat="1" x14ac:dyDescent="0.2">
      <c r="B18134" s="442"/>
      <c r="I18134" s="443"/>
      <c r="J18134" s="443"/>
      <c r="K18134" s="443"/>
    </row>
    <row r="18135" spans="2:11" s="440" customFormat="1" x14ac:dyDescent="0.2">
      <c r="B18135" s="442"/>
      <c r="I18135" s="443"/>
      <c r="J18135" s="443"/>
      <c r="K18135" s="443"/>
    </row>
    <row r="18136" spans="2:11" s="440" customFormat="1" x14ac:dyDescent="0.2">
      <c r="B18136" s="442"/>
      <c r="I18136" s="443"/>
      <c r="J18136" s="443"/>
      <c r="K18136" s="443"/>
    </row>
    <row r="18137" spans="2:11" s="440" customFormat="1" x14ac:dyDescent="0.2">
      <c r="B18137" s="442"/>
      <c r="I18137" s="443"/>
      <c r="J18137" s="443"/>
      <c r="K18137" s="443"/>
    </row>
    <row r="18138" spans="2:11" s="440" customFormat="1" x14ac:dyDescent="0.2">
      <c r="B18138" s="442"/>
      <c r="I18138" s="443"/>
      <c r="J18138" s="443"/>
      <c r="K18138" s="443"/>
    </row>
    <row r="18139" spans="2:11" s="440" customFormat="1" x14ac:dyDescent="0.2">
      <c r="B18139" s="442"/>
      <c r="I18139" s="443"/>
      <c r="J18139" s="443"/>
      <c r="K18139" s="443"/>
    </row>
    <row r="18140" spans="2:11" s="440" customFormat="1" x14ac:dyDescent="0.2">
      <c r="B18140" s="442"/>
      <c r="I18140" s="443"/>
      <c r="J18140" s="443"/>
      <c r="K18140" s="443"/>
    </row>
    <row r="18141" spans="2:11" s="440" customFormat="1" x14ac:dyDescent="0.2">
      <c r="B18141" s="442"/>
      <c r="I18141" s="443"/>
      <c r="J18141" s="443"/>
      <c r="K18141" s="443"/>
    </row>
    <row r="18142" spans="2:11" s="440" customFormat="1" x14ac:dyDescent="0.2">
      <c r="B18142" s="442"/>
      <c r="I18142" s="443"/>
      <c r="J18142" s="443"/>
      <c r="K18142" s="443"/>
    </row>
    <row r="18143" spans="2:11" s="440" customFormat="1" x14ac:dyDescent="0.2">
      <c r="B18143" s="442"/>
      <c r="I18143" s="443"/>
      <c r="J18143" s="443"/>
      <c r="K18143" s="443"/>
    </row>
    <row r="18144" spans="2:11" s="440" customFormat="1" x14ac:dyDescent="0.2">
      <c r="B18144" s="442"/>
      <c r="I18144" s="443"/>
      <c r="J18144" s="443"/>
      <c r="K18144" s="443"/>
    </row>
    <row r="18145" spans="2:11" s="440" customFormat="1" x14ac:dyDescent="0.2">
      <c r="B18145" s="442"/>
      <c r="I18145" s="443"/>
      <c r="J18145" s="443"/>
      <c r="K18145" s="443"/>
    </row>
    <row r="18146" spans="2:11" s="440" customFormat="1" x14ac:dyDescent="0.2">
      <c r="B18146" s="442"/>
      <c r="I18146" s="443"/>
      <c r="J18146" s="443"/>
      <c r="K18146" s="443"/>
    </row>
    <row r="18147" spans="2:11" s="440" customFormat="1" x14ac:dyDescent="0.2">
      <c r="B18147" s="442"/>
      <c r="I18147" s="443"/>
      <c r="J18147" s="443"/>
      <c r="K18147" s="443"/>
    </row>
    <row r="18148" spans="2:11" s="440" customFormat="1" x14ac:dyDescent="0.2">
      <c r="B18148" s="442"/>
      <c r="I18148" s="443"/>
      <c r="J18148" s="443"/>
      <c r="K18148" s="443"/>
    </row>
    <row r="18149" spans="2:11" s="440" customFormat="1" x14ac:dyDescent="0.2">
      <c r="B18149" s="442"/>
      <c r="I18149" s="443"/>
      <c r="J18149" s="443"/>
      <c r="K18149" s="443"/>
    </row>
    <row r="18150" spans="2:11" s="440" customFormat="1" x14ac:dyDescent="0.2">
      <c r="B18150" s="442"/>
      <c r="I18150" s="443"/>
      <c r="J18150" s="443"/>
      <c r="K18150" s="443"/>
    </row>
    <row r="18151" spans="2:11" s="440" customFormat="1" x14ac:dyDescent="0.2">
      <c r="B18151" s="442"/>
      <c r="I18151" s="443"/>
      <c r="J18151" s="443"/>
      <c r="K18151" s="443"/>
    </row>
    <row r="18152" spans="2:11" s="440" customFormat="1" x14ac:dyDescent="0.2">
      <c r="B18152" s="442"/>
      <c r="I18152" s="443"/>
      <c r="J18152" s="443"/>
      <c r="K18152" s="443"/>
    </row>
    <row r="18153" spans="2:11" s="440" customFormat="1" x14ac:dyDescent="0.2">
      <c r="B18153" s="442"/>
      <c r="I18153" s="443"/>
      <c r="J18153" s="443"/>
      <c r="K18153" s="443"/>
    </row>
    <row r="18154" spans="2:11" s="440" customFormat="1" x14ac:dyDescent="0.2">
      <c r="B18154" s="442"/>
      <c r="I18154" s="443"/>
      <c r="J18154" s="443"/>
      <c r="K18154" s="443"/>
    </row>
    <row r="18155" spans="2:11" s="440" customFormat="1" x14ac:dyDescent="0.2">
      <c r="B18155" s="442"/>
      <c r="I18155" s="443"/>
      <c r="J18155" s="443"/>
      <c r="K18155" s="443"/>
    </row>
    <row r="18156" spans="2:11" s="440" customFormat="1" x14ac:dyDescent="0.2">
      <c r="B18156" s="442"/>
      <c r="I18156" s="443"/>
      <c r="J18156" s="443"/>
      <c r="K18156" s="443"/>
    </row>
    <row r="18157" spans="2:11" s="440" customFormat="1" x14ac:dyDescent="0.2">
      <c r="B18157" s="442"/>
      <c r="I18157" s="443"/>
      <c r="J18157" s="443"/>
      <c r="K18157" s="443"/>
    </row>
    <row r="18158" spans="2:11" s="440" customFormat="1" x14ac:dyDescent="0.2">
      <c r="B18158" s="442"/>
      <c r="I18158" s="443"/>
      <c r="J18158" s="443"/>
      <c r="K18158" s="443"/>
    </row>
    <row r="18159" spans="2:11" s="440" customFormat="1" x14ac:dyDescent="0.2">
      <c r="B18159" s="442"/>
      <c r="I18159" s="443"/>
      <c r="J18159" s="443"/>
      <c r="K18159" s="443"/>
    </row>
    <row r="18160" spans="2:11" s="440" customFormat="1" x14ac:dyDescent="0.2">
      <c r="B18160" s="442"/>
      <c r="I18160" s="443"/>
      <c r="J18160" s="443"/>
      <c r="K18160" s="443"/>
    </row>
    <row r="18161" spans="2:11" s="440" customFormat="1" x14ac:dyDescent="0.2">
      <c r="B18161" s="442"/>
      <c r="I18161" s="443"/>
      <c r="J18161" s="443"/>
      <c r="K18161" s="443"/>
    </row>
    <row r="18162" spans="2:11" s="440" customFormat="1" x14ac:dyDescent="0.2">
      <c r="B18162" s="442"/>
      <c r="I18162" s="443"/>
      <c r="J18162" s="443"/>
      <c r="K18162" s="443"/>
    </row>
    <row r="18163" spans="2:11" s="440" customFormat="1" x14ac:dyDescent="0.2">
      <c r="B18163" s="442"/>
      <c r="I18163" s="443"/>
      <c r="J18163" s="443"/>
      <c r="K18163" s="443"/>
    </row>
    <row r="18164" spans="2:11" s="440" customFormat="1" x14ac:dyDescent="0.2">
      <c r="B18164" s="442"/>
      <c r="I18164" s="443"/>
      <c r="J18164" s="443"/>
      <c r="K18164" s="443"/>
    </row>
    <row r="18165" spans="2:11" s="440" customFormat="1" x14ac:dyDescent="0.2">
      <c r="B18165" s="442"/>
      <c r="I18165" s="443"/>
      <c r="J18165" s="443"/>
      <c r="K18165" s="443"/>
    </row>
    <row r="18166" spans="2:11" s="440" customFormat="1" x14ac:dyDescent="0.2">
      <c r="B18166" s="442"/>
      <c r="I18166" s="443"/>
      <c r="J18166" s="443"/>
      <c r="K18166" s="443"/>
    </row>
    <row r="18167" spans="2:11" s="440" customFormat="1" x14ac:dyDescent="0.2">
      <c r="B18167" s="442"/>
      <c r="I18167" s="443"/>
      <c r="J18167" s="443"/>
      <c r="K18167" s="443"/>
    </row>
    <row r="18168" spans="2:11" s="440" customFormat="1" x14ac:dyDescent="0.2">
      <c r="B18168" s="442"/>
      <c r="I18168" s="443"/>
      <c r="J18168" s="443"/>
      <c r="K18168" s="443"/>
    </row>
    <row r="18169" spans="2:11" s="440" customFormat="1" x14ac:dyDescent="0.2">
      <c r="B18169" s="442"/>
      <c r="I18169" s="443"/>
      <c r="J18169" s="443"/>
      <c r="K18169" s="443"/>
    </row>
    <row r="18170" spans="2:11" s="440" customFormat="1" x14ac:dyDescent="0.2">
      <c r="B18170" s="442"/>
      <c r="I18170" s="443"/>
      <c r="J18170" s="443"/>
      <c r="K18170" s="443"/>
    </row>
    <row r="18171" spans="2:11" s="440" customFormat="1" x14ac:dyDescent="0.2">
      <c r="B18171" s="442"/>
      <c r="I18171" s="443"/>
      <c r="J18171" s="443"/>
      <c r="K18171" s="443"/>
    </row>
    <row r="18172" spans="2:11" s="440" customFormat="1" x14ac:dyDescent="0.2">
      <c r="B18172" s="442"/>
      <c r="I18172" s="443"/>
      <c r="J18172" s="443"/>
      <c r="K18172" s="443"/>
    </row>
    <row r="18173" spans="2:11" s="440" customFormat="1" x14ac:dyDescent="0.2">
      <c r="B18173" s="442"/>
      <c r="I18173" s="443"/>
      <c r="J18173" s="443"/>
      <c r="K18173" s="443"/>
    </row>
    <row r="18174" spans="2:11" s="440" customFormat="1" x14ac:dyDescent="0.2">
      <c r="B18174" s="442"/>
      <c r="I18174" s="443"/>
      <c r="J18174" s="443"/>
      <c r="K18174" s="443"/>
    </row>
    <row r="18175" spans="2:11" s="440" customFormat="1" x14ac:dyDescent="0.2">
      <c r="B18175" s="442"/>
      <c r="I18175" s="443"/>
      <c r="J18175" s="443"/>
      <c r="K18175" s="443"/>
    </row>
    <row r="18176" spans="2:11" s="440" customFormat="1" x14ac:dyDescent="0.2">
      <c r="B18176" s="442"/>
      <c r="I18176" s="443"/>
      <c r="J18176" s="443"/>
      <c r="K18176" s="443"/>
    </row>
    <row r="18177" spans="2:11" s="440" customFormat="1" x14ac:dyDescent="0.2">
      <c r="B18177" s="442"/>
      <c r="I18177" s="443"/>
      <c r="J18177" s="443"/>
      <c r="K18177" s="443"/>
    </row>
    <row r="18178" spans="2:11" s="440" customFormat="1" x14ac:dyDescent="0.2">
      <c r="B18178" s="442"/>
      <c r="I18178" s="443"/>
      <c r="J18178" s="443"/>
      <c r="K18178" s="443"/>
    </row>
    <row r="18179" spans="2:11" s="440" customFormat="1" x14ac:dyDescent="0.2">
      <c r="B18179" s="442"/>
      <c r="I18179" s="443"/>
      <c r="J18179" s="443"/>
      <c r="K18179" s="443"/>
    </row>
    <row r="18180" spans="2:11" s="440" customFormat="1" x14ac:dyDescent="0.2">
      <c r="B18180" s="442"/>
      <c r="I18180" s="443"/>
      <c r="J18180" s="443"/>
      <c r="K18180" s="443"/>
    </row>
    <row r="18181" spans="2:11" s="440" customFormat="1" x14ac:dyDescent="0.2">
      <c r="B18181" s="442"/>
      <c r="I18181" s="443"/>
      <c r="J18181" s="443"/>
      <c r="K18181" s="443"/>
    </row>
    <row r="18182" spans="2:11" s="440" customFormat="1" x14ac:dyDescent="0.2">
      <c r="B18182" s="442"/>
      <c r="I18182" s="443"/>
      <c r="J18182" s="443"/>
      <c r="K18182" s="443"/>
    </row>
    <row r="18183" spans="2:11" s="440" customFormat="1" x14ac:dyDescent="0.2">
      <c r="B18183" s="442"/>
      <c r="I18183" s="443"/>
      <c r="J18183" s="443"/>
      <c r="K18183" s="443"/>
    </row>
    <row r="18184" spans="2:11" s="440" customFormat="1" x14ac:dyDescent="0.2">
      <c r="B18184" s="442"/>
      <c r="I18184" s="443"/>
      <c r="J18184" s="443"/>
      <c r="K18184" s="443"/>
    </row>
    <row r="18185" spans="2:11" s="440" customFormat="1" x14ac:dyDescent="0.2">
      <c r="B18185" s="442"/>
      <c r="I18185" s="443"/>
      <c r="J18185" s="443"/>
      <c r="K18185" s="443"/>
    </row>
    <row r="18186" spans="2:11" s="440" customFormat="1" x14ac:dyDescent="0.2">
      <c r="B18186" s="442"/>
      <c r="I18186" s="443"/>
      <c r="J18186" s="443"/>
      <c r="K18186" s="443"/>
    </row>
    <row r="18187" spans="2:11" s="440" customFormat="1" x14ac:dyDescent="0.2">
      <c r="B18187" s="442"/>
      <c r="I18187" s="443"/>
      <c r="J18187" s="443"/>
      <c r="K18187" s="443"/>
    </row>
    <row r="18188" spans="2:11" s="440" customFormat="1" x14ac:dyDescent="0.2">
      <c r="B18188" s="442"/>
      <c r="I18188" s="443"/>
      <c r="J18188" s="443"/>
      <c r="K18188" s="443"/>
    </row>
    <row r="18189" spans="2:11" s="440" customFormat="1" x14ac:dyDescent="0.2">
      <c r="B18189" s="442"/>
      <c r="I18189" s="443"/>
      <c r="J18189" s="443"/>
      <c r="K18189" s="443"/>
    </row>
    <row r="18190" spans="2:11" s="440" customFormat="1" x14ac:dyDescent="0.2">
      <c r="B18190" s="442"/>
      <c r="I18190" s="443"/>
      <c r="J18190" s="443"/>
      <c r="K18190" s="443"/>
    </row>
    <row r="18191" spans="2:11" s="440" customFormat="1" x14ac:dyDescent="0.2">
      <c r="B18191" s="442"/>
      <c r="I18191" s="443"/>
      <c r="J18191" s="443"/>
      <c r="K18191" s="443"/>
    </row>
    <row r="18192" spans="2:11" s="440" customFormat="1" x14ac:dyDescent="0.2">
      <c r="B18192" s="442"/>
      <c r="I18192" s="443"/>
      <c r="J18192" s="443"/>
      <c r="K18192" s="443"/>
    </row>
    <row r="18193" spans="2:11" s="440" customFormat="1" x14ac:dyDescent="0.2">
      <c r="B18193" s="442"/>
      <c r="I18193" s="443"/>
      <c r="J18193" s="443"/>
      <c r="K18193" s="443"/>
    </row>
    <row r="18194" spans="2:11" s="440" customFormat="1" x14ac:dyDescent="0.2">
      <c r="B18194" s="442"/>
      <c r="I18194" s="443"/>
      <c r="J18194" s="443"/>
      <c r="K18194" s="443"/>
    </row>
    <row r="18195" spans="2:11" s="440" customFormat="1" x14ac:dyDescent="0.2">
      <c r="B18195" s="442"/>
      <c r="I18195" s="443"/>
      <c r="J18195" s="443"/>
      <c r="K18195" s="443"/>
    </row>
    <row r="18196" spans="2:11" s="440" customFormat="1" x14ac:dyDescent="0.2">
      <c r="B18196" s="442"/>
      <c r="I18196" s="443"/>
      <c r="J18196" s="443"/>
      <c r="K18196" s="443"/>
    </row>
    <row r="18197" spans="2:11" s="440" customFormat="1" x14ac:dyDescent="0.2">
      <c r="B18197" s="442"/>
      <c r="I18197" s="443"/>
      <c r="J18197" s="443"/>
      <c r="K18197" s="443"/>
    </row>
    <row r="18198" spans="2:11" s="440" customFormat="1" x14ac:dyDescent="0.2">
      <c r="B18198" s="442"/>
      <c r="I18198" s="443"/>
      <c r="J18198" s="443"/>
      <c r="K18198" s="443"/>
    </row>
    <row r="18199" spans="2:11" s="440" customFormat="1" x14ac:dyDescent="0.2">
      <c r="B18199" s="442"/>
      <c r="I18199" s="443"/>
      <c r="J18199" s="443"/>
      <c r="K18199" s="443"/>
    </row>
    <row r="18200" spans="2:11" s="440" customFormat="1" x14ac:dyDescent="0.2">
      <c r="B18200" s="442"/>
      <c r="I18200" s="443"/>
      <c r="J18200" s="443"/>
      <c r="K18200" s="443"/>
    </row>
    <row r="18201" spans="2:11" s="440" customFormat="1" x14ac:dyDescent="0.2">
      <c r="B18201" s="442"/>
      <c r="I18201" s="443"/>
      <c r="J18201" s="443"/>
      <c r="K18201" s="443"/>
    </row>
    <row r="18202" spans="2:11" s="440" customFormat="1" x14ac:dyDescent="0.2">
      <c r="B18202" s="442"/>
      <c r="I18202" s="443"/>
      <c r="J18202" s="443"/>
      <c r="K18202" s="443"/>
    </row>
    <row r="18203" spans="2:11" s="440" customFormat="1" x14ac:dyDescent="0.2">
      <c r="B18203" s="442"/>
      <c r="I18203" s="443"/>
      <c r="J18203" s="443"/>
      <c r="K18203" s="443"/>
    </row>
    <row r="18204" spans="2:11" s="440" customFormat="1" x14ac:dyDescent="0.2">
      <c r="B18204" s="442"/>
      <c r="I18204" s="443"/>
      <c r="J18204" s="443"/>
      <c r="K18204" s="443"/>
    </row>
    <row r="18205" spans="2:11" s="440" customFormat="1" x14ac:dyDescent="0.2">
      <c r="B18205" s="442"/>
      <c r="I18205" s="443"/>
      <c r="J18205" s="443"/>
      <c r="K18205" s="443"/>
    </row>
    <row r="18206" spans="2:11" s="440" customFormat="1" x14ac:dyDescent="0.2">
      <c r="B18206" s="442"/>
      <c r="I18206" s="443"/>
      <c r="J18206" s="443"/>
      <c r="K18206" s="443"/>
    </row>
    <row r="18207" spans="2:11" s="440" customFormat="1" x14ac:dyDescent="0.2">
      <c r="B18207" s="442"/>
      <c r="I18207" s="443"/>
      <c r="J18207" s="443"/>
      <c r="K18207" s="443"/>
    </row>
    <row r="18208" spans="2:11" s="440" customFormat="1" x14ac:dyDescent="0.2">
      <c r="B18208" s="442"/>
      <c r="I18208" s="443"/>
      <c r="J18208" s="443"/>
      <c r="K18208" s="443"/>
    </row>
    <row r="18209" spans="2:11" s="440" customFormat="1" x14ac:dyDescent="0.2">
      <c r="B18209" s="442"/>
      <c r="I18209" s="443"/>
      <c r="J18209" s="443"/>
      <c r="K18209" s="443"/>
    </row>
    <row r="18210" spans="2:11" s="440" customFormat="1" x14ac:dyDescent="0.2">
      <c r="B18210" s="442"/>
      <c r="I18210" s="443"/>
      <c r="J18210" s="443"/>
      <c r="K18210" s="443"/>
    </row>
    <row r="18211" spans="2:11" s="440" customFormat="1" x14ac:dyDescent="0.2">
      <c r="B18211" s="442"/>
      <c r="I18211" s="443"/>
      <c r="J18211" s="443"/>
      <c r="K18211" s="443"/>
    </row>
    <row r="18212" spans="2:11" s="440" customFormat="1" x14ac:dyDescent="0.2">
      <c r="B18212" s="442"/>
      <c r="I18212" s="443"/>
      <c r="J18212" s="443"/>
      <c r="K18212" s="443"/>
    </row>
    <row r="18213" spans="2:11" s="440" customFormat="1" x14ac:dyDescent="0.2">
      <c r="B18213" s="442"/>
      <c r="I18213" s="443"/>
      <c r="J18213" s="443"/>
      <c r="K18213" s="443"/>
    </row>
    <row r="18214" spans="2:11" s="440" customFormat="1" x14ac:dyDescent="0.2">
      <c r="B18214" s="442"/>
      <c r="I18214" s="443"/>
      <c r="J18214" s="443"/>
      <c r="K18214" s="443"/>
    </row>
    <row r="18215" spans="2:11" s="440" customFormat="1" x14ac:dyDescent="0.2">
      <c r="B18215" s="442"/>
      <c r="I18215" s="443"/>
      <c r="J18215" s="443"/>
      <c r="K18215" s="443"/>
    </row>
    <row r="18216" spans="2:11" s="440" customFormat="1" x14ac:dyDescent="0.2">
      <c r="B18216" s="442"/>
      <c r="I18216" s="443"/>
      <c r="J18216" s="443"/>
      <c r="K18216" s="443"/>
    </row>
    <row r="18217" spans="2:11" s="440" customFormat="1" x14ac:dyDescent="0.2">
      <c r="B18217" s="442"/>
      <c r="I18217" s="443"/>
      <c r="J18217" s="443"/>
      <c r="K18217" s="443"/>
    </row>
    <row r="18218" spans="2:11" s="440" customFormat="1" x14ac:dyDescent="0.2">
      <c r="B18218" s="442"/>
      <c r="I18218" s="443"/>
      <c r="J18218" s="443"/>
      <c r="K18218" s="443"/>
    </row>
    <row r="18219" spans="2:11" s="440" customFormat="1" x14ac:dyDescent="0.2">
      <c r="B18219" s="442"/>
      <c r="I18219" s="443"/>
      <c r="J18219" s="443"/>
      <c r="K18219" s="443"/>
    </row>
    <row r="18220" spans="2:11" s="440" customFormat="1" x14ac:dyDescent="0.2">
      <c r="B18220" s="442"/>
      <c r="I18220" s="443"/>
      <c r="J18220" s="443"/>
      <c r="K18220" s="443"/>
    </row>
    <row r="18221" spans="2:11" s="440" customFormat="1" x14ac:dyDescent="0.2">
      <c r="B18221" s="442"/>
      <c r="I18221" s="443"/>
      <c r="J18221" s="443"/>
      <c r="K18221" s="443"/>
    </row>
    <row r="18222" spans="2:11" s="440" customFormat="1" x14ac:dyDescent="0.2">
      <c r="B18222" s="442"/>
      <c r="I18222" s="443"/>
      <c r="J18222" s="443"/>
      <c r="K18222" s="443"/>
    </row>
    <row r="18223" spans="2:11" s="440" customFormat="1" x14ac:dyDescent="0.2">
      <c r="B18223" s="442"/>
      <c r="I18223" s="443"/>
      <c r="J18223" s="443"/>
      <c r="K18223" s="443"/>
    </row>
    <row r="18224" spans="2:11" s="440" customFormat="1" x14ac:dyDescent="0.2">
      <c r="B18224" s="442"/>
      <c r="I18224" s="443"/>
      <c r="J18224" s="443"/>
      <c r="K18224" s="443"/>
    </row>
    <row r="18225" spans="2:11" s="440" customFormat="1" x14ac:dyDescent="0.2">
      <c r="B18225" s="442"/>
      <c r="I18225" s="443"/>
      <c r="J18225" s="443"/>
      <c r="K18225" s="443"/>
    </row>
    <row r="18226" spans="2:11" s="440" customFormat="1" x14ac:dyDescent="0.2">
      <c r="B18226" s="442"/>
      <c r="I18226" s="443"/>
      <c r="J18226" s="443"/>
      <c r="K18226" s="443"/>
    </row>
    <row r="18227" spans="2:11" s="440" customFormat="1" x14ac:dyDescent="0.2">
      <c r="B18227" s="442"/>
      <c r="I18227" s="443"/>
      <c r="J18227" s="443"/>
      <c r="K18227" s="443"/>
    </row>
    <row r="18228" spans="2:11" s="440" customFormat="1" x14ac:dyDescent="0.2">
      <c r="B18228" s="442"/>
      <c r="I18228" s="443"/>
      <c r="J18228" s="443"/>
      <c r="K18228" s="443"/>
    </row>
    <row r="18229" spans="2:11" s="440" customFormat="1" x14ac:dyDescent="0.2">
      <c r="B18229" s="442"/>
      <c r="I18229" s="443"/>
      <c r="J18229" s="443"/>
      <c r="K18229" s="443"/>
    </row>
    <row r="18230" spans="2:11" s="440" customFormat="1" x14ac:dyDescent="0.2">
      <c r="B18230" s="442"/>
      <c r="I18230" s="443"/>
      <c r="J18230" s="443"/>
      <c r="K18230" s="443"/>
    </row>
    <row r="18231" spans="2:11" s="440" customFormat="1" x14ac:dyDescent="0.2">
      <c r="B18231" s="442"/>
      <c r="I18231" s="443"/>
      <c r="J18231" s="443"/>
      <c r="K18231" s="443"/>
    </row>
    <row r="18232" spans="2:11" s="440" customFormat="1" x14ac:dyDescent="0.2">
      <c r="B18232" s="442"/>
      <c r="I18232" s="443"/>
      <c r="J18232" s="443"/>
      <c r="K18232" s="443"/>
    </row>
    <row r="18233" spans="2:11" s="440" customFormat="1" x14ac:dyDescent="0.2">
      <c r="B18233" s="442"/>
      <c r="I18233" s="443"/>
      <c r="J18233" s="443"/>
      <c r="K18233" s="443"/>
    </row>
    <row r="18234" spans="2:11" s="440" customFormat="1" x14ac:dyDescent="0.2">
      <c r="B18234" s="442"/>
      <c r="I18234" s="443"/>
      <c r="J18234" s="443"/>
      <c r="K18234" s="443"/>
    </row>
    <row r="18235" spans="2:11" s="440" customFormat="1" x14ac:dyDescent="0.2">
      <c r="B18235" s="442"/>
      <c r="I18235" s="443"/>
      <c r="J18235" s="443"/>
      <c r="K18235" s="443"/>
    </row>
    <row r="18236" spans="2:11" s="440" customFormat="1" x14ac:dyDescent="0.2">
      <c r="B18236" s="442"/>
      <c r="I18236" s="443"/>
      <c r="J18236" s="443"/>
      <c r="K18236" s="443"/>
    </row>
    <row r="18237" spans="2:11" s="440" customFormat="1" x14ac:dyDescent="0.2">
      <c r="B18237" s="442"/>
      <c r="I18237" s="443"/>
      <c r="J18237" s="443"/>
      <c r="K18237" s="443"/>
    </row>
    <row r="18238" spans="2:11" s="440" customFormat="1" x14ac:dyDescent="0.2">
      <c r="B18238" s="442"/>
      <c r="I18238" s="443"/>
      <c r="J18238" s="443"/>
      <c r="K18238" s="443"/>
    </row>
    <row r="18239" spans="2:11" s="440" customFormat="1" x14ac:dyDescent="0.2">
      <c r="B18239" s="442"/>
      <c r="I18239" s="443"/>
      <c r="J18239" s="443"/>
      <c r="K18239" s="443"/>
    </row>
    <row r="18240" spans="2:11" s="440" customFormat="1" x14ac:dyDescent="0.2">
      <c r="B18240" s="442"/>
      <c r="I18240" s="443"/>
      <c r="J18240" s="443"/>
      <c r="K18240" s="443"/>
    </row>
    <row r="18241" spans="2:11" s="440" customFormat="1" x14ac:dyDescent="0.2">
      <c r="B18241" s="442"/>
      <c r="I18241" s="443"/>
      <c r="J18241" s="443"/>
      <c r="K18241" s="443"/>
    </row>
    <row r="18242" spans="2:11" s="440" customFormat="1" x14ac:dyDescent="0.2">
      <c r="B18242" s="442"/>
      <c r="I18242" s="443"/>
      <c r="J18242" s="443"/>
      <c r="K18242" s="443"/>
    </row>
    <row r="18243" spans="2:11" s="440" customFormat="1" x14ac:dyDescent="0.2">
      <c r="B18243" s="442"/>
      <c r="I18243" s="443"/>
      <c r="J18243" s="443"/>
      <c r="K18243" s="443"/>
    </row>
    <row r="18244" spans="2:11" s="440" customFormat="1" x14ac:dyDescent="0.2">
      <c r="B18244" s="442"/>
      <c r="I18244" s="443"/>
      <c r="J18244" s="443"/>
      <c r="K18244" s="443"/>
    </row>
    <row r="18245" spans="2:11" s="440" customFormat="1" x14ac:dyDescent="0.2">
      <c r="B18245" s="442"/>
      <c r="I18245" s="443"/>
      <c r="J18245" s="443"/>
      <c r="K18245" s="443"/>
    </row>
    <row r="18246" spans="2:11" s="440" customFormat="1" x14ac:dyDescent="0.2">
      <c r="B18246" s="442"/>
      <c r="I18246" s="443"/>
      <c r="J18246" s="443"/>
      <c r="K18246" s="443"/>
    </row>
    <row r="18247" spans="2:11" s="440" customFormat="1" x14ac:dyDescent="0.2">
      <c r="B18247" s="442"/>
      <c r="I18247" s="443"/>
      <c r="J18247" s="443"/>
      <c r="K18247" s="443"/>
    </row>
    <row r="18248" spans="2:11" s="440" customFormat="1" x14ac:dyDescent="0.2">
      <c r="B18248" s="442"/>
      <c r="I18248" s="443"/>
      <c r="J18248" s="443"/>
      <c r="K18248" s="443"/>
    </row>
    <row r="18249" spans="2:11" s="440" customFormat="1" x14ac:dyDescent="0.2">
      <c r="B18249" s="442"/>
      <c r="I18249" s="443"/>
      <c r="J18249" s="443"/>
      <c r="K18249" s="443"/>
    </row>
    <row r="18250" spans="2:11" s="440" customFormat="1" x14ac:dyDescent="0.2">
      <c r="B18250" s="442"/>
      <c r="I18250" s="443"/>
      <c r="J18250" s="443"/>
      <c r="K18250" s="443"/>
    </row>
    <row r="18251" spans="2:11" s="440" customFormat="1" x14ac:dyDescent="0.2">
      <c r="B18251" s="442"/>
      <c r="I18251" s="443"/>
      <c r="J18251" s="443"/>
      <c r="K18251" s="443"/>
    </row>
    <row r="18252" spans="2:11" s="440" customFormat="1" x14ac:dyDescent="0.2">
      <c r="B18252" s="442"/>
      <c r="I18252" s="443"/>
      <c r="J18252" s="443"/>
      <c r="K18252" s="443"/>
    </row>
    <row r="18253" spans="2:11" s="440" customFormat="1" x14ac:dyDescent="0.2">
      <c r="B18253" s="442"/>
      <c r="I18253" s="443"/>
      <c r="J18253" s="443"/>
      <c r="K18253" s="443"/>
    </row>
    <row r="18254" spans="2:11" s="440" customFormat="1" x14ac:dyDescent="0.2">
      <c r="B18254" s="442"/>
      <c r="I18254" s="443"/>
      <c r="J18254" s="443"/>
      <c r="K18254" s="443"/>
    </row>
    <row r="18255" spans="2:11" s="440" customFormat="1" x14ac:dyDescent="0.2">
      <c r="B18255" s="442"/>
      <c r="I18255" s="443"/>
      <c r="J18255" s="443"/>
      <c r="K18255" s="443"/>
    </row>
    <row r="18256" spans="2:11" s="440" customFormat="1" x14ac:dyDescent="0.2">
      <c r="B18256" s="442"/>
      <c r="I18256" s="443"/>
      <c r="J18256" s="443"/>
      <c r="K18256" s="443"/>
    </row>
    <row r="18257" spans="2:11" s="440" customFormat="1" x14ac:dyDescent="0.2">
      <c r="B18257" s="442"/>
      <c r="I18257" s="443"/>
      <c r="J18257" s="443"/>
      <c r="K18257" s="443"/>
    </row>
    <row r="18258" spans="2:11" s="440" customFormat="1" x14ac:dyDescent="0.2">
      <c r="B18258" s="442"/>
      <c r="I18258" s="443"/>
      <c r="J18258" s="443"/>
      <c r="K18258" s="443"/>
    </row>
    <row r="18259" spans="2:11" s="440" customFormat="1" x14ac:dyDescent="0.2">
      <c r="B18259" s="442"/>
      <c r="I18259" s="443"/>
      <c r="J18259" s="443"/>
      <c r="K18259" s="443"/>
    </row>
    <row r="18260" spans="2:11" s="440" customFormat="1" x14ac:dyDescent="0.2">
      <c r="B18260" s="442"/>
      <c r="I18260" s="443"/>
      <c r="J18260" s="443"/>
      <c r="K18260" s="443"/>
    </row>
    <row r="18261" spans="2:11" s="440" customFormat="1" x14ac:dyDescent="0.2">
      <c r="B18261" s="442"/>
      <c r="I18261" s="443"/>
      <c r="J18261" s="443"/>
      <c r="K18261" s="443"/>
    </row>
    <row r="18262" spans="2:11" s="440" customFormat="1" x14ac:dyDescent="0.2">
      <c r="B18262" s="442"/>
      <c r="I18262" s="443"/>
      <c r="J18262" s="443"/>
      <c r="K18262" s="443"/>
    </row>
    <row r="18263" spans="2:11" s="440" customFormat="1" x14ac:dyDescent="0.2">
      <c r="B18263" s="442"/>
      <c r="I18263" s="443"/>
      <c r="J18263" s="443"/>
      <c r="K18263" s="443"/>
    </row>
    <row r="18264" spans="2:11" s="440" customFormat="1" x14ac:dyDescent="0.2">
      <c r="B18264" s="442"/>
      <c r="I18264" s="443"/>
      <c r="J18264" s="443"/>
      <c r="K18264" s="443"/>
    </row>
    <row r="18265" spans="2:11" s="440" customFormat="1" x14ac:dyDescent="0.2">
      <c r="B18265" s="442"/>
      <c r="I18265" s="443"/>
      <c r="J18265" s="443"/>
      <c r="K18265" s="443"/>
    </row>
    <row r="18266" spans="2:11" s="440" customFormat="1" x14ac:dyDescent="0.2">
      <c r="B18266" s="442"/>
      <c r="I18266" s="443"/>
      <c r="J18266" s="443"/>
      <c r="K18266" s="443"/>
    </row>
    <row r="18267" spans="2:11" s="440" customFormat="1" x14ac:dyDescent="0.2">
      <c r="B18267" s="442"/>
      <c r="I18267" s="443"/>
      <c r="J18267" s="443"/>
      <c r="K18267" s="443"/>
    </row>
    <row r="18268" spans="2:11" s="440" customFormat="1" x14ac:dyDescent="0.2">
      <c r="B18268" s="442"/>
      <c r="I18268" s="443"/>
      <c r="J18268" s="443"/>
      <c r="K18268" s="443"/>
    </row>
    <row r="18269" spans="2:11" s="440" customFormat="1" x14ac:dyDescent="0.2">
      <c r="B18269" s="442"/>
      <c r="I18269" s="443"/>
      <c r="J18269" s="443"/>
      <c r="K18269" s="443"/>
    </row>
    <row r="18270" spans="2:11" s="440" customFormat="1" x14ac:dyDescent="0.2">
      <c r="B18270" s="442"/>
      <c r="I18270" s="443"/>
      <c r="J18270" s="443"/>
      <c r="K18270" s="443"/>
    </row>
    <row r="18271" spans="2:11" s="440" customFormat="1" x14ac:dyDescent="0.2">
      <c r="B18271" s="442"/>
      <c r="I18271" s="443"/>
      <c r="J18271" s="443"/>
      <c r="K18271" s="443"/>
    </row>
    <row r="18272" spans="2:11" s="440" customFormat="1" x14ac:dyDescent="0.2">
      <c r="B18272" s="442"/>
      <c r="I18272" s="443"/>
      <c r="J18272" s="443"/>
      <c r="K18272" s="443"/>
    </row>
    <row r="18273" spans="2:11" s="440" customFormat="1" x14ac:dyDescent="0.2">
      <c r="B18273" s="442"/>
      <c r="I18273" s="443"/>
      <c r="J18273" s="443"/>
      <c r="K18273" s="443"/>
    </row>
    <row r="18274" spans="2:11" s="440" customFormat="1" x14ac:dyDescent="0.2">
      <c r="B18274" s="442"/>
      <c r="I18274" s="443"/>
      <c r="J18274" s="443"/>
      <c r="K18274" s="443"/>
    </row>
    <row r="18275" spans="2:11" s="440" customFormat="1" x14ac:dyDescent="0.2">
      <c r="B18275" s="442"/>
      <c r="I18275" s="443"/>
      <c r="J18275" s="443"/>
      <c r="K18275" s="443"/>
    </row>
    <row r="18276" spans="2:11" s="440" customFormat="1" x14ac:dyDescent="0.2">
      <c r="B18276" s="442"/>
      <c r="I18276" s="443"/>
      <c r="J18276" s="443"/>
      <c r="K18276" s="443"/>
    </row>
    <row r="18277" spans="2:11" s="440" customFormat="1" x14ac:dyDescent="0.2">
      <c r="B18277" s="442"/>
      <c r="I18277" s="443"/>
      <c r="J18277" s="443"/>
      <c r="K18277" s="443"/>
    </row>
    <row r="18278" spans="2:11" s="440" customFormat="1" x14ac:dyDescent="0.2">
      <c r="B18278" s="442"/>
      <c r="I18278" s="443"/>
      <c r="J18278" s="443"/>
      <c r="K18278" s="443"/>
    </row>
    <row r="18279" spans="2:11" s="440" customFormat="1" x14ac:dyDescent="0.2">
      <c r="B18279" s="442"/>
      <c r="I18279" s="443"/>
      <c r="J18279" s="443"/>
      <c r="K18279" s="443"/>
    </row>
    <row r="18280" spans="2:11" s="440" customFormat="1" x14ac:dyDescent="0.2">
      <c r="B18280" s="442"/>
      <c r="I18280" s="443"/>
      <c r="J18280" s="443"/>
      <c r="K18280" s="443"/>
    </row>
    <row r="18281" spans="2:11" s="440" customFormat="1" x14ac:dyDescent="0.2">
      <c r="B18281" s="442"/>
      <c r="I18281" s="443"/>
      <c r="J18281" s="443"/>
      <c r="K18281" s="443"/>
    </row>
    <row r="18282" spans="2:11" s="440" customFormat="1" x14ac:dyDescent="0.2">
      <c r="B18282" s="442"/>
      <c r="I18282" s="443"/>
      <c r="J18282" s="443"/>
      <c r="K18282" s="443"/>
    </row>
    <row r="18283" spans="2:11" s="440" customFormat="1" x14ac:dyDescent="0.2">
      <c r="B18283" s="442"/>
      <c r="I18283" s="443"/>
      <c r="J18283" s="443"/>
      <c r="K18283" s="443"/>
    </row>
    <row r="18284" spans="2:11" s="440" customFormat="1" x14ac:dyDescent="0.2">
      <c r="B18284" s="442"/>
      <c r="I18284" s="443"/>
      <c r="J18284" s="443"/>
      <c r="K18284" s="443"/>
    </row>
    <row r="18285" spans="2:11" s="440" customFormat="1" x14ac:dyDescent="0.2">
      <c r="B18285" s="442"/>
      <c r="I18285" s="443"/>
      <c r="J18285" s="443"/>
      <c r="K18285" s="443"/>
    </row>
    <row r="18286" spans="2:11" s="440" customFormat="1" x14ac:dyDescent="0.2">
      <c r="B18286" s="442"/>
      <c r="I18286" s="443"/>
      <c r="J18286" s="443"/>
      <c r="K18286" s="443"/>
    </row>
    <row r="18287" spans="2:11" s="440" customFormat="1" x14ac:dyDescent="0.2">
      <c r="B18287" s="442"/>
      <c r="I18287" s="443"/>
      <c r="J18287" s="443"/>
      <c r="K18287" s="443"/>
    </row>
    <row r="18288" spans="2:11" s="440" customFormat="1" x14ac:dyDescent="0.2">
      <c r="B18288" s="442"/>
      <c r="I18288" s="443"/>
      <c r="J18288" s="443"/>
      <c r="K18288" s="443"/>
    </row>
    <row r="18289" spans="2:11" s="440" customFormat="1" x14ac:dyDescent="0.2">
      <c r="B18289" s="442"/>
      <c r="I18289" s="443"/>
      <c r="J18289" s="443"/>
      <c r="K18289" s="443"/>
    </row>
    <row r="18290" spans="2:11" s="440" customFormat="1" x14ac:dyDescent="0.2">
      <c r="B18290" s="442"/>
      <c r="I18290" s="443"/>
      <c r="J18290" s="443"/>
      <c r="K18290" s="443"/>
    </row>
    <row r="18291" spans="2:11" s="440" customFormat="1" x14ac:dyDescent="0.2">
      <c r="B18291" s="442"/>
      <c r="I18291" s="443"/>
      <c r="J18291" s="443"/>
      <c r="K18291" s="443"/>
    </row>
    <row r="18292" spans="2:11" s="440" customFormat="1" x14ac:dyDescent="0.2">
      <c r="B18292" s="442"/>
      <c r="I18292" s="443"/>
      <c r="J18292" s="443"/>
      <c r="K18292" s="443"/>
    </row>
    <row r="18293" spans="2:11" s="440" customFormat="1" x14ac:dyDescent="0.2">
      <c r="B18293" s="442"/>
      <c r="I18293" s="443"/>
      <c r="J18293" s="443"/>
      <c r="K18293" s="443"/>
    </row>
    <row r="18294" spans="2:11" s="440" customFormat="1" x14ac:dyDescent="0.2">
      <c r="B18294" s="442"/>
      <c r="I18294" s="443"/>
      <c r="J18294" s="443"/>
      <c r="K18294" s="443"/>
    </row>
    <row r="18295" spans="2:11" s="440" customFormat="1" x14ac:dyDescent="0.2">
      <c r="B18295" s="442"/>
      <c r="I18295" s="443"/>
      <c r="J18295" s="443"/>
      <c r="K18295" s="443"/>
    </row>
    <row r="18296" spans="2:11" s="440" customFormat="1" x14ac:dyDescent="0.2">
      <c r="B18296" s="442"/>
      <c r="I18296" s="443"/>
      <c r="J18296" s="443"/>
      <c r="K18296" s="443"/>
    </row>
    <row r="18297" spans="2:11" s="440" customFormat="1" x14ac:dyDescent="0.2">
      <c r="B18297" s="442"/>
      <c r="I18297" s="443"/>
      <c r="J18297" s="443"/>
      <c r="K18297" s="443"/>
    </row>
    <row r="18298" spans="2:11" s="440" customFormat="1" x14ac:dyDescent="0.2">
      <c r="B18298" s="442"/>
      <c r="I18298" s="443"/>
      <c r="J18298" s="443"/>
      <c r="K18298" s="443"/>
    </row>
    <row r="18299" spans="2:11" s="440" customFormat="1" x14ac:dyDescent="0.2">
      <c r="B18299" s="442"/>
      <c r="I18299" s="443"/>
      <c r="J18299" s="443"/>
      <c r="K18299" s="443"/>
    </row>
    <row r="18300" spans="2:11" s="440" customFormat="1" x14ac:dyDescent="0.2">
      <c r="B18300" s="442"/>
      <c r="I18300" s="443"/>
      <c r="J18300" s="443"/>
      <c r="K18300" s="443"/>
    </row>
    <row r="18301" spans="2:11" s="440" customFormat="1" x14ac:dyDescent="0.2">
      <c r="B18301" s="442"/>
      <c r="I18301" s="443"/>
      <c r="J18301" s="443"/>
      <c r="K18301" s="443"/>
    </row>
    <row r="18302" spans="2:11" s="440" customFormat="1" x14ac:dyDescent="0.2">
      <c r="B18302" s="442"/>
      <c r="I18302" s="443"/>
      <c r="J18302" s="443"/>
      <c r="K18302" s="443"/>
    </row>
    <row r="18303" spans="2:11" s="440" customFormat="1" x14ac:dyDescent="0.2">
      <c r="B18303" s="442"/>
      <c r="I18303" s="443"/>
      <c r="J18303" s="443"/>
      <c r="K18303" s="443"/>
    </row>
    <row r="18304" spans="2:11" s="440" customFormat="1" x14ac:dyDescent="0.2">
      <c r="B18304" s="442"/>
      <c r="I18304" s="443"/>
      <c r="J18304" s="443"/>
      <c r="K18304" s="443"/>
    </row>
    <row r="18305" spans="2:11" s="440" customFormat="1" x14ac:dyDescent="0.2">
      <c r="B18305" s="442"/>
      <c r="I18305" s="443"/>
      <c r="J18305" s="443"/>
      <c r="K18305" s="443"/>
    </row>
    <row r="18306" spans="2:11" s="440" customFormat="1" x14ac:dyDescent="0.2">
      <c r="B18306" s="442"/>
      <c r="I18306" s="443"/>
      <c r="J18306" s="443"/>
      <c r="K18306" s="443"/>
    </row>
    <row r="18307" spans="2:11" s="440" customFormat="1" x14ac:dyDescent="0.2">
      <c r="B18307" s="442"/>
      <c r="I18307" s="443"/>
      <c r="J18307" s="443"/>
      <c r="K18307" s="443"/>
    </row>
    <row r="18308" spans="2:11" s="440" customFormat="1" x14ac:dyDescent="0.2">
      <c r="B18308" s="442"/>
      <c r="I18308" s="443"/>
      <c r="J18308" s="443"/>
      <c r="K18308" s="443"/>
    </row>
    <row r="18309" spans="2:11" s="440" customFormat="1" x14ac:dyDescent="0.2">
      <c r="B18309" s="442"/>
      <c r="I18309" s="443"/>
      <c r="J18309" s="443"/>
      <c r="K18309" s="443"/>
    </row>
    <row r="18310" spans="2:11" s="440" customFormat="1" x14ac:dyDescent="0.2">
      <c r="B18310" s="442"/>
      <c r="I18310" s="443"/>
      <c r="J18310" s="443"/>
      <c r="K18310" s="443"/>
    </row>
    <row r="18311" spans="2:11" s="440" customFormat="1" x14ac:dyDescent="0.2">
      <c r="B18311" s="442"/>
      <c r="I18311" s="443"/>
      <c r="J18311" s="443"/>
      <c r="K18311" s="443"/>
    </row>
    <row r="18312" spans="2:11" s="440" customFormat="1" x14ac:dyDescent="0.2">
      <c r="B18312" s="442"/>
      <c r="I18312" s="443"/>
      <c r="J18312" s="443"/>
      <c r="K18312" s="443"/>
    </row>
    <row r="18313" spans="2:11" s="440" customFormat="1" x14ac:dyDescent="0.2">
      <c r="B18313" s="442"/>
      <c r="I18313" s="443"/>
      <c r="J18313" s="443"/>
      <c r="K18313" s="443"/>
    </row>
    <row r="18314" spans="2:11" s="440" customFormat="1" x14ac:dyDescent="0.2">
      <c r="B18314" s="442"/>
      <c r="I18314" s="443"/>
      <c r="J18314" s="443"/>
      <c r="K18314" s="443"/>
    </row>
    <row r="18315" spans="2:11" s="440" customFormat="1" x14ac:dyDescent="0.2">
      <c r="B18315" s="442"/>
      <c r="I18315" s="443"/>
      <c r="J18315" s="443"/>
      <c r="K18315" s="443"/>
    </row>
    <row r="18316" spans="2:11" s="440" customFormat="1" x14ac:dyDescent="0.2">
      <c r="B18316" s="442"/>
      <c r="I18316" s="443"/>
      <c r="J18316" s="443"/>
      <c r="K18316" s="443"/>
    </row>
    <row r="18317" spans="2:11" s="440" customFormat="1" x14ac:dyDescent="0.2">
      <c r="B18317" s="442"/>
      <c r="I18317" s="443"/>
      <c r="J18317" s="443"/>
      <c r="K18317" s="443"/>
    </row>
    <row r="18318" spans="2:11" s="440" customFormat="1" x14ac:dyDescent="0.2">
      <c r="B18318" s="442"/>
      <c r="I18318" s="443"/>
      <c r="J18318" s="443"/>
      <c r="K18318" s="443"/>
    </row>
    <row r="18319" spans="2:11" s="440" customFormat="1" x14ac:dyDescent="0.2">
      <c r="B18319" s="442"/>
      <c r="I18319" s="443"/>
      <c r="J18319" s="443"/>
      <c r="K18319" s="443"/>
    </row>
    <row r="18320" spans="2:11" s="440" customFormat="1" x14ac:dyDescent="0.2">
      <c r="B18320" s="442"/>
      <c r="I18320" s="443"/>
      <c r="J18320" s="443"/>
      <c r="K18320" s="443"/>
    </row>
    <row r="18321" spans="2:11" s="440" customFormat="1" x14ac:dyDescent="0.2">
      <c r="B18321" s="442"/>
      <c r="I18321" s="443"/>
      <c r="J18321" s="443"/>
      <c r="K18321" s="443"/>
    </row>
    <row r="18322" spans="2:11" s="440" customFormat="1" x14ac:dyDescent="0.2">
      <c r="B18322" s="442"/>
      <c r="I18322" s="443"/>
      <c r="J18322" s="443"/>
      <c r="K18322" s="443"/>
    </row>
    <row r="18323" spans="2:11" s="440" customFormat="1" x14ac:dyDescent="0.2">
      <c r="B18323" s="442"/>
      <c r="I18323" s="443"/>
      <c r="J18323" s="443"/>
      <c r="K18323" s="443"/>
    </row>
    <row r="18324" spans="2:11" s="440" customFormat="1" x14ac:dyDescent="0.2">
      <c r="B18324" s="442"/>
      <c r="I18324" s="443"/>
      <c r="J18324" s="443"/>
      <c r="K18324" s="443"/>
    </row>
    <row r="18325" spans="2:11" s="440" customFormat="1" x14ac:dyDescent="0.2">
      <c r="B18325" s="442"/>
      <c r="I18325" s="443"/>
      <c r="J18325" s="443"/>
      <c r="K18325" s="443"/>
    </row>
    <row r="18326" spans="2:11" s="440" customFormat="1" x14ac:dyDescent="0.2">
      <c r="B18326" s="442"/>
      <c r="I18326" s="443"/>
      <c r="J18326" s="443"/>
      <c r="K18326" s="443"/>
    </row>
    <row r="18327" spans="2:11" s="440" customFormat="1" x14ac:dyDescent="0.2">
      <c r="B18327" s="442"/>
      <c r="I18327" s="443"/>
      <c r="J18327" s="443"/>
      <c r="K18327" s="443"/>
    </row>
    <row r="18328" spans="2:11" s="440" customFormat="1" x14ac:dyDescent="0.2">
      <c r="B18328" s="442"/>
      <c r="I18328" s="443"/>
      <c r="J18328" s="443"/>
      <c r="K18328" s="443"/>
    </row>
    <row r="18329" spans="2:11" s="440" customFormat="1" x14ac:dyDescent="0.2">
      <c r="B18329" s="442"/>
      <c r="I18329" s="443"/>
      <c r="J18329" s="443"/>
      <c r="K18329" s="443"/>
    </row>
    <row r="18330" spans="2:11" s="440" customFormat="1" x14ac:dyDescent="0.2">
      <c r="B18330" s="442"/>
      <c r="I18330" s="443"/>
      <c r="J18330" s="443"/>
      <c r="K18330" s="443"/>
    </row>
    <row r="18331" spans="2:11" s="440" customFormat="1" x14ac:dyDescent="0.2">
      <c r="B18331" s="442"/>
      <c r="I18331" s="443"/>
      <c r="J18331" s="443"/>
      <c r="K18331" s="443"/>
    </row>
    <row r="18332" spans="2:11" s="440" customFormat="1" x14ac:dyDescent="0.2">
      <c r="B18332" s="442"/>
      <c r="I18332" s="443"/>
      <c r="J18332" s="443"/>
      <c r="K18332" s="443"/>
    </row>
    <row r="18333" spans="2:11" s="440" customFormat="1" x14ac:dyDescent="0.2">
      <c r="B18333" s="442"/>
      <c r="I18333" s="443"/>
      <c r="J18333" s="443"/>
      <c r="K18333" s="443"/>
    </row>
    <row r="18334" spans="2:11" s="440" customFormat="1" x14ac:dyDescent="0.2">
      <c r="B18334" s="442"/>
      <c r="I18334" s="443"/>
      <c r="J18334" s="443"/>
      <c r="K18334" s="443"/>
    </row>
    <row r="18335" spans="2:11" s="440" customFormat="1" x14ac:dyDescent="0.2">
      <c r="B18335" s="442"/>
      <c r="I18335" s="443"/>
      <c r="J18335" s="443"/>
      <c r="K18335" s="443"/>
    </row>
    <row r="18336" spans="2:11" s="440" customFormat="1" x14ac:dyDescent="0.2">
      <c r="B18336" s="442"/>
      <c r="I18336" s="443"/>
      <c r="J18336" s="443"/>
      <c r="K18336" s="443"/>
    </row>
    <row r="18337" spans="2:11" s="440" customFormat="1" x14ac:dyDescent="0.2">
      <c r="B18337" s="442"/>
      <c r="I18337" s="443"/>
      <c r="J18337" s="443"/>
      <c r="K18337" s="443"/>
    </row>
    <row r="18338" spans="2:11" s="440" customFormat="1" x14ac:dyDescent="0.2">
      <c r="B18338" s="442"/>
      <c r="I18338" s="443"/>
      <c r="J18338" s="443"/>
      <c r="K18338" s="443"/>
    </row>
    <row r="18339" spans="2:11" s="440" customFormat="1" x14ac:dyDescent="0.2">
      <c r="B18339" s="442"/>
      <c r="I18339" s="443"/>
      <c r="J18339" s="443"/>
      <c r="K18339" s="443"/>
    </row>
    <row r="18340" spans="2:11" s="440" customFormat="1" x14ac:dyDescent="0.2">
      <c r="B18340" s="442"/>
      <c r="I18340" s="443"/>
      <c r="J18340" s="443"/>
      <c r="K18340" s="443"/>
    </row>
    <row r="18341" spans="2:11" s="440" customFormat="1" x14ac:dyDescent="0.2">
      <c r="B18341" s="442"/>
      <c r="I18341" s="443"/>
      <c r="J18341" s="443"/>
      <c r="K18341" s="443"/>
    </row>
    <row r="18342" spans="2:11" s="440" customFormat="1" x14ac:dyDescent="0.2">
      <c r="B18342" s="442"/>
      <c r="I18342" s="443"/>
      <c r="J18342" s="443"/>
      <c r="K18342" s="443"/>
    </row>
    <row r="18343" spans="2:11" s="440" customFormat="1" x14ac:dyDescent="0.2">
      <c r="B18343" s="442"/>
      <c r="I18343" s="443"/>
      <c r="J18343" s="443"/>
      <c r="K18343" s="443"/>
    </row>
    <row r="18344" spans="2:11" s="440" customFormat="1" x14ac:dyDescent="0.2">
      <c r="B18344" s="442"/>
      <c r="I18344" s="443"/>
      <c r="J18344" s="443"/>
      <c r="K18344" s="443"/>
    </row>
    <row r="18345" spans="2:11" s="440" customFormat="1" x14ac:dyDescent="0.2">
      <c r="B18345" s="442"/>
      <c r="I18345" s="443"/>
      <c r="J18345" s="443"/>
      <c r="K18345" s="443"/>
    </row>
    <row r="18346" spans="2:11" s="440" customFormat="1" x14ac:dyDescent="0.2">
      <c r="B18346" s="442"/>
      <c r="I18346" s="443"/>
      <c r="J18346" s="443"/>
      <c r="K18346" s="443"/>
    </row>
    <row r="18347" spans="2:11" s="440" customFormat="1" x14ac:dyDescent="0.2">
      <c r="B18347" s="442"/>
      <c r="I18347" s="443"/>
      <c r="J18347" s="443"/>
      <c r="K18347" s="443"/>
    </row>
    <row r="18348" spans="2:11" s="440" customFormat="1" x14ac:dyDescent="0.2">
      <c r="B18348" s="442"/>
      <c r="I18348" s="443"/>
      <c r="J18348" s="443"/>
      <c r="K18348" s="443"/>
    </row>
    <row r="18349" spans="2:11" s="440" customFormat="1" x14ac:dyDescent="0.2">
      <c r="B18349" s="442"/>
      <c r="I18349" s="443"/>
      <c r="J18349" s="443"/>
      <c r="K18349" s="443"/>
    </row>
    <row r="18350" spans="2:11" s="440" customFormat="1" x14ac:dyDescent="0.2">
      <c r="B18350" s="442"/>
      <c r="I18350" s="443"/>
      <c r="J18350" s="443"/>
      <c r="K18350" s="443"/>
    </row>
    <row r="18351" spans="2:11" s="440" customFormat="1" x14ac:dyDescent="0.2">
      <c r="B18351" s="442"/>
      <c r="I18351" s="443"/>
      <c r="J18351" s="443"/>
      <c r="K18351" s="443"/>
    </row>
    <row r="18352" spans="2:11" s="440" customFormat="1" x14ac:dyDescent="0.2">
      <c r="B18352" s="442"/>
      <c r="I18352" s="443"/>
      <c r="J18352" s="443"/>
      <c r="K18352" s="443"/>
    </row>
    <row r="18353" spans="2:11" s="440" customFormat="1" x14ac:dyDescent="0.2">
      <c r="B18353" s="442"/>
      <c r="I18353" s="443"/>
      <c r="J18353" s="443"/>
      <c r="K18353" s="443"/>
    </row>
    <row r="18354" spans="2:11" s="440" customFormat="1" x14ac:dyDescent="0.2">
      <c r="B18354" s="442"/>
      <c r="I18354" s="443"/>
      <c r="J18354" s="443"/>
      <c r="K18354" s="443"/>
    </row>
    <row r="18355" spans="2:11" s="440" customFormat="1" x14ac:dyDescent="0.2">
      <c r="B18355" s="442"/>
      <c r="I18355" s="443"/>
      <c r="J18355" s="443"/>
      <c r="K18355" s="443"/>
    </row>
    <row r="18356" spans="2:11" s="440" customFormat="1" x14ac:dyDescent="0.2">
      <c r="B18356" s="442"/>
      <c r="I18356" s="443"/>
      <c r="J18356" s="443"/>
      <c r="K18356" s="443"/>
    </row>
    <row r="18357" spans="2:11" s="440" customFormat="1" x14ac:dyDescent="0.2">
      <c r="B18357" s="442"/>
      <c r="I18357" s="443"/>
      <c r="J18357" s="443"/>
      <c r="K18357" s="443"/>
    </row>
    <row r="18358" spans="2:11" s="440" customFormat="1" x14ac:dyDescent="0.2">
      <c r="B18358" s="442"/>
      <c r="I18358" s="443"/>
      <c r="J18358" s="443"/>
      <c r="K18358" s="443"/>
    </row>
    <row r="18359" spans="2:11" s="440" customFormat="1" x14ac:dyDescent="0.2">
      <c r="B18359" s="442"/>
      <c r="I18359" s="443"/>
      <c r="J18359" s="443"/>
      <c r="K18359" s="443"/>
    </row>
    <row r="18360" spans="2:11" s="440" customFormat="1" x14ac:dyDescent="0.2">
      <c r="B18360" s="442"/>
      <c r="I18360" s="443"/>
      <c r="J18360" s="443"/>
      <c r="K18360" s="443"/>
    </row>
    <row r="18361" spans="2:11" s="440" customFormat="1" x14ac:dyDescent="0.2">
      <c r="B18361" s="442"/>
      <c r="I18361" s="443"/>
      <c r="J18361" s="443"/>
      <c r="K18361" s="443"/>
    </row>
    <row r="18362" spans="2:11" s="440" customFormat="1" x14ac:dyDescent="0.2">
      <c r="B18362" s="442"/>
      <c r="I18362" s="443"/>
      <c r="J18362" s="443"/>
      <c r="K18362" s="443"/>
    </row>
    <row r="18363" spans="2:11" s="440" customFormat="1" x14ac:dyDescent="0.2">
      <c r="B18363" s="442"/>
      <c r="I18363" s="443"/>
      <c r="J18363" s="443"/>
      <c r="K18363" s="443"/>
    </row>
    <row r="18364" spans="2:11" s="440" customFormat="1" x14ac:dyDescent="0.2">
      <c r="B18364" s="442"/>
      <c r="I18364" s="443"/>
      <c r="J18364" s="443"/>
      <c r="K18364" s="443"/>
    </row>
    <row r="18365" spans="2:11" s="440" customFormat="1" x14ac:dyDescent="0.2">
      <c r="B18365" s="442"/>
      <c r="I18365" s="443"/>
      <c r="J18365" s="443"/>
      <c r="K18365" s="443"/>
    </row>
    <row r="18366" spans="2:11" s="440" customFormat="1" x14ac:dyDescent="0.2">
      <c r="B18366" s="442"/>
      <c r="I18366" s="443"/>
      <c r="J18366" s="443"/>
      <c r="K18366" s="443"/>
    </row>
    <row r="18367" spans="2:11" s="440" customFormat="1" x14ac:dyDescent="0.2">
      <c r="B18367" s="442"/>
      <c r="I18367" s="443"/>
      <c r="J18367" s="443"/>
      <c r="K18367" s="443"/>
    </row>
    <row r="18368" spans="2:11" s="440" customFormat="1" x14ac:dyDescent="0.2">
      <c r="B18368" s="442"/>
      <c r="I18368" s="443"/>
      <c r="J18368" s="443"/>
      <c r="K18368" s="443"/>
    </row>
    <row r="18369" spans="2:11" s="440" customFormat="1" x14ac:dyDescent="0.2">
      <c r="B18369" s="442"/>
      <c r="I18369" s="443"/>
      <c r="J18369" s="443"/>
      <c r="K18369" s="443"/>
    </row>
    <row r="18370" spans="2:11" s="440" customFormat="1" x14ac:dyDescent="0.2">
      <c r="B18370" s="442"/>
      <c r="I18370" s="443"/>
      <c r="J18370" s="443"/>
      <c r="K18370" s="443"/>
    </row>
    <row r="18371" spans="2:11" s="440" customFormat="1" x14ac:dyDescent="0.2">
      <c r="B18371" s="442"/>
      <c r="I18371" s="443"/>
      <c r="J18371" s="443"/>
      <c r="K18371" s="443"/>
    </row>
    <row r="18372" spans="2:11" s="440" customFormat="1" x14ac:dyDescent="0.2">
      <c r="B18372" s="442"/>
      <c r="I18372" s="443"/>
      <c r="J18372" s="443"/>
      <c r="K18372" s="443"/>
    </row>
    <row r="18373" spans="2:11" s="440" customFormat="1" x14ac:dyDescent="0.2">
      <c r="B18373" s="442"/>
      <c r="I18373" s="443"/>
      <c r="J18373" s="443"/>
      <c r="K18373" s="443"/>
    </row>
    <row r="18374" spans="2:11" s="440" customFormat="1" x14ac:dyDescent="0.2">
      <c r="B18374" s="442"/>
      <c r="I18374" s="443"/>
      <c r="J18374" s="443"/>
      <c r="K18374" s="443"/>
    </row>
    <row r="18375" spans="2:11" s="440" customFormat="1" x14ac:dyDescent="0.2">
      <c r="B18375" s="442"/>
      <c r="I18375" s="443"/>
      <c r="J18375" s="443"/>
      <c r="K18375" s="443"/>
    </row>
    <row r="18376" spans="2:11" s="440" customFormat="1" x14ac:dyDescent="0.2">
      <c r="B18376" s="442"/>
      <c r="I18376" s="443"/>
      <c r="J18376" s="443"/>
      <c r="K18376" s="443"/>
    </row>
    <row r="18377" spans="2:11" s="440" customFormat="1" x14ac:dyDescent="0.2">
      <c r="B18377" s="442"/>
      <c r="I18377" s="443"/>
      <c r="J18377" s="443"/>
      <c r="K18377" s="443"/>
    </row>
    <row r="18378" spans="2:11" s="440" customFormat="1" x14ac:dyDescent="0.2">
      <c r="B18378" s="442"/>
      <c r="I18378" s="443"/>
      <c r="J18378" s="443"/>
      <c r="K18378" s="443"/>
    </row>
    <row r="18379" spans="2:11" s="440" customFormat="1" x14ac:dyDescent="0.2">
      <c r="B18379" s="442"/>
      <c r="I18379" s="443"/>
      <c r="J18379" s="443"/>
      <c r="K18379" s="443"/>
    </row>
    <row r="18380" spans="2:11" s="440" customFormat="1" x14ac:dyDescent="0.2">
      <c r="B18380" s="442"/>
      <c r="I18380" s="443"/>
      <c r="J18380" s="443"/>
      <c r="K18380" s="443"/>
    </row>
    <row r="18381" spans="2:11" s="440" customFormat="1" x14ac:dyDescent="0.2">
      <c r="B18381" s="442"/>
      <c r="I18381" s="443"/>
      <c r="J18381" s="443"/>
      <c r="K18381" s="443"/>
    </row>
    <row r="18382" spans="2:11" s="440" customFormat="1" x14ac:dyDescent="0.2">
      <c r="B18382" s="442"/>
      <c r="I18382" s="443"/>
      <c r="J18382" s="443"/>
      <c r="K18382" s="443"/>
    </row>
    <row r="18383" spans="2:11" s="440" customFormat="1" x14ac:dyDescent="0.2">
      <c r="B18383" s="442"/>
      <c r="I18383" s="443"/>
      <c r="J18383" s="443"/>
      <c r="K18383" s="443"/>
    </row>
    <row r="18384" spans="2:11" s="440" customFormat="1" x14ac:dyDescent="0.2">
      <c r="B18384" s="442"/>
      <c r="I18384" s="443"/>
      <c r="J18384" s="443"/>
      <c r="K18384" s="443"/>
    </row>
    <row r="18385" spans="2:11" s="440" customFormat="1" x14ac:dyDescent="0.2">
      <c r="B18385" s="442"/>
      <c r="I18385" s="443"/>
      <c r="J18385" s="443"/>
      <c r="K18385" s="443"/>
    </row>
    <row r="18386" spans="2:11" s="440" customFormat="1" x14ac:dyDescent="0.2">
      <c r="B18386" s="442"/>
      <c r="I18386" s="443"/>
      <c r="J18386" s="443"/>
      <c r="K18386" s="443"/>
    </row>
    <row r="18387" spans="2:11" s="440" customFormat="1" x14ac:dyDescent="0.2">
      <c r="B18387" s="442"/>
      <c r="I18387" s="443"/>
      <c r="J18387" s="443"/>
      <c r="K18387" s="443"/>
    </row>
    <row r="18388" spans="2:11" s="440" customFormat="1" x14ac:dyDescent="0.2">
      <c r="B18388" s="442"/>
      <c r="I18388" s="443"/>
      <c r="J18388" s="443"/>
      <c r="K18388" s="443"/>
    </row>
    <row r="18389" spans="2:11" s="440" customFormat="1" x14ac:dyDescent="0.2">
      <c r="B18389" s="442"/>
      <c r="I18389" s="443"/>
      <c r="J18389" s="443"/>
      <c r="K18389" s="443"/>
    </row>
    <row r="18390" spans="2:11" s="440" customFormat="1" x14ac:dyDescent="0.2">
      <c r="B18390" s="442"/>
      <c r="I18390" s="443"/>
      <c r="J18390" s="443"/>
      <c r="K18390" s="443"/>
    </row>
    <row r="18391" spans="2:11" s="440" customFormat="1" x14ac:dyDescent="0.2">
      <c r="B18391" s="442"/>
      <c r="I18391" s="443"/>
      <c r="J18391" s="443"/>
      <c r="K18391" s="443"/>
    </row>
    <row r="18392" spans="2:11" s="440" customFormat="1" x14ac:dyDescent="0.2">
      <c r="B18392" s="442"/>
      <c r="I18392" s="443"/>
      <c r="J18392" s="443"/>
      <c r="K18392" s="443"/>
    </row>
    <row r="18393" spans="2:11" s="440" customFormat="1" x14ac:dyDescent="0.2">
      <c r="B18393" s="442"/>
      <c r="I18393" s="443"/>
      <c r="J18393" s="443"/>
      <c r="K18393" s="443"/>
    </row>
    <row r="18394" spans="2:11" s="440" customFormat="1" x14ac:dyDescent="0.2">
      <c r="B18394" s="442"/>
      <c r="I18394" s="443"/>
      <c r="J18394" s="443"/>
      <c r="K18394" s="443"/>
    </row>
    <row r="18395" spans="2:11" s="440" customFormat="1" x14ac:dyDescent="0.2">
      <c r="B18395" s="442"/>
      <c r="I18395" s="443"/>
      <c r="J18395" s="443"/>
      <c r="K18395" s="443"/>
    </row>
    <row r="18396" spans="2:11" s="440" customFormat="1" x14ac:dyDescent="0.2">
      <c r="B18396" s="442"/>
      <c r="I18396" s="443"/>
      <c r="J18396" s="443"/>
      <c r="K18396" s="443"/>
    </row>
    <row r="18397" spans="2:11" s="440" customFormat="1" x14ac:dyDescent="0.2">
      <c r="B18397" s="442"/>
      <c r="I18397" s="443"/>
      <c r="J18397" s="443"/>
      <c r="K18397" s="443"/>
    </row>
    <row r="18398" spans="2:11" s="440" customFormat="1" x14ac:dyDescent="0.2">
      <c r="B18398" s="442"/>
      <c r="I18398" s="443"/>
      <c r="J18398" s="443"/>
      <c r="K18398" s="443"/>
    </row>
    <row r="18399" spans="2:11" s="440" customFormat="1" x14ac:dyDescent="0.2">
      <c r="B18399" s="442"/>
      <c r="I18399" s="443"/>
      <c r="J18399" s="443"/>
      <c r="K18399" s="443"/>
    </row>
    <row r="18400" spans="2:11" s="440" customFormat="1" x14ac:dyDescent="0.2">
      <c r="B18400" s="442"/>
      <c r="I18400" s="443"/>
      <c r="J18400" s="443"/>
      <c r="K18400" s="443"/>
    </row>
    <row r="18401" spans="2:11" s="440" customFormat="1" x14ac:dyDescent="0.2">
      <c r="B18401" s="442"/>
      <c r="I18401" s="443"/>
      <c r="J18401" s="443"/>
      <c r="K18401" s="443"/>
    </row>
    <row r="18402" spans="2:11" s="440" customFormat="1" x14ac:dyDescent="0.2">
      <c r="B18402" s="442"/>
      <c r="I18402" s="443"/>
      <c r="J18402" s="443"/>
      <c r="K18402" s="443"/>
    </row>
    <row r="18403" spans="2:11" s="440" customFormat="1" x14ac:dyDescent="0.2">
      <c r="B18403" s="442"/>
      <c r="I18403" s="443"/>
      <c r="J18403" s="443"/>
      <c r="K18403" s="443"/>
    </row>
    <row r="18404" spans="2:11" s="440" customFormat="1" x14ac:dyDescent="0.2">
      <c r="B18404" s="442"/>
      <c r="I18404" s="443"/>
      <c r="J18404" s="443"/>
      <c r="K18404" s="443"/>
    </row>
    <row r="18405" spans="2:11" s="440" customFormat="1" x14ac:dyDescent="0.2">
      <c r="B18405" s="442"/>
      <c r="I18405" s="443"/>
      <c r="J18405" s="443"/>
      <c r="K18405" s="443"/>
    </row>
    <row r="18406" spans="2:11" s="440" customFormat="1" x14ac:dyDescent="0.2">
      <c r="B18406" s="442"/>
      <c r="I18406" s="443"/>
      <c r="J18406" s="443"/>
      <c r="K18406" s="443"/>
    </row>
    <row r="18407" spans="2:11" s="440" customFormat="1" x14ac:dyDescent="0.2">
      <c r="B18407" s="442"/>
      <c r="I18407" s="443"/>
      <c r="J18407" s="443"/>
      <c r="K18407" s="443"/>
    </row>
    <row r="18408" spans="2:11" s="440" customFormat="1" x14ac:dyDescent="0.2">
      <c r="B18408" s="442"/>
      <c r="I18408" s="443"/>
      <c r="J18408" s="443"/>
      <c r="K18408" s="443"/>
    </row>
    <row r="18409" spans="2:11" s="440" customFormat="1" x14ac:dyDescent="0.2">
      <c r="B18409" s="442"/>
      <c r="I18409" s="443"/>
      <c r="J18409" s="443"/>
      <c r="K18409" s="443"/>
    </row>
    <row r="18410" spans="2:11" s="440" customFormat="1" x14ac:dyDescent="0.2">
      <c r="B18410" s="442"/>
      <c r="I18410" s="443"/>
      <c r="J18410" s="443"/>
      <c r="K18410" s="443"/>
    </row>
    <row r="18411" spans="2:11" s="440" customFormat="1" x14ac:dyDescent="0.2">
      <c r="B18411" s="442"/>
      <c r="I18411" s="443"/>
      <c r="J18411" s="443"/>
      <c r="K18411" s="443"/>
    </row>
    <row r="18412" spans="2:11" s="440" customFormat="1" x14ac:dyDescent="0.2">
      <c r="B18412" s="442"/>
      <c r="I18412" s="443"/>
      <c r="J18412" s="443"/>
      <c r="K18412" s="443"/>
    </row>
    <row r="18413" spans="2:11" s="440" customFormat="1" x14ac:dyDescent="0.2">
      <c r="B18413" s="442"/>
      <c r="I18413" s="443"/>
      <c r="J18413" s="443"/>
      <c r="K18413" s="443"/>
    </row>
    <row r="18414" spans="2:11" s="440" customFormat="1" x14ac:dyDescent="0.2">
      <c r="B18414" s="442"/>
      <c r="I18414" s="443"/>
      <c r="J18414" s="443"/>
      <c r="K18414" s="443"/>
    </row>
    <row r="18415" spans="2:11" s="440" customFormat="1" x14ac:dyDescent="0.2">
      <c r="B18415" s="442"/>
      <c r="I18415" s="443"/>
      <c r="J18415" s="443"/>
      <c r="K18415" s="443"/>
    </row>
    <row r="18416" spans="2:11" s="440" customFormat="1" x14ac:dyDescent="0.2">
      <c r="B18416" s="442"/>
      <c r="I18416" s="443"/>
      <c r="J18416" s="443"/>
      <c r="K18416" s="443"/>
    </row>
    <row r="18417" spans="2:11" s="440" customFormat="1" x14ac:dyDescent="0.2">
      <c r="B18417" s="442"/>
      <c r="I18417" s="443"/>
      <c r="J18417" s="443"/>
      <c r="K18417" s="443"/>
    </row>
    <row r="18418" spans="2:11" s="440" customFormat="1" x14ac:dyDescent="0.2">
      <c r="B18418" s="442"/>
      <c r="I18418" s="443"/>
      <c r="J18418" s="443"/>
      <c r="K18418" s="443"/>
    </row>
    <row r="18419" spans="2:11" s="440" customFormat="1" x14ac:dyDescent="0.2">
      <c r="B18419" s="442"/>
      <c r="I18419" s="443"/>
      <c r="J18419" s="443"/>
      <c r="K18419" s="443"/>
    </row>
    <row r="18420" spans="2:11" s="440" customFormat="1" x14ac:dyDescent="0.2">
      <c r="B18420" s="442"/>
      <c r="I18420" s="443"/>
      <c r="J18420" s="443"/>
      <c r="K18420" s="443"/>
    </row>
    <row r="18421" spans="2:11" s="440" customFormat="1" x14ac:dyDescent="0.2">
      <c r="B18421" s="442"/>
      <c r="I18421" s="443"/>
      <c r="J18421" s="443"/>
      <c r="K18421" s="443"/>
    </row>
    <row r="18422" spans="2:11" s="440" customFormat="1" x14ac:dyDescent="0.2">
      <c r="B18422" s="442"/>
      <c r="I18422" s="443"/>
      <c r="J18422" s="443"/>
      <c r="K18422" s="443"/>
    </row>
    <row r="18423" spans="2:11" s="440" customFormat="1" x14ac:dyDescent="0.2">
      <c r="B18423" s="442"/>
      <c r="I18423" s="443"/>
      <c r="J18423" s="443"/>
      <c r="K18423" s="443"/>
    </row>
    <row r="18424" spans="2:11" s="440" customFormat="1" x14ac:dyDescent="0.2">
      <c r="B18424" s="442"/>
      <c r="I18424" s="443"/>
      <c r="J18424" s="443"/>
      <c r="K18424" s="443"/>
    </row>
    <row r="18425" spans="2:11" s="440" customFormat="1" x14ac:dyDescent="0.2">
      <c r="B18425" s="442"/>
      <c r="I18425" s="443"/>
      <c r="J18425" s="443"/>
      <c r="K18425" s="443"/>
    </row>
    <row r="18426" spans="2:11" s="440" customFormat="1" x14ac:dyDescent="0.2">
      <c r="B18426" s="442"/>
      <c r="I18426" s="443"/>
      <c r="J18426" s="443"/>
      <c r="K18426" s="443"/>
    </row>
    <row r="18427" spans="2:11" s="440" customFormat="1" x14ac:dyDescent="0.2">
      <c r="B18427" s="442"/>
      <c r="I18427" s="443"/>
      <c r="J18427" s="443"/>
      <c r="K18427" s="443"/>
    </row>
    <row r="18428" spans="2:11" s="440" customFormat="1" x14ac:dyDescent="0.2">
      <c r="B18428" s="442"/>
      <c r="I18428" s="443"/>
      <c r="J18428" s="443"/>
      <c r="K18428" s="443"/>
    </row>
    <row r="18429" spans="2:11" s="440" customFormat="1" x14ac:dyDescent="0.2">
      <c r="B18429" s="442"/>
      <c r="I18429" s="443"/>
      <c r="J18429" s="443"/>
      <c r="K18429" s="443"/>
    </row>
    <row r="18430" spans="2:11" s="440" customFormat="1" x14ac:dyDescent="0.2">
      <c r="B18430" s="442"/>
      <c r="I18430" s="443"/>
      <c r="J18430" s="443"/>
      <c r="K18430" s="443"/>
    </row>
    <row r="18431" spans="2:11" s="440" customFormat="1" x14ac:dyDescent="0.2">
      <c r="B18431" s="442"/>
      <c r="I18431" s="443"/>
      <c r="J18431" s="443"/>
      <c r="K18431" s="443"/>
    </row>
    <row r="18432" spans="2:11" s="440" customFormat="1" x14ac:dyDescent="0.2">
      <c r="B18432" s="442"/>
      <c r="I18432" s="443"/>
      <c r="J18432" s="443"/>
      <c r="K18432" s="443"/>
    </row>
    <row r="18433" spans="2:11" s="440" customFormat="1" x14ac:dyDescent="0.2">
      <c r="B18433" s="442"/>
      <c r="I18433" s="443"/>
      <c r="J18433" s="443"/>
      <c r="K18433" s="443"/>
    </row>
    <row r="18434" spans="2:11" s="440" customFormat="1" x14ac:dyDescent="0.2">
      <c r="B18434" s="442"/>
      <c r="I18434" s="443"/>
      <c r="J18434" s="443"/>
      <c r="K18434" s="443"/>
    </row>
    <row r="18435" spans="2:11" s="440" customFormat="1" x14ac:dyDescent="0.2">
      <c r="B18435" s="442"/>
      <c r="I18435" s="443"/>
      <c r="J18435" s="443"/>
      <c r="K18435" s="443"/>
    </row>
    <row r="18436" spans="2:11" s="440" customFormat="1" x14ac:dyDescent="0.2">
      <c r="B18436" s="442"/>
      <c r="I18436" s="443"/>
      <c r="J18436" s="443"/>
      <c r="K18436" s="443"/>
    </row>
    <row r="18437" spans="2:11" s="440" customFormat="1" x14ac:dyDescent="0.2">
      <c r="B18437" s="442"/>
      <c r="I18437" s="443"/>
      <c r="J18437" s="443"/>
      <c r="K18437" s="443"/>
    </row>
    <row r="18438" spans="2:11" s="440" customFormat="1" x14ac:dyDescent="0.2">
      <c r="B18438" s="442"/>
      <c r="I18438" s="443"/>
      <c r="J18438" s="443"/>
      <c r="K18438" s="443"/>
    </row>
    <row r="18439" spans="2:11" s="440" customFormat="1" x14ac:dyDescent="0.2">
      <c r="B18439" s="442"/>
      <c r="I18439" s="443"/>
      <c r="J18439" s="443"/>
      <c r="K18439" s="443"/>
    </row>
    <row r="18440" spans="2:11" s="440" customFormat="1" x14ac:dyDescent="0.2">
      <c r="B18440" s="442"/>
      <c r="I18440" s="443"/>
      <c r="J18440" s="443"/>
      <c r="K18440" s="443"/>
    </row>
    <row r="18441" spans="2:11" s="440" customFormat="1" x14ac:dyDescent="0.2">
      <c r="B18441" s="442"/>
      <c r="I18441" s="443"/>
      <c r="J18441" s="443"/>
      <c r="K18441" s="443"/>
    </row>
    <row r="18442" spans="2:11" s="440" customFormat="1" x14ac:dyDescent="0.2">
      <c r="B18442" s="442"/>
      <c r="I18442" s="443"/>
      <c r="J18442" s="443"/>
      <c r="K18442" s="443"/>
    </row>
    <row r="18443" spans="2:11" s="440" customFormat="1" x14ac:dyDescent="0.2">
      <c r="B18443" s="442"/>
      <c r="I18443" s="443"/>
      <c r="J18443" s="443"/>
      <c r="K18443" s="443"/>
    </row>
    <row r="18444" spans="2:11" s="440" customFormat="1" x14ac:dyDescent="0.2">
      <c r="B18444" s="442"/>
      <c r="I18444" s="443"/>
      <c r="J18444" s="443"/>
      <c r="K18444" s="443"/>
    </row>
    <row r="18445" spans="2:11" s="440" customFormat="1" x14ac:dyDescent="0.2">
      <c r="B18445" s="442"/>
      <c r="I18445" s="443"/>
      <c r="J18445" s="443"/>
      <c r="K18445" s="443"/>
    </row>
    <row r="18446" spans="2:11" s="440" customFormat="1" x14ac:dyDescent="0.2">
      <c r="B18446" s="442"/>
      <c r="I18446" s="443"/>
      <c r="J18446" s="443"/>
      <c r="K18446" s="443"/>
    </row>
    <row r="18447" spans="2:11" s="440" customFormat="1" x14ac:dyDescent="0.2">
      <c r="B18447" s="442"/>
      <c r="I18447" s="443"/>
      <c r="J18447" s="443"/>
      <c r="K18447" s="443"/>
    </row>
    <row r="18448" spans="2:11" s="440" customFormat="1" x14ac:dyDescent="0.2">
      <c r="B18448" s="442"/>
      <c r="I18448" s="443"/>
      <c r="J18448" s="443"/>
      <c r="K18448" s="443"/>
    </row>
    <row r="18449" spans="2:11" s="440" customFormat="1" x14ac:dyDescent="0.2">
      <c r="B18449" s="442"/>
      <c r="I18449" s="443"/>
      <c r="J18449" s="443"/>
      <c r="K18449" s="443"/>
    </row>
    <row r="18450" spans="2:11" s="440" customFormat="1" x14ac:dyDescent="0.2">
      <c r="B18450" s="442"/>
      <c r="I18450" s="443"/>
      <c r="J18450" s="443"/>
      <c r="K18450" s="443"/>
    </row>
    <row r="18451" spans="2:11" s="440" customFormat="1" x14ac:dyDescent="0.2">
      <c r="B18451" s="442"/>
      <c r="I18451" s="443"/>
      <c r="J18451" s="443"/>
      <c r="K18451" s="443"/>
    </row>
    <row r="18452" spans="2:11" s="440" customFormat="1" x14ac:dyDescent="0.2">
      <c r="B18452" s="442"/>
      <c r="I18452" s="443"/>
      <c r="J18452" s="443"/>
      <c r="K18452" s="443"/>
    </row>
    <row r="18453" spans="2:11" s="440" customFormat="1" x14ac:dyDescent="0.2">
      <c r="B18453" s="442"/>
      <c r="I18453" s="443"/>
      <c r="J18453" s="443"/>
      <c r="K18453" s="443"/>
    </row>
    <row r="18454" spans="2:11" s="440" customFormat="1" x14ac:dyDescent="0.2">
      <c r="B18454" s="442"/>
      <c r="I18454" s="443"/>
      <c r="J18454" s="443"/>
      <c r="K18454" s="443"/>
    </row>
    <row r="18455" spans="2:11" s="440" customFormat="1" x14ac:dyDescent="0.2">
      <c r="B18455" s="442"/>
      <c r="I18455" s="443"/>
      <c r="J18455" s="443"/>
      <c r="K18455" s="443"/>
    </row>
    <row r="18456" spans="2:11" s="440" customFormat="1" x14ac:dyDescent="0.2">
      <c r="B18456" s="442"/>
      <c r="I18456" s="443"/>
      <c r="J18456" s="443"/>
      <c r="K18456" s="443"/>
    </row>
    <row r="18457" spans="2:11" s="440" customFormat="1" x14ac:dyDescent="0.2">
      <c r="B18457" s="442"/>
      <c r="I18457" s="443"/>
      <c r="J18457" s="443"/>
      <c r="K18457" s="443"/>
    </row>
    <row r="18458" spans="2:11" s="440" customFormat="1" x14ac:dyDescent="0.2">
      <c r="B18458" s="442"/>
      <c r="I18458" s="443"/>
      <c r="J18458" s="443"/>
      <c r="K18458" s="443"/>
    </row>
    <row r="18459" spans="2:11" s="440" customFormat="1" x14ac:dyDescent="0.2">
      <c r="B18459" s="442"/>
      <c r="I18459" s="443"/>
      <c r="J18459" s="443"/>
      <c r="K18459" s="443"/>
    </row>
    <row r="18460" spans="2:11" s="440" customFormat="1" x14ac:dyDescent="0.2">
      <c r="B18460" s="442"/>
      <c r="I18460" s="443"/>
      <c r="J18460" s="443"/>
      <c r="K18460" s="443"/>
    </row>
    <row r="18461" spans="2:11" s="440" customFormat="1" x14ac:dyDescent="0.2">
      <c r="B18461" s="442"/>
      <c r="I18461" s="443"/>
      <c r="J18461" s="443"/>
      <c r="K18461" s="443"/>
    </row>
    <row r="18462" spans="2:11" s="440" customFormat="1" x14ac:dyDescent="0.2">
      <c r="B18462" s="442"/>
      <c r="I18462" s="443"/>
      <c r="J18462" s="443"/>
      <c r="K18462" s="443"/>
    </row>
    <row r="18463" spans="2:11" s="440" customFormat="1" x14ac:dyDescent="0.2">
      <c r="B18463" s="442"/>
      <c r="I18463" s="443"/>
      <c r="J18463" s="443"/>
      <c r="K18463" s="443"/>
    </row>
    <row r="18464" spans="2:11" s="440" customFormat="1" x14ac:dyDescent="0.2">
      <c r="B18464" s="442"/>
      <c r="I18464" s="443"/>
      <c r="J18464" s="443"/>
      <c r="K18464" s="443"/>
    </row>
    <row r="18465" spans="2:11" s="440" customFormat="1" x14ac:dyDescent="0.2">
      <c r="B18465" s="442"/>
      <c r="I18465" s="443"/>
      <c r="J18465" s="443"/>
      <c r="K18465" s="443"/>
    </row>
    <row r="18466" spans="2:11" s="440" customFormat="1" x14ac:dyDescent="0.2">
      <c r="B18466" s="442"/>
      <c r="I18466" s="443"/>
      <c r="J18466" s="443"/>
      <c r="K18466" s="443"/>
    </row>
    <row r="18467" spans="2:11" s="440" customFormat="1" x14ac:dyDescent="0.2">
      <c r="B18467" s="442"/>
      <c r="I18467" s="443"/>
      <c r="J18467" s="443"/>
      <c r="K18467" s="443"/>
    </row>
    <row r="18468" spans="2:11" s="440" customFormat="1" x14ac:dyDescent="0.2">
      <c r="B18468" s="442"/>
      <c r="I18468" s="443"/>
      <c r="J18468" s="443"/>
      <c r="K18468" s="443"/>
    </row>
    <row r="18469" spans="2:11" s="440" customFormat="1" x14ac:dyDescent="0.2">
      <c r="B18469" s="442"/>
      <c r="I18469" s="443"/>
      <c r="J18469" s="443"/>
      <c r="K18469" s="443"/>
    </row>
    <row r="18470" spans="2:11" s="440" customFormat="1" x14ac:dyDescent="0.2">
      <c r="B18470" s="442"/>
      <c r="I18470" s="443"/>
      <c r="J18470" s="443"/>
      <c r="K18470" s="443"/>
    </row>
    <row r="18471" spans="2:11" s="440" customFormat="1" x14ac:dyDescent="0.2">
      <c r="B18471" s="442"/>
      <c r="I18471" s="443"/>
      <c r="J18471" s="443"/>
      <c r="K18471" s="443"/>
    </row>
    <row r="18472" spans="2:11" s="440" customFormat="1" x14ac:dyDescent="0.2">
      <c r="B18472" s="442"/>
      <c r="I18472" s="443"/>
      <c r="J18472" s="443"/>
      <c r="K18472" s="443"/>
    </row>
    <row r="18473" spans="2:11" s="440" customFormat="1" x14ac:dyDescent="0.2">
      <c r="B18473" s="442"/>
      <c r="I18473" s="443"/>
      <c r="J18473" s="443"/>
      <c r="K18473" s="443"/>
    </row>
    <row r="18474" spans="2:11" s="440" customFormat="1" x14ac:dyDescent="0.2">
      <c r="B18474" s="442"/>
      <c r="I18474" s="443"/>
      <c r="J18474" s="443"/>
      <c r="K18474" s="443"/>
    </row>
    <row r="18475" spans="2:11" s="440" customFormat="1" x14ac:dyDescent="0.2">
      <c r="B18475" s="442"/>
      <c r="I18475" s="443"/>
      <c r="J18475" s="443"/>
      <c r="K18475" s="443"/>
    </row>
    <row r="18476" spans="2:11" s="440" customFormat="1" x14ac:dyDescent="0.2">
      <c r="B18476" s="442"/>
      <c r="I18476" s="443"/>
      <c r="J18476" s="443"/>
      <c r="K18476" s="443"/>
    </row>
    <row r="18477" spans="2:11" s="440" customFormat="1" x14ac:dyDescent="0.2">
      <c r="B18477" s="442"/>
      <c r="I18477" s="443"/>
      <c r="J18477" s="443"/>
      <c r="K18477" s="443"/>
    </row>
    <row r="18478" spans="2:11" s="440" customFormat="1" x14ac:dyDescent="0.2">
      <c r="B18478" s="442"/>
      <c r="I18478" s="443"/>
      <c r="J18478" s="443"/>
      <c r="K18478" s="443"/>
    </row>
    <row r="18479" spans="2:11" s="440" customFormat="1" x14ac:dyDescent="0.2">
      <c r="B18479" s="442"/>
      <c r="I18479" s="443"/>
      <c r="J18479" s="443"/>
      <c r="K18479" s="443"/>
    </row>
    <row r="18480" spans="2:11" s="440" customFormat="1" x14ac:dyDescent="0.2">
      <c r="B18480" s="442"/>
      <c r="I18480" s="443"/>
      <c r="J18480" s="443"/>
      <c r="K18480" s="443"/>
    </row>
    <row r="18481" spans="2:11" s="440" customFormat="1" x14ac:dyDescent="0.2">
      <c r="B18481" s="442"/>
      <c r="I18481" s="443"/>
      <c r="J18481" s="443"/>
      <c r="K18481" s="443"/>
    </row>
    <row r="18482" spans="2:11" s="440" customFormat="1" x14ac:dyDescent="0.2">
      <c r="B18482" s="442"/>
      <c r="I18482" s="443"/>
      <c r="J18482" s="443"/>
      <c r="K18482" s="443"/>
    </row>
    <row r="18483" spans="2:11" s="440" customFormat="1" x14ac:dyDescent="0.2">
      <c r="B18483" s="442"/>
      <c r="I18483" s="443"/>
      <c r="J18483" s="443"/>
      <c r="K18483" s="443"/>
    </row>
    <row r="18484" spans="2:11" s="440" customFormat="1" x14ac:dyDescent="0.2">
      <c r="B18484" s="442"/>
      <c r="I18484" s="443"/>
      <c r="J18484" s="443"/>
      <c r="K18484" s="443"/>
    </row>
    <row r="18485" spans="2:11" s="440" customFormat="1" x14ac:dyDescent="0.2">
      <c r="B18485" s="442"/>
      <c r="I18485" s="443"/>
      <c r="J18485" s="443"/>
      <c r="K18485" s="443"/>
    </row>
    <row r="18486" spans="2:11" s="440" customFormat="1" x14ac:dyDescent="0.2">
      <c r="B18486" s="442"/>
      <c r="I18486" s="443"/>
      <c r="J18486" s="443"/>
      <c r="K18486" s="443"/>
    </row>
    <row r="18487" spans="2:11" s="440" customFormat="1" x14ac:dyDescent="0.2">
      <c r="B18487" s="442"/>
      <c r="I18487" s="443"/>
      <c r="J18487" s="443"/>
      <c r="K18487" s="443"/>
    </row>
    <row r="18488" spans="2:11" s="440" customFormat="1" x14ac:dyDescent="0.2">
      <c r="B18488" s="442"/>
      <c r="I18488" s="443"/>
      <c r="J18488" s="443"/>
      <c r="K18488" s="443"/>
    </row>
    <row r="18489" spans="2:11" s="440" customFormat="1" x14ac:dyDescent="0.2">
      <c r="B18489" s="442"/>
      <c r="I18489" s="443"/>
      <c r="J18489" s="443"/>
      <c r="K18489" s="443"/>
    </row>
    <row r="18490" spans="2:11" s="440" customFormat="1" x14ac:dyDescent="0.2">
      <c r="B18490" s="442"/>
      <c r="I18490" s="443"/>
      <c r="J18490" s="443"/>
      <c r="K18490" s="443"/>
    </row>
    <row r="18491" spans="2:11" s="440" customFormat="1" x14ac:dyDescent="0.2">
      <c r="B18491" s="442"/>
      <c r="I18491" s="443"/>
      <c r="J18491" s="443"/>
      <c r="K18491" s="443"/>
    </row>
    <row r="18492" spans="2:11" s="440" customFormat="1" x14ac:dyDescent="0.2">
      <c r="B18492" s="442"/>
      <c r="I18492" s="443"/>
      <c r="J18492" s="443"/>
      <c r="K18492" s="443"/>
    </row>
    <row r="18493" spans="2:11" s="440" customFormat="1" x14ac:dyDescent="0.2">
      <c r="B18493" s="442"/>
      <c r="I18493" s="443"/>
      <c r="J18493" s="443"/>
      <c r="K18493" s="443"/>
    </row>
    <row r="18494" spans="2:11" s="440" customFormat="1" x14ac:dyDescent="0.2">
      <c r="B18494" s="442"/>
      <c r="I18494" s="443"/>
      <c r="J18494" s="443"/>
      <c r="K18494" s="443"/>
    </row>
    <row r="18495" spans="2:11" s="440" customFormat="1" x14ac:dyDescent="0.2">
      <c r="B18495" s="442"/>
      <c r="I18495" s="443"/>
      <c r="J18495" s="443"/>
      <c r="K18495" s="443"/>
    </row>
    <row r="18496" spans="2:11" s="440" customFormat="1" x14ac:dyDescent="0.2">
      <c r="B18496" s="442"/>
      <c r="I18496" s="443"/>
      <c r="J18496" s="443"/>
      <c r="K18496" s="443"/>
    </row>
    <row r="18497" spans="2:11" s="440" customFormat="1" x14ac:dyDescent="0.2">
      <c r="B18497" s="442"/>
      <c r="I18497" s="443"/>
      <c r="J18497" s="443"/>
      <c r="K18497" s="443"/>
    </row>
    <row r="18498" spans="2:11" s="440" customFormat="1" x14ac:dyDescent="0.2">
      <c r="B18498" s="442"/>
      <c r="I18498" s="443"/>
      <c r="J18498" s="443"/>
      <c r="K18498" s="443"/>
    </row>
    <row r="18499" spans="2:11" s="440" customFormat="1" x14ac:dyDescent="0.2">
      <c r="B18499" s="442"/>
      <c r="I18499" s="443"/>
      <c r="J18499" s="443"/>
      <c r="K18499" s="443"/>
    </row>
    <row r="18500" spans="2:11" s="440" customFormat="1" x14ac:dyDescent="0.2">
      <c r="B18500" s="442"/>
      <c r="I18500" s="443"/>
      <c r="J18500" s="443"/>
      <c r="K18500" s="443"/>
    </row>
    <row r="18501" spans="2:11" s="440" customFormat="1" x14ac:dyDescent="0.2">
      <c r="B18501" s="442"/>
      <c r="I18501" s="443"/>
      <c r="J18501" s="443"/>
      <c r="K18501" s="443"/>
    </row>
    <row r="18502" spans="2:11" s="440" customFormat="1" x14ac:dyDescent="0.2">
      <c r="B18502" s="442"/>
      <c r="I18502" s="443"/>
      <c r="J18502" s="443"/>
      <c r="K18502" s="443"/>
    </row>
    <row r="18503" spans="2:11" s="440" customFormat="1" x14ac:dyDescent="0.2">
      <c r="B18503" s="442"/>
      <c r="I18503" s="443"/>
      <c r="J18503" s="443"/>
      <c r="K18503" s="443"/>
    </row>
    <row r="18504" spans="2:11" s="440" customFormat="1" x14ac:dyDescent="0.2">
      <c r="B18504" s="442"/>
      <c r="I18504" s="443"/>
      <c r="J18504" s="443"/>
      <c r="K18504" s="443"/>
    </row>
    <row r="18505" spans="2:11" s="440" customFormat="1" x14ac:dyDescent="0.2">
      <c r="B18505" s="442"/>
      <c r="I18505" s="443"/>
      <c r="J18505" s="443"/>
      <c r="K18505" s="443"/>
    </row>
    <row r="18506" spans="2:11" s="440" customFormat="1" x14ac:dyDescent="0.2">
      <c r="B18506" s="442"/>
      <c r="I18506" s="443"/>
      <c r="J18506" s="443"/>
      <c r="K18506" s="443"/>
    </row>
    <row r="18507" spans="2:11" s="440" customFormat="1" x14ac:dyDescent="0.2">
      <c r="B18507" s="442"/>
      <c r="I18507" s="443"/>
      <c r="J18507" s="443"/>
      <c r="K18507" s="443"/>
    </row>
    <row r="18508" spans="2:11" s="440" customFormat="1" x14ac:dyDescent="0.2">
      <c r="B18508" s="442"/>
      <c r="I18508" s="443"/>
      <c r="J18508" s="443"/>
      <c r="K18508" s="443"/>
    </row>
    <row r="18509" spans="2:11" s="440" customFormat="1" x14ac:dyDescent="0.2">
      <c r="B18509" s="442"/>
      <c r="I18509" s="443"/>
      <c r="J18509" s="443"/>
      <c r="K18509" s="443"/>
    </row>
    <row r="18510" spans="2:11" s="440" customFormat="1" x14ac:dyDescent="0.2">
      <c r="B18510" s="442"/>
      <c r="I18510" s="443"/>
      <c r="J18510" s="443"/>
      <c r="K18510" s="443"/>
    </row>
    <row r="18511" spans="2:11" s="440" customFormat="1" x14ac:dyDescent="0.2">
      <c r="B18511" s="442"/>
      <c r="I18511" s="443"/>
      <c r="J18511" s="443"/>
      <c r="K18511" s="443"/>
    </row>
    <row r="18512" spans="2:11" s="440" customFormat="1" x14ac:dyDescent="0.2">
      <c r="B18512" s="442"/>
      <c r="I18512" s="443"/>
      <c r="J18512" s="443"/>
      <c r="K18512" s="443"/>
    </row>
    <row r="18513" spans="2:11" s="440" customFormat="1" x14ac:dyDescent="0.2">
      <c r="B18513" s="442"/>
      <c r="I18513" s="443"/>
      <c r="J18513" s="443"/>
      <c r="K18513" s="443"/>
    </row>
    <row r="18514" spans="2:11" s="440" customFormat="1" x14ac:dyDescent="0.2">
      <c r="B18514" s="442"/>
      <c r="I18514" s="443"/>
      <c r="J18514" s="443"/>
      <c r="K18514" s="443"/>
    </row>
    <row r="18515" spans="2:11" s="440" customFormat="1" x14ac:dyDescent="0.2">
      <c r="B18515" s="442"/>
      <c r="I18515" s="443"/>
      <c r="J18515" s="443"/>
      <c r="K18515" s="443"/>
    </row>
    <row r="18516" spans="2:11" s="440" customFormat="1" x14ac:dyDescent="0.2">
      <c r="B18516" s="442"/>
      <c r="I18516" s="443"/>
      <c r="J18516" s="443"/>
      <c r="K18516" s="443"/>
    </row>
    <row r="18517" spans="2:11" s="440" customFormat="1" x14ac:dyDescent="0.2">
      <c r="B18517" s="442"/>
      <c r="I18517" s="443"/>
      <c r="J18517" s="443"/>
      <c r="K18517" s="443"/>
    </row>
    <row r="18518" spans="2:11" s="440" customFormat="1" x14ac:dyDescent="0.2">
      <c r="B18518" s="442"/>
      <c r="I18518" s="443"/>
      <c r="J18518" s="443"/>
      <c r="K18518" s="443"/>
    </row>
    <row r="18519" spans="2:11" s="440" customFormat="1" x14ac:dyDescent="0.2">
      <c r="B18519" s="442"/>
      <c r="I18519" s="443"/>
      <c r="J18519" s="443"/>
      <c r="K18519" s="443"/>
    </row>
    <row r="18520" spans="2:11" s="440" customFormat="1" x14ac:dyDescent="0.2">
      <c r="B18520" s="442"/>
      <c r="I18520" s="443"/>
      <c r="J18520" s="443"/>
      <c r="K18520" s="443"/>
    </row>
    <row r="18521" spans="2:11" s="440" customFormat="1" x14ac:dyDescent="0.2">
      <c r="B18521" s="442"/>
      <c r="I18521" s="443"/>
      <c r="J18521" s="443"/>
      <c r="K18521" s="443"/>
    </row>
    <row r="18522" spans="2:11" s="440" customFormat="1" x14ac:dyDescent="0.2">
      <c r="B18522" s="442"/>
      <c r="I18522" s="443"/>
      <c r="J18522" s="443"/>
      <c r="K18522" s="443"/>
    </row>
    <row r="18523" spans="2:11" s="440" customFormat="1" x14ac:dyDescent="0.2">
      <c r="B18523" s="442"/>
      <c r="I18523" s="443"/>
      <c r="J18523" s="443"/>
      <c r="K18523" s="443"/>
    </row>
    <row r="18524" spans="2:11" s="440" customFormat="1" x14ac:dyDescent="0.2">
      <c r="B18524" s="442"/>
      <c r="I18524" s="443"/>
      <c r="J18524" s="443"/>
      <c r="K18524" s="443"/>
    </row>
    <row r="18525" spans="2:11" s="440" customFormat="1" x14ac:dyDescent="0.2">
      <c r="B18525" s="442"/>
      <c r="I18525" s="443"/>
      <c r="J18525" s="443"/>
      <c r="K18525" s="443"/>
    </row>
    <row r="18526" spans="2:11" s="440" customFormat="1" x14ac:dyDescent="0.2">
      <c r="B18526" s="442"/>
      <c r="I18526" s="443"/>
      <c r="J18526" s="443"/>
      <c r="K18526" s="443"/>
    </row>
    <row r="18527" spans="2:11" s="440" customFormat="1" x14ac:dyDescent="0.2">
      <c r="B18527" s="442"/>
      <c r="I18527" s="443"/>
      <c r="J18527" s="443"/>
      <c r="K18527" s="443"/>
    </row>
    <row r="18528" spans="2:11" s="440" customFormat="1" x14ac:dyDescent="0.2">
      <c r="B18528" s="442"/>
      <c r="I18528" s="443"/>
      <c r="J18528" s="443"/>
      <c r="K18528" s="443"/>
    </row>
    <row r="18529" spans="2:11" s="440" customFormat="1" x14ac:dyDescent="0.2">
      <c r="B18529" s="442"/>
      <c r="I18529" s="443"/>
      <c r="J18529" s="443"/>
      <c r="K18529" s="443"/>
    </row>
    <row r="18530" spans="2:11" s="440" customFormat="1" x14ac:dyDescent="0.2">
      <c r="B18530" s="442"/>
      <c r="I18530" s="443"/>
      <c r="J18530" s="443"/>
      <c r="K18530" s="443"/>
    </row>
    <row r="18531" spans="2:11" s="440" customFormat="1" x14ac:dyDescent="0.2">
      <c r="B18531" s="442"/>
      <c r="I18531" s="443"/>
      <c r="J18531" s="443"/>
      <c r="K18531" s="443"/>
    </row>
    <row r="18532" spans="2:11" s="440" customFormat="1" x14ac:dyDescent="0.2">
      <c r="B18532" s="442"/>
      <c r="I18532" s="443"/>
      <c r="J18532" s="443"/>
      <c r="K18532" s="443"/>
    </row>
    <row r="18533" spans="2:11" s="440" customFormat="1" x14ac:dyDescent="0.2">
      <c r="B18533" s="442"/>
      <c r="I18533" s="443"/>
      <c r="J18533" s="443"/>
      <c r="K18533" s="443"/>
    </row>
    <row r="18534" spans="2:11" s="440" customFormat="1" x14ac:dyDescent="0.2">
      <c r="B18534" s="442"/>
      <c r="I18534" s="443"/>
      <c r="J18534" s="443"/>
      <c r="K18534" s="443"/>
    </row>
    <row r="18535" spans="2:11" s="440" customFormat="1" x14ac:dyDescent="0.2">
      <c r="B18535" s="442"/>
      <c r="I18535" s="443"/>
      <c r="J18535" s="443"/>
      <c r="K18535" s="443"/>
    </row>
    <row r="18536" spans="2:11" s="440" customFormat="1" x14ac:dyDescent="0.2">
      <c r="B18536" s="442"/>
      <c r="I18536" s="443"/>
      <c r="J18536" s="443"/>
      <c r="K18536" s="443"/>
    </row>
    <row r="18537" spans="2:11" s="440" customFormat="1" x14ac:dyDescent="0.2">
      <c r="B18537" s="442"/>
      <c r="I18537" s="443"/>
      <c r="J18537" s="443"/>
      <c r="K18537" s="443"/>
    </row>
    <row r="18538" spans="2:11" s="440" customFormat="1" x14ac:dyDescent="0.2">
      <c r="B18538" s="442"/>
      <c r="I18538" s="443"/>
      <c r="J18538" s="443"/>
      <c r="K18538" s="443"/>
    </row>
    <row r="18539" spans="2:11" s="440" customFormat="1" x14ac:dyDescent="0.2">
      <c r="B18539" s="442"/>
      <c r="I18539" s="443"/>
      <c r="J18539" s="443"/>
      <c r="K18539" s="443"/>
    </row>
    <row r="18540" spans="2:11" s="440" customFormat="1" x14ac:dyDescent="0.2">
      <c r="B18540" s="442"/>
      <c r="I18540" s="443"/>
      <c r="J18540" s="443"/>
      <c r="K18540" s="443"/>
    </row>
    <row r="18541" spans="2:11" s="440" customFormat="1" x14ac:dyDescent="0.2">
      <c r="B18541" s="442"/>
      <c r="I18541" s="443"/>
      <c r="J18541" s="443"/>
      <c r="K18541" s="443"/>
    </row>
    <row r="18542" spans="2:11" s="440" customFormat="1" x14ac:dyDescent="0.2">
      <c r="B18542" s="442"/>
      <c r="I18542" s="443"/>
      <c r="J18542" s="443"/>
      <c r="K18542" s="443"/>
    </row>
    <row r="18543" spans="2:11" s="440" customFormat="1" x14ac:dyDescent="0.2">
      <c r="B18543" s="442"/>
      <c r="I18543" s="443"/>
      <c r="J18543" s="443"/>
      <c r="K18543" s="443"/>
    </row>
    <row r="18544" spans="2:11" s="440" customFormat="1" x14ac:dyDescent="0.2">
      <c r="B18544" s="442"/>
      <c r="I18544" s="443"/>
      <c r="J18544" s="443"/>
      <c r="K18544" s="443"/>
    </row>
    <row r="18545" spans="2:11" s="440" customFormat="1" x14ac:dyDescent="0.2">
      <c r="B18545" s="442"/>
      <c r="I18545" s="443"/>
      <c r="J18545" s="443"/>
      <c r="K18545" s="443"/>
    </row>
    <row r="18546" spans="2:11" s="440" customFormat="1" x14ac:dyDescent="0.2">
      <c r="B18546" s="442"/>
      <c r="I18546" s="443"/>
      <c r="J18546" s="443"/>
      <c r="K18546" s="443"/>
    </row>
    <row r="18547" spans="2:11" s="440" customFormat="1" x14ac:dyDescent="0.2">
      <c r="B18547" s="442"/>
      <c r="I18547" s="443"/>
      <c r="J18547" s="443"/>
      <c r="K18547" s="443"/>
    </row>
    <row r="18548" spans="2:11" s="440" customFormat="1" x14ac:dyDescent="0.2">
      <c r="B18548" s="442"/>
      <c r="I18548" s="443"/>
      <c r="J18548" s="443"/>
      <c r="K18548" s="443"/>
    </row>
    <row r="18549" spans="2:11" s="440" customFormat="1" x14ac:dyDescent="0.2">
      <c r="B18549" s="442"/>
      <c r="I18549" s="443"/>
      <c r="J18549" s="443"/>
      <c r="K18549" s="443"/>
    </row>
    <row r="18550" spans="2:11" s="440" customFormat="1" x14ac:dyDescent="0.2">
      <c r="B18550" s="442"/>
      <c r="I18550" s="443"/>
      <c r="J18550" s="443"/>
      <c r="K18550" s="443"/>
    </row>
    <row r="18551" spans="2:11" s="440" customFormat="1" x14ac:dyDescent="0.2">
      <c r="B18551" s="442"/>
      <c r="I18551" s="443"/>
      <c r="J18551" s="443"/>
      <c r="K18551" s="443"/>
    </row>
    <row r="18552" spans="2:11" s="440" customFormat="1" x14ac:dyDescent="0.2">
      <c r="B18552" s="442"/>
      <c r="I18552" s="443"/>
      <c r="J18552" s="443"/>
      <c r="K18552" s="443"/>
    </row>
    <row r="18553" spans="2:11" s="440" customFormat="1" x14ac:dyDescent="0.2">
      <c r="B18553" s="442"/>
      <c r="I18553" s="443"/>
      <c r="J18553" s="443"/>
      <c r="K18553" s="443"/>
    </row>
    <row r="18554" spans="2:11" s="440" customFormat="1" x14ac:dyDescent="0.2">
      <c r="B18554" s="442"/>
      <c r="I18554" s="443"/>
      <c r="J18554" s="443"/>
      <c r="K18554" s="443"/>
    </row>
    <row r="18555" spans="2:11" s="440" customFormat="1" x14ac:dyDescent="0.2">
      <c r="B18555" s="442"/>
      <c r="I18555" s="443"/>
      <c r="J18555" s="443"/>
      <c r="K18555" s="443"/>
    </row>
    <row r="18556" spans="2:11" s="440" customFormat="1" x14ac:dyDescent="0.2">
      <c r="B18556" s="442"/>
      <c r="I18556" s="443"/>
      <c r="J18556" s="443"/>
      <c r="K18556" s="443"/>
    </row>
    <row r="18557" spans="2:11" s="440" customFormat="1" x14ac:dyDescent="0.2">
      <c r="B18557" s="442"/>
      <c r="I18557" s="443"/>
      <c r="J18557" s="443"/>
      <c r="K18557" s="443"/>
    </row>
    <row r="18558" spans="2:11" s="440" customFormat="1" x14ac:dyDescent="0.2">
      <c r="B18558" s="442"/>
      <c r="I18558" s="443"/>
      <c r="J18558" s="443"/>
      <c r="K18558" s="443"/>
    </row>
    <row r="18559" spans="2:11" s="440" customFormat="1" x14ac:dyDescent="0.2">
      <c r="B18559" s="442"/>
      <c r="I18559" s="443"/>
      <c r="J18559" s="443"/>
      <c r="K18559" s="443"/>
    </row>
    <row r="18560" spans="2:11" s="440" customFormat="1" x14ac:dyDescent="0.2">
      <c r="B18560" s="442"/>
      <c r="I18560" s="443"/>
      <c r="J18560" s="443"/>
      <c r="K18560" s="443"/>
    </row>
    <row r="18561" spans="2:11" s="440" customFormat="1" x14ac:dyDescent="0.2">
      <c r="B18561" s="442"/>
      <c r="I18561" s="443"/>
      <c r="J18561" s="443"/>
      <c r="K18561" s="443"/>
    </row>
    <row r="18562" spans="2:11" s="440" customFormat="1" x14ac:dyDescent="0.2">
      <c r="B18562" s="442"/>
      <c r="I18562" s="443"/>
      <c r="J18562" s="443"/>
      <c r="K18562" s="443"/>
    </row>
    <row r="18563" spans="2:11" s="440" customFormat="1" x14ac:dyDescent="0.2">
      <c r="B18563" s="442"/>
      <c r="I18563" s="443"/>
      <c r="J18563" s="443"/>
      <c r="K18563" s="443"/>
    </row>
    <row r="18564" spans="2:11" s="440" customFormat="1" x14ac:dyDescent="0.2">
      <c r="B18564" s="442"/>
      <c r="I18564" s="443"/>
      <c r="J18564" s="443"/>
      <c r="K18564" s="443"/>
    </row>
    <row r="18565" spans="2:11" s="440" customFormat="1" x14ac:dyDescent="0.2">
      <c r="B18565" s="442"/>
      <c r="I18565" s="443"/>
      <c r="J18565" s="443"/>
      <c r="K18565" s="443"/>
    </row>
    <row r="18566" spans="2:11" s="440" customFormat="1" x14ac:dyDescent="0.2">
      <c r="B18566" s="442"/>
      <c r="I18566" s="443"/>
      <c r="J18566" s="443"/>
      <c r="K18566" s="443"/>
    </row>
    <row r="18567" spans="2:11" s="440" customFormat="1" x14ac:dyDescent="0.2">
      <c r="B18567" s="442"/>
      <c r="I18567" s="443"/>
      <c r="J18567" s="443"/>
      <c r="K18567" s="443"/>
    </row>
    <row r="18568" spans="2:11" s="440" customFormat="1" x14ac:dyDescent="0.2">
      <c r="B18568" s="442"/>
      <c r="I18568" s="443"/>
      <c r="J18568" s="443"/>
      <c r="K18568" s="443"/>
    </row>
    <row r="18569" spans="2:11" s="440" customFormat="1" x14ac:dyDescent="0.2">
      <c r="B18569" s="442"/>
      <c r="I18569" s="443"/>
      <c r="J18569" s="443"/>
      <c r="K18569" s="443"/>
    </row>
    <row r="18570" spans="2:11" s="440" customFormat="1" x14ac:dyDescent="0.2">
      <c r="B18570" s="442"/>
      <c r="I18570" s="443"/>
      <c r="J18570" s="443"/>
      <c r="K18570" s="443"/>
    </row>
    <row r="18571" spans="2:11" s="440" customFormat="1" x14ac:dyDescent="0.2">
      <c r="B18571" s="442"/>
      <c r="I18571" s="443"/>
      <c r="J18571" s="443"/>
      <c r="K18571" s="443"/>
    </row>
    <row r="18572" spans="2:11" s="440" customFormat="1" x14ac:dyDescent="0.2">
      <c r="B18572" s="442"/>
      <c r="I18572" s="443"/>
      <c r="J18572" s="443"/>
      <c r="K18572" s="443"/>
    </row>
    <row r="18573" spans="2:11" s="440" customFormat="1" x14ac:dyDescent="0.2">
      <c r="B18573" s="442"/>
      <c r="I18573" s="443"/>
      <c r="J18573" s="443"/>
      <c r="K18573" s="443"/>
    </row>
    <row r="18574" spans="2:11" s="440" customFormat="1" x14ac:dyDescent="0.2">
      <c r="B18574" s="442"/>
      <c r="I18574" s="443"/>
      <c r="J18574" s="443"/>
      <c r="K18574" s="443"/>
    </row>
    <row r="18575" spans="2:11" s="440" customFormat="1" x14ac:dyDescent="0.2">
      <c r="B18575" s="442"/>
      <c r="I18575" s="443"/>
      <c r="J18575" s="443"/>
      <c r="K18575" s="443"/>
    </row>
    <row r="18576" spans="2:11" s="440" customFormat="1" x14ac:dyDescent="0.2">
      <c r="B18576" s="442"/>
      <c r="I18576" s="443"/>
      <c r="J18576" s="443"/>
      <c r="K18576" s="443"/>
    </row>
    <row r="18577" spans="2:11" s="440" customFormat="1" x14ac:dyDescent="0.2">
      <c r="B18577" s="442"/>
      <c r="I18577" s="443"/>
      <c r="J18577" s="443"/>
      <c r="K18577" s="443"/>
    </row>
    <row r="18578" spans="2:11" s="440" customFormat="1" x14ac:dyDescent="0.2">
      <c r="B18578" s="442"/>
      <c r="I18578" s="443"/>
      <c r="J18578" s="443"/>
      <c r="K18578" s="443"/>
    </row>
    <row r="18579" spans="2:11" s="440" customFormat="1" x14ac:dyDescent="0.2">
      <c r="B18579" s="442"/>
      <c r="I18579" s="443"/>
      <c r="J18579" s="443"/>
      <c r="K18579" s="443"/>
    </row>
    <row r="18580" spans="2:11" s="440" customFormat="1" x14ac:dyDescent="0.2">
      <c r="B18580" s="442"/>
      <c r="I18580" s="443"/>
      <c r="J18580" s="443"/>
      <c r="K18580" s="443"/>
    </row>
    <row r="18581" spans="2:11" s="440" customFormat="1" x14ac:dyDescent="0.2">
      <c r="B18581" s="442"/>
      <c r="I18581" s="443"/>
      <c r="J18581" s="443"/>
      <c r="K18581" s="443"/>
    </row>
    <row r="18582" spans="2:11" s="440" customFormat="1" x14ac:dyDescent="0.2">
      <c r="B18582" s="442"/>
      <c r="I18582" s="443"/>
      <c r="J18582" s="443"/>
      <c r="K18582" s="443"/>
    </row>
    <row r="18583" spans="2:11" s="440" customFormat="1" x14ac:dyDescent="0.2">
      <c r="B18583" s="442"/>
      <c r="I18583" s="443"/>
      <c r="J18583" s="443"/>
      <c r="K18583" s="443"/>
    </row>
    <row r="18584" spans="2:11" s="440" customFormat="1" x14ac:dyDescent="0.2">
      <c r="B18584" s="442"/>
      <c r="I18584" s="443"/>
      <c r="J18584" s="443"/>
      <c r="K18584" s="443"/>
    </row>
    <row r="18585" spans="2:11" s="440" customFormat="1" x14ac:dyDescent="0.2">
      <c r="B18585" s="442"/>
      <c r="I18585" s="443"/>
      <c r="J18585" s="443"/>
      <c r="K18585" s="443"/>
    </row>
    <row r="18586" spans="2:11" s="440" customFormat="1" x14ac:dyDescent="0.2">
      <c r="B18586" s="442"/>
      <c r="I18586" s="443"/>
      <c r="J18586" s="443"/>
      <c r="K18586" s="443"/>
    </row>
    <row r="18587" spans="2:11" s="440" customFormat="1" x14ac:dyDescent="0.2">
      <c r="B18587" s="442"/>
      <c r="I18587" s="443"/>
      <c r="J18587" s="443"/>
      <c r="K18587" s="443"/>
    </row>
    <row r="18588" spans="2:11" s="440" customFormat="1" x14ac:dyDescent="0.2">
      <c r="B18588" s="442"/>
      <c r="I18588" s="443"/>
      <c r="J18588" s="443"/>
      <c r="K18588" s="443"/>
    </row>
    <row r="18589" spans="2:11" s="440" customFormat="1" x14ac:dyDescent="0.2">
      <c r="B18589" s="442"/>
      <c r="I18589" s="443"/>
      <c r="J18589" s="443"/>
      <c r="K18589" s="443"/>
    </row>
    <row r="18590" spans="2:11" s="440" customFormat="1" x14ac:dyDescent="0.2">
      <c r="B18590" s="442"/>
      <c r="I18590" s="443"/>
      <c r="J18590" s="443"/>
      <c r="K18590" s="443"/>
    </row>
    <row r="18591" spans="2:11" s="440" customFormat="1" x14ac:dyDescent="0.2">
      <c r="B18591" s="442"/>
      <c r="I18591" s="443"/>
      <c r="J18591" s="443"/>
      <c r="K18591" s="443"/>
    </row>
    <row r="18592" spans="2:11" s="440" customFormat="1" x14ac:dyDescent="0.2">
      <c r="B18592" s="442"/>
      <c r="I18592" s="443"/>
      <c r="J18592" s="443"/>
      <c r="K18592" s="443"/>
    </row>
    <row r="18593" spans="2:11" s="440" customFormat="1" x14ac:dyDescent="0.2">
      <c r="B18593" s="442"/>
      <c r="I18593" s="443"/>
      <c r="J18593" s="443"/>
      <c r="K18593" s="443"/>
    </row>
    <row r="18594" spans="2:11" s="440" customFormat="1" x14ac:dyDescent="0.2">
      <c r="B18594" s="442"/>
      <c r="I18594" s="443"/>
      <c r="J18594" s="443"/>
      <c r="K18594" s="443"/>
    </row>
    <row r="18595" spans="2:11" s="440" customFormat="1" x14ac:dyDescent="0.2">
      <c r="B18595" s="442"/>
      <c r="I18595" s="443"/>
      <c r="J18595" s="443"/>
      <c r="K18595" s="443"/>
    </row>
    <row r="18596" spans="2:11" s="440" customFormat="1" x14ac:dyDescent="0.2">
      <c r="B18596" s="442"/>
      <c r="I18596" s="443"/>
      <c r="J18596" s="443"/>
      <c r="K18596" s="443"/>
    </row>
    <row r="18597" spans="2:11" s="440" customFormat="1" x14ac:dyDescent="0.2">
      <c r="B18597" s="442"/>
      <c r="I18597" s="443"/>
      <c r="J18597" s="443"/>
      <c r="K18597" s="443"/>
    </row>
    <row r="18598" spans="2:11" s="440" customFormat="1" x14ac:dyDescent="0.2">
      <c r="B18598" s="442"/>
      <c r="I18598" s="443"/>
      <c r="J18598" s="443"/>
      <c r="K18598" s="443"/>
    </row>
    <row r="18599" spans="2:11" s="440" customFormat="1" x14ac:dyDescent="0.2">
      <c r="B18599" s="442"/>
      <c r="I18599" s="443"/>
      <c r="J18599" s="443"/>
      <c r="K18599" s="443"/>
    </row>
    <row r="18600" spans="2:11" s="440" customFormat="1" x14ac:dyDescent="0.2">
      <c r="B18600" s="442"/>
      <c r="I18600" s="443"/>
      <c r="J18600" s="443"/>
      <c r="K18600" s="443"/>
    </row>
    <row r="18601" spans="2:11" s="440" customFormat="1" x14ac:dyDescent="0.2">
      <c r="B18601" s="442"/>
      <c r="I18601" s="443"/>
      <c r="J18601" s="443"/>
      <c r="K18601" s="443"/>
    </row>
    <row r="18602" spans="2:11" s="440" customFormat="1" x14ac:dyDescent="0.2">
      <c r="B18602" s="442"/>
      <c r="I18602" s="443"/>
      <c r="J18602" s="443"/>
      <c r="K18602" s="443"/>
    </row>
    <row r="18603" spans="2:11" s="440" customFormat="1" x14ac:dyDescent="0.2">
      <c r="B18603" s="442"/>
      <c r="I18603" s="443"/>
      <c r="J18603" s="443"/>
      <c r="K18603" s="443"/>
    </row>
    <row r="18604" spans="2:11" s="440" customFormat="1" x14ac:dyDescent="0.2">
      <c r="B18604" s="442"/>
      <c r="I18604" s="443"/>
      <c r="J18604" s="443"/>
      <c r="K18604" s="443"/>
    </row>
    <row r="18605" spans="2:11" s="440" customFormat="1" x14ac:dyDescent="0.2">
      <c r="B18605" s="442"/>
      <c r="I18605" s="443"/>
      <c r="J18605" s="443"/>
      <c r="K18605" s="443"/>
    </row>
    <row r="18606" spans="2:11" s="440" customFormat="1" x14ac:dyDescent="0.2">
      <c r="B18606" s="442"/>
      <c r="I18606" s="443"/>
      <c r="J18606" s="443"/>
      <c r="K18606" s="443"/>
    </row>
    <row r="18607" spans="2:11" s="440" customFormat="1" x14ac:dyDescent="0.2">
      <c r="B18607" s="442"/>
      <c r="I18607" s="443"/>
      <c r="J18607" s="443"/>
      <c r="K18607" s="443"/>
    </row>
    <row r="18608" spans="2:11" s="440" customFormat="1" x14ac:dyDescent="0.2">
      <c r="B18608" s="442"/>
      <c r="I18608" s="443"/>
      <c r="J18608" s="443"/>
      <c r="K18608" s="443"/>
    </row>
    <row r="18609" spans="2:11" s="440" customFormat="1" x14ac:dyDescent="0.2">
      <c r="B18609" s="442"/>
      <c r="I18609" s="443"/>
      <c r="J18609" s="443"/>
      <c r="K18609" s="443"/>
    </row>
    <row r="18610" spans="2:11" s="440" customFormat="1" x14ac:dyDescent="0.2">
      <c r="B18610" s="442"/>
      <c r="I18610" s="443"/>
      <c r="J18610" s="443"/>
      <c r="K18610" s="443"/>
    </row>
    <row r="18611" spans="2:11" s="440" customFormat="1" x14ac:dyDescent="0.2">
      <c r="B18611" s="442"/>
      <c r="I18611" s="443"/>
      <c r="J18611" s="443"/>
      <c r="K18611" s="443"/>
    </row>
    <row r="18612" spans="2:11" s="440" customFormat="1" x14ac:dyDescent="0.2">
      <c r="B18612" s="442"/>
      <c r="I18612" s="443"/>
      <c r="J18612" s="443"/>
      <c r="K18612" s="443"/>
    </row>
    <row r="18613" spans="2:11" s="440" customFormat="1" x14ac:dyDescent="0.2">
      <c r="B18613" s="442"/>
      <c r="I18613" s="443"/>
      <c r="J18613" s="443"/>
      <c r="K18613" s="443"/>
    </row>
    <row r="18614" spans="2:11" s="440" customFormat="1" x14ac:dyDescent="0.2">
      <c r="B18614" s="442"/>
      <c r="I18614" s="443"/>
      <c r="J18614" s="443"/>
      <c r="K18614" s="443"/>
    </row>
    <row r="18615" spans="2:11" s="440" customFormat="1" x14ac:dyDescent="0.2">
      <c r="B18615" s="442"/>
      <c r="I18615" s="443"/>
      <c r="J18615" s="443"/>
      <c r="K18615" s="443"/>
    </row>
    <row r="18616" spans="2:11" s="440" customFormat="1" x14ac:dyDescent="0.2">
      <c r="B18616" s="442"/>
      <c r="I18616" s="443"/>
      <c r="J18616" s="443"/>
      <c r="K18616" s="443"/>
    </row>
    <row r="18617" spans="2:11" s="440" customFormat="1" x14ac:dyDescent="0.2">
      <c r="B18617" s="442"/>
      <c r="I18617" s="443"/>
      <c r="J18617" s="443"/>
      <c r="K18617" s="443"/>
    </row>
    <row r="18618" spans="2:11" s="440" customFormat="1" x14ac:dyDescent="0.2">
      <c r="B18618" s="442"/>
      <c r="I18618" s="443"/>
      <c r="J18618" s="443"/>
      <c r="K18618" s="443"/>
    </row>
    <row r="18619" spans="2:11" s="440" customFormat="1" x14ac:dyDescent="0.2">
      <c r="B18619" s="442"/>
      <c r="I18619" s="443"/>
      <c r="J18619" s="443"/>
      <c r="K18619" s="443"/>
    </row>
    <row r="18620" spans="2:11" s="440" customFormat="1" x14ac:dyDescent="0.2">
      <c r="B18620" s="442"/>
      <c r="I18620" s="443"/>
      <c r="J18620" s="443"/>
      <c r="K18620" s="443"/>
    </row>
    <row r="18621" spans="2:11" s="440" customFormat="1" x14ac:dyDescent="0.2">
      <c r="B18621" s="442"/>
      <c r="I18621" s="443"/>
      <c r="J18621" s="443"/>
      <c r="K18621" s="443"/>
    </row>
    <row r="18622" spans="2:11" s="440" customFormat="1" x14ac:dyDescent="0.2">
      <c r="B18622" s="442"/>
      <c r="I18622" s="443"/>
      <c r="J18622" s="443"/>
      <c r="K18622" s="443"/>
    </row>
    <row r="18623" spans="2:11" s="440" customFormat="1" x14ac:dyDescent="0.2">
      <c r="B18623" s="442"/>
      <c r="I18623" s="443"/>
      <c r="J18623" s="443"/>
      <c r="K18623" s="443"/>
    </row>
    <row r="18624" spans="2:11" s="440" customFormat="1" x14ac:dyDescent="0.2">
      <c r="B18624" s="442"/>
      <c r="I18624" s="443"/>
      <c r="J18624" s="443"/>
      <c r="K18624" s="443"/>
    </row>
    <row r="18625" spans="2:11" s="440" customFormat="1" x14ac:dyDescent="0.2">
      <c r="B18625" s="442"/>
      <c r="I18625" s="443"/>
      <c r="J18625" s="443"/>
      <c r="K18625" s="443"/>
    </row>
    <row r="18626" spans="2:11" s="440" customFormat="1" x14ac:dyDescent="0.2">
      <c r="B18626" s="442"/>
      <c r="I18626" s="443"/>
      <c r="J18626" s="443"/>
      <c r="K18626" s="443"/>
    </row>
    <row r="18627" spans="2:11" s="440" customFormat="1" x14ac:dyDescent="0.2">
      <c r="B18627" s="442"/>
      <c r="I18627" s="443"/>
      <c r="J18627" s="443"/>
      <c r="K18627" s="443"/>
    </row>
    <row r="18628" spans="2:11" s="440" customFormat="1" x14ac:dyDescent="0.2">
      <c r="B18628" s="442"/>
      <c r="I18628" s="443"/>
      <c r="J18628" s="443"/>
      <c r="K18628" s="443"/>
    </row>
    <row r="18629" spans="2:11" s="440" customFormat="1" x14ac:dyDescent="0.2">
      <c r="B18629" s="442"/>
      <c r="I18629" s="443"/>
      <c r="J18629" s="443"/>
      <c r="K18629" s="443"/>
    </row>
    <row r="18630" spans="2:11" s="440" customFormat="1" x14ac:dyDescent="0.2">
      <c r="B18630" s="442"/>
      <c r="I18630" s="443"/>
      <c r="J18630" s="443"/>
      <c r="K18630" s="443"/>
    </row>
    <row r="18631" spans="2:11" s="440" customFormat="1" x14ac:dyDescent="0.2">
      <c r="B18631" s="442"/>
      <c r="I18631" s="443"/>
      <c r="J18631" s="443"/>
      <c r="K18631" s="443"/>
    </row>
    <row r="18632" spans="2:11" s="440" customFormat="1" x14ac:dyDescent="0.2">
      <c r="B18632" s="442"/>
      <c r="I18632" s="443"/>
      <c r="J18632" s="443"/>
      <c r="K18632" s="443"/>
    </row>
    <row r="18633" spans="2:11" s="440" customFormat="1" x14ac:dyDescent="0.2">
      <c r="B18633" s="442"/>
      <c r="I18633" s="443"/>
      <c r="J18633" s="443"/>
      <c r="K18633" s="443"/>
    </row>
    <row r="18634" spans="2:11" s="440" customFormat="1" x14ac:dyDescent="0.2">
      <c r="B18634" s="442"/>
      <c r="I18634" s="443"/>
      <c r="J18634" s="443"/>
      <c r="K18634" s="443"/>
    </row>
    <row r="18635" spans="2:11" s="440" customFormat="1" x14ac:dyDescent="0.2">
      <c r="B18635" s="442"/>
      <c r="I18635" s="443"/>
      <c r="J18635" s="443"/>
      <c r="K18635" s="443"/>
    </row>
    <row r="18636" spans="2:11" s="440" customFormat="1" x14ac:dyDescent="0.2">
      <c r="B18636" s="442"/>
      <c r="I18636" s="443"/>
      <c r="J18636" s="443"/>
      <c r="K18636" s="443"/>
    </row>
    <row r="18637" spans="2:11" s="440" customFormat="1" x14ac:dyDescent="0.2">
      <c r="B18637" s="442"/>
      <c r="I18637" s="443"/>
      <c r="J18637" s="443"/>
      <c r="K18637" s="443"/>
    </row>
    <row r="18638" spans="2:11" s="440" customFormat="1" x14ac:dyDescent="0.2">
      <c r="B18638" s="442"/>
      <c r="I18638" s="443"/>
      <c r="J18638" s="443"/>
      <c r="K18638" s="443"/>
    </row>
    <row r="18639" spans="2:11" s="440" customFormat="1" x14ac:dyDescent="0.2">
      <c r="B18639" s="442"/>
      <c r="I18639" s="443"/>
      <c r="J18639" s="443"/>
      <c r="K18639" s="443"/>
    </row>
    <row r="18640" spans="2:11" s="440" customFormat="1" x14ac:dyDescent="0.2">
      <c r="B18640" s="442"/>
      <c r="I18640" s="443"/>
      <c r="J18640" s="443"/>
      <c r="K18640" s="443"/>
    </row>
    <row r="18641" spans="2:11" s="440" customFormat="1" x14ac:dyDescent="0.2">
      <c r="B18641" s="442"/>
      <c r="I18641" s="443"/>
      <c r="J18641" s="443"/>
      <c r="K18641" s="443"/>
    </row>
    <row r="18642" spans="2:11" s="440" customFormat="1" x14ac:dyDescent="0.2">
      <c r="B18642" s="442"/>
      <c r="I18642" s="443"/>
      <c r="J18642" s="443"/>
      <c r="K18642" s="443"/>
    </row>
    <row r="18643" spans="2:11" s="440" customFormat="1" x14ac:dyDescent="0.2">
      <c r="B18643" s="442"/>
      <c r="I18643" s="443"/>
      <c r="J18643" s="443"/>
      <c r="K18643" s="443"/>
    </row>
    <row r="18644" spans="2:11" s="440" customFormat="1" x14ac:dyDescent="0.2">
      <c r="B18644" s="442"/>
      <c r="I18644" s="443"/>
      <c r="J18644" s="443"/>
      <c r="K18644" s="443"/>
    </row>
    <row r="18645" spans="2:11" s="440" customFormat="1" x14ac:dyDescent="0.2">
      <c r="B18645" s="442"/>
      <c r="I18645" s="443"/>
      <c r="J18645" s="443"/>
      <c r="K18645" s="443"/>
    </row>
    <row r="18646" spans="2:11" s="440" customFormat="1" x14ac:dyDescent="0.2">
      <c r="B18646" s="442"/>
      <c r="I18646" s="443"/>
      <c r="J18646" s="443"/>
      <c r="K18646" s="443"/>
    </row>
    <row r="18647" spans="2:11" s="440" customFormat="1" x14ac:dyDescent="0.2">
      <c r="B18647" s="442"/>
      <c r="I18647" s="443"/>
      <c r="J18647" s="443"/>
      <c r="K18647" s="443"/>
    </row>
    <row r="18648" spans="2:11" s="440" customFormat="1" x14ac:dyDescent="0.2">
      <c r="B18648" s="442"/>
      <c r="I18648" s="443"/>
      <c r="J18648" s="443"/>
      <c r="K18648" s="443"/>
    </row>
    <row r="18649" spans="2:11" s="440" customFormat="1" x14ac:dyDescent="0.2">
      <c r="B18649" s="442"/>
      <c r="I18649" s="443"/>
      <c r="J18649" s="443"/>
      <c r="K18649" s="443"/>
    </row>
    <row r="18650" spans="2:11" s="440" customFormat="1" x14ac:dyDescent="0.2">
      <c r="B18650" s="442"/>
      <c r="I18650" s="443"/>
      <c r="J18650" s="443"/>
      <c r="K18650" s="443"/>
    </row>
    <row r="18651" spans="2:11" s="440" customFormat="1" x14ac:dyDescent="0.2">
      <c r="B18651" s="442"/>
      <c r="I18651" s="443"/>
      <c r="J18651" s="443"/>
      <c r="K18651" s="443"/>
    </row>
    <row r="18652" spans="2:11" s="440" customFormat="1" x14ac:dyDescent="0.2">
      <c r="B18652" s="442"/>
      <c r="I18652" s="443"/>
      <c r="J18652" s="443"/>
      <c r="K18652" s="443"/>
    </row>
    <row r="18653" spans="2:11" s="440" customFormat="1" x14ac:dyDescent="0.2">
      <c r="B18653" s="442"/>
      <c r="I18653" s="443"/>
      <c r="J18653" s="443"/>
      <c r="K18653" s="443"/>
    </row>
    <row r="18654" spans="2:11" s="440" customFormat="1" x14ac:dyDescent="0.2">
      <c r="B18654" s="442"/>
      <c r="I18654" s="443"/>
      <c r="J18654" s="443"/>
      <c r="K18654" s="443"/>
    </row>
    <row r="18655" spans="2:11" s="440" customFormat="1" x14ac:dyDescent="0.2">
      <c r="B18655" s="442"/>
      <c r="I18655" s="443"/>
      <c r="J18655" s="443"/>
      <c r="K18655" s="443"/>
    </row>
    <row r="18656" spans="2:11" s="440" customFormat="1" x14ac:dyDescent="0.2">
      <c r="B18656" s="442"/>
      <c r="I18656" s="443"/>
      <c r="J18656" s="443"/>
      <c r="K18656" s="443"/>
    </row>
    <row r="18657" spans="2:11" s="440" customFormat="1" x14ac:dyDescent="0.2">
      <c r="B18657" s="442"/>
      <c r="I18657" s="443"/>
      <c r="J18657" s="443"/>
      <c r="K18657" s="443"/>
    </row>
    <row r="18658" spans="2:11" s="440" customFormat="1" x14ac:dyDescent="0.2">
      <c r="B18658" s="442"/>
      <c r="I18658" s="443"/>
      <c r="J18658" s="443"/>
      <c r="K18658" s="443"/>
    </row>
    <row r="18659" spans="2:11" s="440" customFormat="1" x14ac:dyDescent="0.2">
      <c r="B18659" s="442"/>
      <c r="I18659" s="443"/>
      <c r="J18659" s="443"/>
      <c r="K18659" s="443"/>
    </row>
    <row r="18660" spans="2:11" s="440" customFormat="1" x14ac:dyDescent="0.2">
      <c r="B18660" s="442"/>
      <c r="I18660" s="443"/>
      <c r="J18660" s="443"/>
      <c r="K18660" s="443"/>
    </row>
    <row r="18661" spans="2:11" s="440" customFormat="1" x14ac:dyDescent="0.2">
      <c r="B18661" s="442"/>
      <c r="I18661" s="443"/>
      <c r="J18661" s="443"/>
      <c r="K18661" s="443"/>
    </row>
    <row r="18662" spans="2:11" s="440" customFormat="1" x14ac:dyDescent="0.2">
      <c r="B18662" s="442"/>
      <c r="I18662" s="443"/>
      <c r="J18662" s="443"/>
      <c r="K18662" s="443"/>
    </row>
    <row r="18663" spans="2:11" s="440" customFormat="1" x14ac:dyDescent="0.2">
      <c r="B18663" s="442"/>
      <c r="I18663" s="443"/>
      <c r="J18663" s="443"/>
      <c r="K18663" s="443"/>
    </row>
    <row r="18664" spans="2:11" s="440" customFormat="1" x14ac:dyDescent="0.2">
      <c r="B18664" s="442"/>
      <c r="I18664" s="443"/>
      <c r="J18664" s="443"/>
      <c r="K18664" s="443"/>
    </row>
    <row r="18665" spans="2:11" s="440" customFormat="1" x14ac:dyDescent="0.2">
      <c r="B18665" s="442"/>
      <c r="I18665" s="443"/>
      <c r="J18665" s="443"/>
      <c r="K18665" s="443"/>
    </row>
    <row r="18666" spans="2:11" s="440" customFormat="1" x14ac:dyDescent="0.2">
      <c r="B18666" s="442"/>
      <c r="I18666" s="443"/>
      <c r="J18666" s="443"/>
      <c r="K18666" s="443"/>
    </row>
    <row r="18667" spans="2:11" s="440" customFormat="1" x14ac:dyDescent="0.2">
      <c r="B18667" s="442"/>
      <c r="I18667" s="443"/>
      <c r="J18667" s="443"/>
      <c r="K18667" s="443"/>
    </row>
    <row r="18668" spans="2:11" s="440" customFormat="1" x14ac:dyDescent="0.2">
      <c r="B18668" s="442"/>
      <c r="I18668" s="443"/>
      <c r="J18668" s="443"/>
      <c r="K18668" s="443"/>
    </row>
    <row r="18669" spans="2:11" s="440" customFormat="1" x14ac:dyDescent="0.2">
      <c r="B18669" s="442"/>
      <c r="I18669" s="443"/>
      <c r="J18669" s="443"/>
      <c r="K18669" s="443"/>
    </row>
    <row r="18670" spans="2:11" s="440" customFormat="1" x14ac:dyDescent="0.2">
      <c r="B18670" s="442"/>
      <c r="I18670" s="443"/>
      <c r="J18670" s="443"/>
      <c r="K18670" s="443"/>
    </row>
    <row r="18671" spans="2:11" s="440" customFormat="1" x14ac:dyDescent="0.2">
      <c r="B18671" s="442"/>
      <c r="I18671" s="443"/>
      <c r="J18671" s="443"/>
      <c r="K18671" s="443"/>
    </row>
    <row r="18672" spans="2:11" s="440" customFormat="1" x14ac:dyDescent="0.2">
      <c r="B18672" s="442"/>
      <c r="I18672" s="443"/>
      <c r="J18672" s="443"/>
      <c r="K18672" s="443"/>
    </row>
    <row r="18673" spans="2:11" s="440" customFormat="1" x14ac:dyDescent="0.2">
      <c r="B18673" s="442"/>
      <c r="I18673" s="443"/>
      <c r="J18673" s="443"/>
      <c r="K18673" s="443"/>
    </row>
    <row r="18674" spans="2:11" s="440" customFormat="1" x14ac:dyDescent="0.2">
      <c r="B18674" s="442"/>
      <c r="I18674" s="443"/>
      <c r="J18674" s="443"/>
      <c r="K18674" s="443"/>
    </row>
    <row r="18675" spans="2:11" s="440" customFormat="1" x14ac:dyDescent="0.2">
      <c r="B18675" s="442"/>
      <c r="I18675" s="443"/>
      <c r="J18675" s="443"/>
      <c r="K18675" s="443"/>
    </row>
    <row r="18676" spans="2:11" s="440" customFormat="1" x14ac:dyDescent="0.2">
      <c r="B18676" s="442"/>
      <c r="I18676" s="443"/>
      <c r="J18676" s="443"/>
      <c r="K18676" s="443"/>
    </row>
    <row r="18677" spans="2:11" s="440" customFormat="1" x14ac:dyDescent="0.2">
      <c r="B18677" s="442"/>
      <c r="I18677" s="443"/>
      <c r="J18677" s="443"/>
      <c r="K18677" s="443"/>
    </row>
    <row r="18678" spans="2:11" s="440" customFormat="1" x14ac:dyDescent="0.2">
      <c r="B18678" s="442"/>
      <c r="I18678" s="443"/>
      <c r="J18678" s="443"/>
      <c r="K18678" s="443"/>
    </row>
    <row r="18679" spans="2:11" s="440" customFormat="1" x14ac:dyDescent="0.2">
      <c r="B18679" s="442"/>
      <c r="I18679" s="443"/>
      <c r="J18679" s="443"/>
      <c r="K18679" s="443"/>
    </row>
    <row r="18680" spans="2:11" s="440" customFormat="1" x14ac:dyDescent="0.2">
      <c r="B18680" s="442"/>
      <c r="I18680" s="443"/>
      <c r="J18680" s="443"/>
      <c r="K18680" s="443"/>
    </row>
    <row r="18681" spans="2:11" s="440" customFormat="1" x14ac:dyDescent="0.2">
      <c r="B18681" s="442"/>
      <c r="I18681" s="443"/>
      <c r="J18681" s="443"/>
      <c r="K18681" s="443"/>
    </row>
    <row r="18682" spans="2:11" s="440" customFormat="1" x14ac:dyDescent="0.2">
      <c r="B18682" s="442"/>
      <c r="I18682" s="443"/>
      <c r="J18682" s="443"/>
      <c r="K18682" s="443"/>
    </row>
    <row r="18683" spans="2:11" s="440" customFormat="1" x14ac:dyDescent="0.2">
      <c r="B18683" s="442"/>
      <c r="I18683" s="443"/>
      <c r="J18683" s="443"/>
      <c r="K18683" s="443"/>
    </row>
    <row r="18684" spans="2:11" s="440" customFormat="1" x14ac:dyDescent="0.2">
      <c r="B18684" s="442"/>
      <c r="I18684" s="443"/>
      <c r="J18684" s="443"/>
      <c r="K18684" s="443"/>
    </row>
    <row r="18685" spans="2:11" s="440" customFormat="1" x14ac:dyDescent="0.2">
      <c r="B18685" s="442"/>
      <c r="I18685" s="443"/>
      <c r="J18685" s="443"/>
      <c r="K18685" s="443"/>
    </row>
    <row r="18686" spans="2:11" s="440" customFormat="1" x14ac:dyDescent="0.2">
      <c r="B18686" s="442"/>
      <c r="I18686" s="443"/>
      <c r="J18686" s="443"/>
      <c r="K18686" s="443"/>
    </row>
    <row r="18687" spans="2:11" s="440" customFormat="1" x14ac:dyDescent="0.2">
      <c r="B18687" s="442"/>
      <c r="I18687" s="443"/>
      <c r="J18687" s="443"/>
      <c r="K18687" s="443"/>
    </row>
    <row r="18688" spans="2:11" s="440" customFormat="1" x14ac:dyDescent="0.2">
      <c r="B18688" s="442"/>
      <c r="I18688" s="443"/>
      <c r="J18688" s="443"/>
      <c r="K18688" s="443"/>
    </row>
    <row r="18689" spans="2:11" s="440" customFormat="1" x14ac:dyDescent="0.2">
      <c r="B18689" s="442"/>
      <c r="I18689" s="443"/>
      <c r="J18689" s="443"/>
      <c r="K18689" s="443"/>
    </row>
    <row r="18690" spans="2:11" s="440" customFormat="1" x14ac:dyDescent="0.2">
      <c r="B18690" s="442"/>
      <c r="I18690" s="443"/>
      <c r="J18690" s="443"/>
      <c r="K18690" s="443"/>
    </row>
    <row r="18691" spans="2:11" s="440" customFormat="1" x14ac:dyDescent="0.2">
      <c r="B18691" s="442"/>
      <c r="I18691" s="443"/>
      <c r="J18691" s="443"/>
      <c r="K18691" s="443"/>
    </row>
    <row r="18692" spans="2:11" s="440" customFormat="1" x14ac:dyDescent="0.2">
      <c r="B18692" s="442"/>
      <c r="I18692" s="443"/>
      <c r="J18692" s="443"/>
      <c r="K18692" s="443"/>
    </row>
    <row r="18693" spans="2:11" s="440" customFormat="1" x14ac:dyDescent="0.2">
      <c r="B18693" s="442"/>
      <c r="I18693" s="443"/>
      <c r="J18693" s="443"/>
      <c r="K18693" s="443"/>
    </row>
    <row r="18694" spans="2:11" s="440" customFormat="1" x14ac:dyDescent="0.2">
      <c r="B18694" s="442"/>
      <c r="I18694" s="443"/>
      <c r="J18694" s="443"/>
      <c r="K18694" s="443"/>
    </row>
    <row r="18695" spans="2:11" s="440" customFormat="1" x14ac:dyDescent="0.2">
      <c r="B18695" s="442"/>
      <c r="I18695" s="443"/>
      <c r="J18695" s="443"/>
      <c r="K18695" s="443"/>
    </row>
    <row r="18696" spans="2:11" s="440" customFormat="1" x14ac:dyDescent="0.2">
      <c r="B18696" s="442"/>
      <c r="I18696" s="443"/>
      <c r="J18696" s="443"/>
      <c r="K18696" s="443"/>
    </row>
    <row r="18697" spans="2:11" s="440" customFormat="1" x14ac:dyDescent="0.2">
      <c r="B18697" s="442"/>
      <c r="I18697" s="443"/>
      <c r="J18697" s="443"/>
      <c r="K18697" s="443"/>
    </row>
    <row r="18698" spans="2:11" s="440" customFormat="1" x14ac:dyDescent="0.2">
      <c r="B18698" s="442"/>
      <c r="I18698" s="443"/>
      <c r="J18698" s="443"/>
      <c r="K18698" s="443"/>
    </row>
    <row r="18699" spans="2:11" s="440" customFormat="1" x14ac:dyDescent="0.2">
      <c r="B18699" s="442"/>
      <c r="I18699" s="443"/>
      <c r="J18699" s="443"/>
      <c r="K18699" s="443"/>
    </row>
    <row r="18700" spans="2:11" s="440" customFormat="1" x14ac:dyDescent="0.2">
      <c r="B18700" s="442"/>
      <c r="I18700" s="443"/>
      <c r="J18700" s="443"/>
      <c r="K18700" s="443"/>
    </row>
    <row r="18701" spans="2:11" s="440" customFormat="1" x14ac:dyDescent="0.2">
      <c r="B18701" s="442"/>
      <c r="I18701" s="443"/>
      <c r="J18701" s="443"/>
      <c r="K18701" s="443"/>
    </row>
    <row r="18702" spans="2:11" s="440" customFormat="1" x14ac:dyDescent="0.2">
      <c r="B18702" s="442"/>
      <c r="I18702" s="443"/>
      <c r="J18702" s="443"/>
      <c r="K18702" s="443"/>
    </row>
    <row r="18703" spans="2:11" s="440" customFormat="1" x14ac:dyDescent="0.2">
      <c r="B18703" s="442"/>
      <c r="I18703" s="443"/>
      <c r="J18703" s="443"/>
      <c r="K18703" s="443"/>
    </row>
    <row r="18704" spans="2:11" s="440" customFormat="1" x14ac:dyDescent="0.2">
      <c r="B18704" s="442"/>
      <c r="I18704" s="443"/>
      <c r="J18704" s="443"/>
      <c r="K18704" s="443"/>
    </row>
    <row r="18705" spans="2:11" s="440" customFormat="1" x14ac:dyDescent="0.2">
      <c r="B18705" s="442"/>
      <c r="I18705" s="443"/>
      <c r="J18705" s="443"/>
      <c r="K18705" s="443"/>
    </row>
    <row r="18706" spans="2:11" s="440" customFormat="1" x14ac:dyDescent="0.2">
      <c r="B18706" s="442"/>
      <c r="I18706" s="443"/>
      <c r="J18706" s="443"/>
      <c r="K18706" s="443"/>
    </row>
    <row r="18707" spans="2:11" s="440" customFormat="1" x14ac:dyDescent="0.2">
      <c r="B18707" s="442"/>
      <c r="I18707" s="443"/>
      <c r="J18707" s="443"/>
      <c r="K18707" s="443"/>
    </row>
    <row r="18708" spans="2:11" s="440" customFormat="1" x14ac:dyDescent="0.2">
      <c r="B18708" s="442"/>
      <c r="I18708" s="443"/>
      <c r="J18708" s="443"/>
      <c r="K18708" s="443"/>
    </row>
    <row r="18709" spans="2:11" s="440" customFormat="1" x14ac:dyDescent="0.2">
      <c r="B18709" s="442"/>
      <c r="I18709" s="443"/>
      <c r="J18709" s="443"/>
      <c r="K18709" s="443"/>
    </row>
    <row r="18710" spans="2:11" s="440" customFormat="1" x14ac:dyDescent="0.2">
      <c r="B18710" s="442"/>
      <c r="I18710" s="443"/>
      <c r="J18710" s="443"/>
      <c r="K18710" s="443"/>
    </row>
    <row r="18711" spans="2:11" s="440" customFormat="1" x14ac:dyDescent="0.2">
      <c r="B18711" s="442"/>
      <c r="I18711" s="443"/>
      <c r="J18711" s="443"/>
      <c r="K18711" s="443"/>
    </row>
    <row r="18712" spans="2:11" s="440" customFormat="1" x14ac:dyDescent="0.2">
      <c r="B18712" s="442"/>
      <c r="I18712" s="443"/>
      <c r="J18712" s="443"/>
      <c r="K18712" s="443"/>
    </row>
    <row r="18713" spans="2:11" s="440" customFormat="1" x14ac:dyDescent="0.2">
      <c r="B18713" s="442"/>
      <c r="I18713" s="443"/>
      <c r="J18713" s="443"/>
      <c r="K18713" s="443"/>
    </row>
    <row r="18714" spans="2:11" s="440" customFormat="1" x14ac:dyDescent="0.2">
      <c r="B18714" s="442"/>
      <c r="I18714" s="443"/>
      <c r="J18714" s="443"/>
      <c r="K18714" s="443"/>
    </row>
    <row r="18715" spans="2:11" s="440" customFormat="1" x14ac:dyDescent="0.2">
      <c r="B18715" s="442"/>
      <c r="I18715" s="443"/>
      <c r="J18715" s="443"/>
      <c r="K18715" s="443"/>
    </row>
    <row r="18716" spans="2:11" s="440" customFormat="1" x14ac:dyDescent="0.2">
      <c r="B18716" s="442"/>
      <c r="I18716" s="443"/>
      <c r="J18716" s="443"/>
      <c r="K18716" s="443"/>
    </row>
    <row r="18717" spans="2:11" s="440" customFormat="1" x14ac:dyDescent="0.2">
      <c r="B18717" s="442"/>
      <c r="I18717" s="443"/>
      <c r="J18717" s="443"/>
      <c r="K18717" s="443"/>
    </row>
    <row r="18718" spans="2:11" s="440" customFormat="1" x14ac:dyDescent="0.2">
      <c r="B18718" s="442"/>
      <c r="I18718" s="443"/>
      <c r="J18718" s="443"/>
      <c r="K18718" s="443"/>
    </row>
    <row r="18719" spans="2:11" s="440" customFormat="1" x14ac:dyDescent="0.2">
      <c r="B18719" s="442"/>
      <c r="I18719" s="443"/>
      <c r="J18719" s="443"/>
      <c r="K18719" s="443"/>
    </row>
    <row r="18720" spans="2:11" s="440" customFormat="1" x14ac:dyDescent="0.2">
      <c r="B18720" s="442"/>
      <c r="I18720" s="443"/>
      <c r="J18720" s="443"/>
      <c r="K18720" s="443"/>
    </row>
    <row r="18721" spans="2:11" s="440" customFormat="1" x14ac:dyDescent="0.2">
      <c r="B18721" s="442"/>
      <c r="I18721" s="443"/>
      <c r="J18721" s="443"/>
      <c r="K18721" s="443"/>
    </row>
    <row r="18722" spans="2:11" s="440" customFormat="1" x14ac:dyDescent="0.2">
      <c r="B18722" s="442"/>
      <c r="I18722" s="443"/>
      <c r="J18722" s="443"/>
      <c r="K18722" s="443"/>
    </row>
    <row r="18723" spans="2:11" s="440" customFormat="1" x14ac:dyDescent="0.2">
      <c r="B18723" s="442"/>
      <c r="I18723" s="443"/>
      <c r="J18723" s="443"/>
      <c r="K18723" s="443"/>
    </row>
    <row r="18724" spans="2:11" s="440" customFormat="1" x14ac:dyDescent="0.2">
      <c r="B18724" s="442"/>
      <c r="I18724" s="443"/>
      <c r="J18724" s="443"/>
      <c r="K18724" s="443"/>
    </row>
    <row r="18725" spans="2:11" s="440" customFormat="1" x14ac:dyDescent="0.2">
      <c r="B18725" s="442"/>
      <c r="I18725" s="443"/>
      <c r="J18725" s="443"/>
      <c r="K18725" s="443"/>
    </row>
    <row r="18726" spans="2:11" s="440" customFormat="1" x14ac:dyDescent="0.2">
      <c r="B18726" s="442"/>
      <c r="I18726" s="443"/>
      <c r="J18726" s="443"/>
      <c r="K18726" s="443"/>
    </row>
    <row r="18727" spans="2:11" s="440" customFormat="1" x14ac:dyDescent="0.2">
      <c r="B18727" s="442"/>
      <c r="I18727" s="443"/>
      <c r="J18727" s="443"/>
      <c r="K18727" s="443"/>
    </row>
    <row r="18728" spans="2:11" s="440" customFormat="1" x14ac:dyDescent="0.2">
      <c r="B18728" s="442"/>
      <c r="I18728" s="443"/>
      <c r="J18728" s="443"/>
      <c r="K18728" s="443"/>
    </row>
    <row r="18729" spans="2:11" s="440" customFormat="1" x14ac:dyDescent="0.2">
      <c r="B18729" s="442"/>
      <c r="I18729" s="443"/>
      <c r="J18729" s="443"/>
      <c r="K18729" s="443"/>
    </row>
    <row r="18730" spans="2:11" s="440" customFormat="1" x14ac:dyDescent="0.2">
      <c r="B18730" s="442"/>
      <c r="I18730" s="443"/>
      <c r="J18730" s="443"/>
      <c r="K18730" s="443"/>
    </row>
    <row r="18731" spans="2:11" s="440" customFormat="1" x14ac:dyDescent="0.2">
      <c r="B18731" s="442"/>
      <c r="I18731" s="443"/>
      <c r="J18731" s="443"/>
      <c r="K18731" s="443"/>
    </row>
    <row r="18732" spans="2:11" s="440" customFormat="1" x14ac:dyDescent="0.2">
      <c r="B18732" s="442"/>
      <c r="I18732" s="443"/>
      <c r="J18732" s="443"/>
      <c r="K18732" s="443"/>
    </row>
    <row r="18733" spans="2:11" s="440" customFormat="1" x14ac:dyDescent="0.2">
      <c r="B18733" s="442"/>
      <c r="I18733" s="443"/>
      <c r="J18733" s="443"/>
      <c r="K18733" s="443"/>
    </row>
    <row r="18734" spans="2:11" s="440" customFormat="1" x14ac:dyDescent="0.2">
      <c r="B18734" s="442"/>
      <c r="I18734" s="443"/>
      <c r="J18734" s="443"/>
      <c r="K18734" s="443"/>
    </row>
    <row r="18735" spans="2:11" s="440" customFormat="1" x14ac:dyDescent="0.2">
      <c r="B18735" s="442"/>
      <c r="I18735" s="443"/>
      <c r="J18735" s="443"/>
      <c r="K18735" s="443"/>
    </row>
    <row r="18736" spans="2:11" s="440" customFormat="1" x14ac:dyDescent="0.2">
      <c r="B18736" s="442"/>
      <c r="I18736" s="443"/>
      <c r="J18736" s="443"/>
      <c r="K18736" s="443"/>
    </row>
    <row r="18737" spans="2:11" s="440" customFormat="1" x14ac:dyDescent="0.2">
      <c r="B18737" s="442"/>
      <c r="I18737" s="443"/>
      <c r="J18737" s="443"/>
      <c r="K18737" s="443"/>
    </row>
    <row r="18738" spans="2:11" s="440" customFormat="1" x14ac:dyDescent="0.2">
      <c r="B18738" s="442"/>
      <c r="I18738" s="443"/>
      <c r="J18738" s="443"/>
      <c r="K18738" s="443"/>
    </row>
    <row r="18739" spans="2:11" s="440" customFormat="1" x14ac:dyDescent="0.2">
      <c r="B18739" s="442"/>
      <c r="I18739" s="443"/>
      <c r="J18739" s="443"/>
      <c r="K18739" s="443"/>
    </row>
    <row r="18740" spans="2:11" s="440" customFormat="1" x14ac:dyDescent="0.2">
      <c r="B18740" s="442"/>
      <c r="I18740" s="443"/>
      <c r="J18740" s="443"/>
      <c r="K18740" s="443"/>
    </row>
    <row r="18741" spans="2:11" s="440" customFormat="1" x14ac:dyDescent="0.2">
      <c r="B18741" s="442"/>
      <c r="I18741" s="443"/>
      <c r="J18741" s="443"/>
      <c r="K18741" s="443"/>
    </row>
    <row r="18742" spans="2:11" s="440" customFormat="1" x14ac:dyDescent="0.2">
      <c r="B18742" s="442"/>
      <c r="I18742" s="443"/>
      <c r="J18742" s="443"/>
      <c r="K18742" s="443"/>
    </row>
    <row r="18743" spans="2:11" s="440" customFormat="1" x14ac:dyDescent="0.2">
      <c r="B18743" s="442"/>
      <c r="I18743" s="443"/>
      <c r="J18743" s="443"/>
      <c r="K18743" s="443"/>
    </row>
    <row r="18744" spans="2:11" s="440" customFormat="1" x14ac:dyDescent="0.2">
      <c r="B18744" s="442"/>
      <c r="I18744" s="443"/>
      <c r="J18744" s="443"/>
      <c r="K18744" s="443"/>
    </row>
    <row r="18745" spans="2:11" s="440" customFormat="1" x14ac:dyDescent="0.2">
      <c r="B18745" s="442"/>
      <c r="I18745" s="443"/>
      <c r="J18745" s="443"/>
      <c r="K18745" s="443"/>
    </row>
    <row r="18746" spans="2:11" s="440" customFormat="1" x14ac:dyDescent="0.2">
      <c r="B18746" s="442"/>
      <c r="I18746" s="443"/>
      <c r="J18746" s="443"/>
      <c r="K18746" s="443"/>
    </row>
    <row r="18747" spans="2:11" s="440" customFormat="1" x14ac:dyDescent="0.2">
      <c r="B18747" s="442"/>
      <c r="I18747" s="443"/>
      <c r="J18747" s="443"/>
      <c r="K18747" s="443"/>
    </row>
    <row r="18748" spans="2:11" s="440" customFormat="1" x14ac:dyDescent="0.2">
      <c r="B18748" s="442"/>
      <c r="I18748" s="443"/>
      <c r="J18748" s="443"/>
      <c r="K18748" s="443"/>
    </row>
    <row r="18749" spans="2:11" s="440" customFormat="1" x14ac:dyDescent="0.2">
      <c r="B18749" s="442"/>
      <c r="I18749" s="443"/>
      <c r="J18749" s="443"/>
      <c r="K18749" s="443"/>
    </row>
    <row r="18750" spans="2:11" s="440" customFormat="1" x14ac:dyDescent="0.2">
      <c r="B18750" s="442"/>
      <c r="I18750" s="443"/>
      <c r="J18750" s="443"/>
      <c r="K18750" s="443"/>
    </row>
    <row r="18751" spans="2:11" s="440" customFormat="1" x14ac:dyDescent="0.2">
      <c r="B18751" s="442"/>
      <c r="I18751" s="443"/>
      <c r="J18751" s="443"/>
      <c r="K18751" s="443"/>
    </row>
    <row r="18752" spans="2:11" s="440" customFormat="1" x14ac:dyDescent="0.2">
      <c r="B18752" s="442"/>
      <c r="I18752" s="443"/>
      <c r="J18752" s="443"/>
      <c r="K18752" s="443"/>
    </row>
    <row r="18753" spans="2:11" s="440" customFormat="1" x14ac:dyDescent="0.2">
      <c r="B18753" s="442"/>
      <c r="I18753" s="443"/>
      <c r="J18753" s="443"/>
      <c r="K18753" s="443"/>
    </row>
    <row r="18754" spans="2:11" s="440" customFormat="1" x14ac:dyDescent="0.2">
      <c r="B18754" s="442"/>
      <c r="I18754" s="443"/>
      <c r="J18754" s="443"/>
      <c r="K18754" s="443"/>
    </row>
    <row r="18755" spans="2:11" s="440" customFormat="1" x14ac:dyDescent="0.2">
      <c r="B18755" s="442"/>
      <c r="I18755" s="443"/>
      <c r="J18755" s="443"/>
      <c r="K18755" s="443"/>
    </row>
    <row r="18756" spans="2:11" s="440" customFormat="1" x14ac:dyDescent="0.2">
      <c r="B18756" s="442"/>
      <c r="I18756" s="443"/>
      <c r="J18756" s="443"/>
      <c r="K18756" s="443"/>
    </row>
    <row r="18757" spans="2:11" s="440" customFormat="1" x14ac:dyDescent="0.2">
      <c r="B18757" s="442"/>
      <c r="I18757" s="443"/>
      <c r="J18757" s="443"/>
      <c r="K18757" s="443"/>
    </row>
    <row r="18758" spans="2:11" s="440" customFormat="1" x14ac:dyDescent="0.2">
      <c r="B18758" s="442"/>
      <c r="I18758" s="443"/>
      <c r="J18758" s="443"/>
      <c r="K18758" s="443"/>
    </row>
    <row r="18759" spans="2:11" s="440" customFormat="1" x14ac:dyDescent="0.2">
      <c r="B18759" s="442"/>
      <c r="I18759" s="443"/>
      <c r="J18759" s="443"/>
      <c r="K18759" s="443"/>
    </row>
    <row r="18760" spans="2:11" s="440" customFormat="1" x14ac:dyDescent="0.2">
      <c r="B18760" s="442"/>
      <c r="I18760" s="443"/>
      <c r="J18760" s="443"/>
      <c r="K18760" s="443"/>
    </row>
    <row r="18761" spans="2:11" s="440" customFormat="1" x14ac:dyDescent="0.2">
      <c r="B18761" s="442"/>
      <c r="I18761" s="443"/>
      <c r="J18761" s="443"/>
      <c r="K18761" s="443"/>
    </row>
    <row r="18762" spans="2:11" s="440" customFormat="1" x14ac:dyDescent="0.2">
      <c r="B18762" s="442"/>
      <c r="I18762" s="443"/>
      <c r="J18762" s="443"/>
      <c r="K18762" s="443"/>
    </row>
    <row r="18763" spans="2:11" s="440" customFormat="1" x14ac:dyDescent="0.2">
      <c r="B18763" s="442"/>
      <c r="I18763" s="443"/>
      <c r="J18763" s="443"/>
      <c r="K18763" s="443"/>
    </row>
    <row r="18764" spans="2:11" s="440" customFormat="1" x14ac:dyDescent="0.2">
      <c r="B18764" s="442"/>
      <c r="I18764" s="443"/>
      <c r="J18764" s="443"/>
      <c r="K18764" s="443"/>
    </row>
    <row r="18765" spans="2:11" s="440" customFormat="1" x14ac:dyDescent="0.2">
      <c r="B18765" s="442"/>
      <c r="I18765" s="443"/>
      <c r="J18765" s="443"/>
      <c r="K18765" s="443"/>
    </row>
    <row r="18766" spans="2:11" s="440" customFormat="1" x14ac:dyDescent="0.2">
      <c r="B18766" s="442"/>
      <c r="I18766" s="443"/>
      <c r="J18766" s="443"/>
      <c r="K18766" s="443"/>
    </row>
    <row r="18767" spans="2:11" s="440" customFormat="1" x14ac:dyDescent="0.2">
      <c r="B18767" s="442"/>
      <c r="I18767" s="443"/>
      <c r="J18767" s="443"/>
      <c r="K18767" s="443"/>
    </row>
    <row r="18768" spans="2:11" s="440" customFormat="1" x14ac:dyDescent="0.2">
      <c r="B18768" s="442"/>
      <c r="I18768" s="443"/>
      <c r="J18768" s="443"/>
      <c r="K18768" s="443"/>
    </row>
    <row r="18769" spans="2:11" s="440" customFormat="1" x14ac:dyDescent="0.2">
      <c r="B18769" s="442"/>
      <c r="I18769" s="443"/>
      <c r="J18769" s="443"/>
      <c r="K18769" s="443"/>
    </row>
    <row r="18770" spans="2:11" s="440" customFormat="1" x14ac:dyDescent="0.2">
      <c r="B18770" s="442"/>
      <c r="I18770" s="443"/>
      <c r="J18770" s="443"/>
      <c r="K18770" s="443"/>
    </row>
    <row r="18771" spans="2:11" s="440" customFormat="1" x14ac:dyDescent="0.2">
      <c r="B18771" s="442"/>
      <c r="I18771" s="443"/>
      <c r="J18771" s="443"/>
      <c r="K18771" s="443"/>
    </row>
    <row r="18772" spans="2:11" s="440" customFormat="1" x14ac:dyDescent="0.2">
      <c r="B18772" s="442"/>
      <c r="I18772" s="443"/>
      <c r="J18772" s="443"/>
      <c r="K18772" s="443"/>
    </row>
    <row r="18773" spans="2:11" s="440" customFormat="1" x14ac:dyDescent="0.2">
      <c r="B18773" s="442"/>
      <c r="I18773" s="443"/>
      <c r="J18773" s="443"/>
      <c r="K18773" s="443"/>
    </row>
    <row r="18774" spans="2:11" s="440" customFormat="1" x14ac:dyDescent="0.2">
      <c r="B18774" s="442"/>
      <c r="I18774" s="443"/>
      <c r="J18774" s="443"/>
      <c r="K18774" s="443"/>
    </row>
    <row r="18775" spans="2:11" s="440" customFormat="1" x14ac:dyDescent="0.2">
      <c r="B18775" s="442"/>
      <c r="I18775" s="443"/>
      <c r="J18775" s="443"/>
      <c r="K18775" s="443"/>
    </row>
    <row r="18776" spans="2:11" s="440" customFormat="1" x14ac:dyDescent="0.2">
      <c r="B18776" s="442"/>
      <c r="I18776" s="443"/>
      <c r="J18776" s="443"/>
      <c r="K18776" s="443"/>
    </row>
    <row r="18777" spans="2:11" s="440" customFormat="1" x14ac:dyDescent="0.2">
      <c r="B18777" s="442"/>
      <c r="I18777" s="443"/>
      <c r="J18777" s="443"/>
      <c r="K18777" s="443"/>
    </row>
    <row r="18778" spans="2:11" s="440" customFormat="1" x14ac:dyDescent="0.2">
      <c r="B18778" s="442"/>
      <c r="I18778" s="443"/>
      <c r="J18778" s="443"/>
      <c r="K18778" s="443"/>
    </row>
    <row r="18779" spans="2:11" s="440" customFormat="1" x14ac:dyDescent="0.2">
      <c r="B18779" s="442"/>
      <c r="I18779" s="443"/>
      <c r="J18779" s="443"/>
      <c r="K18779" s="443"/>
    </row>
    <row r="18780" spans="2:11" s="440" customFormat="1" x14ac:dyDescent="0.2">
      <c r="B18780" s="442"/>
      <c r="I18780" s="443"/>
      <c r="J18780" s="443"/>
      <c r="K18780" s="443"/>
    </row>
    <row r="18781" spans="2:11" s="440" customFormat="1" x14ac:dyDescent="0.2">
      <c r="B18781" s="442"/>
      <c r="I18781" s="443"/>
      <c r="J18781" s="443"/>
      <c r="K18781" s="443"/>
    </row>
    <row r="18782" spans="2:11" s="440" customFormat="1" x14ac:dyDescent="0.2">
      <c r="B18782" s="442"/>
      <c r="I18782" s="443"/>
      <c r="J18782" s="443"/>
      <c r="K18782" s="443"/>
    </row>
    <row r="18783" spans="2:11" s="440" customFormat="1" x14ac:dyDescent="0.2">
      <c r="B18783" s="442"/>
      <c r="I18783" s="443"/>
      <c r="J18783" s="443"/>
      <c r="K18783" s="443"/>
    </row>
    <row r="18784" spans="2:11" s="440" customFormat="1" x14ac:dyDescent="0.2">
      <c r="B18784" s="442"/>
      <c r="I18784" s="443"/>
      <c r="J18784" s="443"/>
      <c r="K18784" s="443"/>
    </row>
    <row r="18785" spans="2:11" s="440" customFormat="1" x14ac:dyDescent="0.2">
      <c r="B18785" s="442"/>
      <c r="I18785" s="443"/>
      <c r="J18785" s="443"/>
      <c r="K18785" s="443"/>
    </row>
    <row r="18786" spans="2:11" s="440" customFormat="1" x14ac:dyDescent="0.2">
      <c r="B18786" s="442"/>
      <c r="I18786" s="443"/>
      <c r="J18786" s="443"/>
      <c r="K18786" s="443"/>
    </row>
    <row r="18787" spans="2:11" s="440" customFormat="1" x14ac:dyDescent="0.2">
      <c r="B18787" s="442"/>
      <c r="I18787" s="443"/>
      <c r="J18787" s="443"/>
      <c r="K18787" s="443"/>
    </row>
    <row r="18788" spans="2:11" s="440" customFormat="1" x14ac:dyDescent="0.2">
      <c r="B18788" s="442"/>
      <c r="I18788" s="443"/>
      <c r="J18788" s="443"/>
      <c r="K18788" s="443"/>
    </row>
    <row r="18789" spans="2:11" s="440" customFormat="1" x14ac:dyDescent="0.2">
      <c r="B18789" s="442"/>
      <c r="I18789" s="443"/>
      <c r="J18789" s="443"/>
      <c r="K18789" s="443"/>
    </row>
    <row r="18790" spans="2:11" s="440" customFormat="1" x14ac:dyDescent="0.2">
      <c r="B18790" s="442"/>
      <c r="I18790" s="443"/>
      <c r="J18790" s="443"/>
      <c r="K18790" s="443"/>
    </row>
    <row r="18791" spans="2:11" s="440" customFormat="1" x14ac:dyDescent="0.2">
      <c r="B18791" s="442"/>
      <c r="I18791" s="443"/>
      <c r="J18791" s="443"/>
      <c r="K18791" s="443"/>
    </row>
    <row r="18792" spans="2:11" s="440" customFormat="1" x14ac:dyDescent="0.2">
      <c r="B18792" s="442"/>
      <c r="I18792" s="443"/>
      <c r="J18792" s="443"/>
      <c r="K18792" s="443"/>
    </row>
    <row r="18793" spans="2:11" s="440" customFormat="1" x14ac:dyDescent="0.2">
      <c r="B18793" s="442"/>
      <c r="I18793" s="443"/>
      <c r="J18793" s="443"/>
      <c r="K18793" s="443"/>
    </row>
    <row r="18794" spans="2:11" s="440" customFormat="1" x14ac:dyDescent="0.2">
      <c r="B18794" s="442"/>
      <c r="I18794" s="443"/>
      <c r="J18794" s="443"/>
      <c r="K18794" s="443"/>
    </row>
    <row r="18795" spans="2:11" s="440" customFormat="1" x14ac:dyDescent="0.2">
      <c r="B18795" s="442"/>
      <c r="I18795" s="443"/>
      <c r="J18795" s="443"/>
      <c r="K18795" s="443"/>
    </row>
    <row r="18796" spans="2:11" s="440" customFormat="1" x14ac:dyDescent="0.2">
      <c r="B18796" s="442"/>
      <c r="I18796" s="443"/>
      <c r="J18796" s="443"/>
      <c r="K18796" s="443"/>
    </row>
    <row r="18797" spans="2:11" s="440" customFormat="1" x14ac:dyDescent="0.2">
      <c r="B18797" s="442"/>
      <c r="I18797" s="443"/>
      <c r="J18797" s="443"/>
      <c r="K18797" s="443"/>
    </row>
    <row r="18798" spans="2:11" s="440" customFormat="1" x14ac:dyDescent="0.2">
      <c r="B18798" s="442"/>
      <c r="I18798" s="443"/>
      <c r="J18798" s="443"/>
      <c r="K18798" s="443"/>
    </row>
    <row r="18799" spans="2:11" s="440" customFormat="1" x14ac:dyDescent="0.2">
      <c r="B18799" s="442"/>
      <c r="I18799" s="443"/>
      <c r="J18799" s="443"/>
      <c r="K18799" s="443"/>
    </row>
    <row r="18800" spans="2:11" s="440" customFormat="1" x14ac:dyDescent="0.2">
      <c r="B18800" s="442"/>
      <c r="I18800" s="443"/>
      <c r="J18800" s="443"/>
      <c r="K18800" s="443"/>
    </row>
    <row r="18801" spans="2:11" s="440" customFormat="1" x14ac:dyDescent="0.2">
      <c r="B18801" s="442"/>
      <c r="I18801" s="443"/>
      <c r="J18801" s="443"/>
      <c r="K18801" s="443"/>
    </row>
    <row r="18802" spans="2:11" s="440" customFormat="1" x14ac:dyDescent="0.2">
      <c r="B18802" s="442"/>
      <c r="I18802" s="443"/>
      <c r="J18802" s="443"/>
      <c r="K18802" s="443"/>
    </row>
    <row r="18803" spans="2:11" s="440" customFormat="1" x14ac:dyDescent="0.2">
      <c r="B18803" s="442"/>
      <c r="I18803" s="443"/>
      <c r="J18803" s="443"/>
      <c r="K18803" s="443"/>
    </row>
    <row r="18804" spans="2:11" s="440" customFormat="1" x14ac:dyDescent="0.2">
      <c r="B18804" s="442"/>
      <c r="I18804" s="443"/>
      <c r="J18804" s="443"/>
      <c r="K18804" s="443"/>
    </row>
    <row r="18805" spans="2:11" s="440" customFormat="1" x14ac:dyDescent="0.2">
      <c r="B18805" s="442"/>
      <c r="I18805" s="443"/>
      <c r="J18805" s="443"/>
      <c r="K18805" s="443"/>
    </row>
    <row r="18806" spans="2:11" s="440" customFormat="1" x14ac:dyDescent="0.2">
      <c r="B18806" s="442"/>
      <c r="I18806" s="443"/>
      <c r="J18806" s="443"/>
      <c r="K18806" s="443"/>
    </row>
    <row r="18807" spans="2:11" s="440" customFormat="1" x14ac:dyDescent="0.2">
      <c r="B18807" s="442"/>
      <c r="I18807" s="443"/>
      <c r="J18807" s="443"/>
      <c r="K18807" s="443"/>
    </row>
    <row r="18808" spans="2:11" s="440" customFormat="1" x14ac:dyDescent="0.2">
      <c r="B18808" s="442"/>
      <c r="I18808" s="443"/>
      <c r="J18808" s="443"/>
      <c r="K18808" s="443"/>
    </row>
    <row r="18809" spans="2:11" s="440" customFormat="1" x14ac:dyDescent="0.2">
      <c r="B18809" s="442"/>
      <c r="I18809" s="443"/>
      <c r="J18809" s="443"/>
      <c r="K18809" s="443"/>
    </row>
    <row r="18810" spans="2:11" s="440" customFormat="1" x14ac:dyDescent="0.2">
      <c r="B18810" s="442"/>
      <c r="I18810" s="443"/>
      <c r="J18810" s="443"/>
      <c r="K18810" s="443"/>
    </row>
    <row r="18811" spans="2:11" s="440" customFormat="1" x14ac:dyDescent="0.2">
      <c r="B18811" s="442"/>
      <c r="I18811" s="443"/>
      <c r="J18811" s="443"/>
      <c r="K18811" s="443"/>
    </row>
    <row r="18812" spans="2:11" s="440" customFormat="1" x14ac:dyDescent="0.2">
      <c r="B18812" s="442"/>
      <c r="I18812" s="443"/>
      <c r="J18812" s="443"/>
      <c r="K18812" s="443"/>
    </row>
    <row r="18813" spans="2:11" s="440" customFormat="1" x14ac:dyDescent="0.2">
      <c r="B18813" s="442"/>
      <c r="I18813" s="443"/>
      <c r="J18813" s="443"/>
      <c r="K18813" s="443"/>
    </row>
    <row r="18814" spans="2:11" s="440" customFormat="1" x14ac:dyDescent="0.2">
      <c r="B18814" s="442"/>
      <c r="I18814" s="443"/>
      <c r="J18814" s="443"/>
      <c r="K18814" s="443"/>
    </row>
    <row r="18815" spans="2:11" s="440" customFormat="1" x14ac:dyDescent="0.2">
      <c r="B18815" s="442"/>
      <c r="I18815" s="443"/>
      <c r="J18815" s="443"/>
      <c r="K18815" s="443"/>
    </row>
    <row r="18816" spans="2:11" s="440" customFormat="1" x14ac:dyDescent="0.2">
      <c r="B18816" s="442"/>
      <c r="I18816" s="443"/>
      <c r="J18816" s="443"/>
      <c r="K18816" s="443"/>
    </row>
    <row r="18817" spans="2:11" s="440" customFormat="1" x14ac:dyDescent="0.2">
      <c r="B18817" s="442"/>
      <c r="I18817" s="443"/>
      <c r="J18817" s="443"/>
      <c r="K18817" s="443"/>
    </row>
    <row r="18818" spans="2:11" s="440" customFormat="1" x14ac:dyDescent="0.2">
      <c r="B18818" s="442"/>
      <c r="I18818" s="443"/>
      <c r="J18818" s="443"/>
      <c r="K18818" s="443"/>
    </row>
    <row r="18819" spans="2:11" s="440" customFormat="1" x14ac:dyDescent="0.2">
      <c r="B18819" s="442"/>
      <c r="I18819" s="443"/>
      <c r="J18819" s="443"/>
      <c r="K18819" s="443"/>
    </row>
    <row r="18820" spans="2:11" s="440" customFormat="1" x14ac:dyDescent="0.2">
      <c r="B18820" s="442"/>
      <c r="I18820" s="443"/>
      <c r="J18820" s="443"/>
      <c r="K18820" s="443"/>
    </row>
    <row r="18821" spans="2:11" s="440" customFormat="1" x14ac:dyDescent="0.2">
      <c r="B18821" s="442"/>
      <c r="I18821" s="443"/>
      <c r="J18821" s="443"/>
      <c r="K18821" s="443"/>
    </row>
    <row r="18822" spans="2:11" s="440" customFormat="1" x14ac:dyDescent="0.2">
      <c r="B18822" s="442"/>
      <c r="I18822" s="443"/>
      <c r="J18822" s="443"/>
      <c r="K18822" s="443"/>
    </row>
    <row r="18823" spans="2:11" s="440" customFormat="1" x14ac:dyDescent="0.2">
      <c r="B18823" s="442"/>
      <c r="I18823" s="443"/>
      <c r="J18823" s="443"/>
      <c r="K18823" s="443"/>
    </row>
    <row r="18824" spans="2:11" s="440" customFormat="1" x14ac:dyDescent="0.2">
      <c r="B18824" s="442"/>
      <c r="I18824" s="443"/>
      <c r="J18824" s="443"/>
      <c r="K18824" s="443"/>
    </row>
    <row r="18825" spans="2:11" s="440" customFormat="1" x14ac:dyDescent="0.2">
      <c r="B18825" s="442"/>
      <c r="I18825" s="443"/>
      <c r="J18825" s="443"/>
      <c r="K18825" s="443"/>
    </row>
    <row r="18826" spans="2:11" s="440" customFormat="1" x14ac:dyDescent="0.2">
      <c r="B18826" s="442"/>
      <c r="I18826" s="443"/>
      <c r="J18826" s="443"/>
      <c r="K18826" s="443"/>
    </row>
    <row r="18827" spans="2:11" s="440" customFormat="1" x14ac:dyDescent="0.2">
      <c r="B18827" s="442"/>
      <c r="I18827" s="443"/>
      <c r="J18827" s="443"/>
      <c r="K18827" s="443"/>
    </row>
    <row r="18828" spans="2:11" s="440" customFormat="1" x14ac:dyDescent="0.2">
      <c r="B18828" s="442"/>
      <c r="I18828" s="443"/>
      <c r="J18828" s="443"/>
      <c r="K18828" s="443"/>
    </row>
    <row r="18829" spans="2:11" s="440" customFormat="1" x14ac:dyDescent="0.2">
      <c r="B18829" s="442"/>
      <c r="I18829" s="443"/>
      <c r="J18829" s="443"/>
      <c r="K18829" s="443"/>
    </row>
    <row r="18830" spans="2:11" s="440" customFormat="1" x14ac:dyDescent="0.2">
      <c r="B18830" s="442"/>
      <c r="I18830" s="443"/>
      <c r="J18830" s="443"/>
      <c r="K18830" s="443"/>
    </row>
    <row r="18831" spans="2:11" s="440" customFormat="1" x14ac:dyDescent="0.2">
      <c r="B18831" s="442"/>
      <c r="I18831" s="443"/>
      <c r="J18831" s="443"/>
      <c r="K18831" s="443"/>
    </row>
    <row r="18832" spans="2:11" s="440" customFormat="1" x14ac:dyDescent="0.2">
      <c r="B18832" s="442"/>
      <c r="I18832" s="443"/>
      <c r="J18832" s="443"/>
      <c r="K18832" s="443"/>
    </row>
    <row r="18833" spans="2:11" s="440" customFormat="1" x14ac:dyDescent="0.2">
      <c r="B18833" s="442"/>
      <c r="I18833" s="443"/>
      <c r="J18833" s="443"/>
      <c r="K18833" s="443"/>
    </row>
    <row r="18834" spans="2:11" s="440" customFormat="1" x14ac:dyDescent="0.2">
      <c r="B18834" s="442"/>
      <c r="I18834" s="443"/>
      <c r="J18834" s="443"/>
      <c r="K18834" s="443"/>
    </row>
    <row r="18835" spans="2:11" s="440" customFormat="1" x14ac:dyDescent="0.2">
      <c r="B18835" s="442"/>
      <c r="I18835" s="443"/>
      <c r="J18835" s="443"/>
      <c r="K18835" s="443"/>
    </row>
    <row r="18836" spans="2:11" s="440" customFormat="1" x14ac:dyDescent="0.2">
      <c r="B18836" s="442"/>
      <c r="I18836" s="443"/>
      <c r="J18836" s="443"/>
      <c r="K18836" s="443"/>
    </row>
    <row r="18837" spans="2:11" s="440" customFormat="1" x14ac:dyDescent="0.2">
      <c r="B18837" s="442"/>
      <c r="I18837" s="443"/>
      <c r="J18837" s="443"/>
      <c r="K18837" s="443"/>
    </row>
    <row r="18838" spans="2:11" s="440" customFormat="1" x14ac:dyDescent="0.2">
      <c r="B18838" s="442"/>
      <c r="I18838" s="443"/>
      <c r="J18838" s="443"/>
      <c r="K18838" s="443"/>
    </row>
    <row r="18839" spans="2:11" s="440" customFormat="1" x14ac:dyDescent="0.2">
      <c r="B18839" s="442"/>
      <c r="I18839" s="443"/>
      <c r="J18839" s="443"/>
      <c r="K18839" s="443"/>
    </row>
    <row r="18840" spans="2:11" s="440" customFormat="1" x14ac:dyDescent="0.2">
      <c r="B18840" s="442"/>
      <c r="I18840" s="443"/>
      <c r="J18840" s="443"/>
      <c r="K18840" s="443"/>
    </row>
    <row r="18841" spans="2:11" s="440" customFormat="1" x14ac:dyDescent="0.2">
      <c r="B18841" s="442"/>
      <c r="I18841" s="443"/>
      <c r="J18841" s="443"/>
      <c r="K18841" s="443"/>
    </row>
    <row r="18842" spans="2:11" s="440" customFormat="1" x14ac:dyDescent="0.2">
      <c r="B18842" s="442"/>
      <c r="I18842" s="443"/>
      <c r="J18842" s="443"/>
      <c r="K18842" s="443"/>
    </row>
    <row r="18843" spans="2:11" s="440" customFormat="1" x14ac:dyDescent="0.2">
      <c r="B18843" s="442"/>
      <c r="I18843" s="443"/>
      <c r="J18843" s="443"/>
      <c r="K18843" s="443"/>
    </row>
    <row r="18844" spans="2:11" s="440" customFormat="1" x14ac:dyDescent="0.2">
      <c r="B18844" s="442"/>
      <c r="I18844" s="443"/>
      <c r="J18844" s="443"/>
      <c r="K18844" s="443"/>
    </row>
    <row r="18845" spans="2:11" s="440" customFormat="1" x14ac:dyDescent="0.2">
      <c r="B18845" s="442"/>
      <c r="I18845" s="443"/>
      <c r="J18845" s="443"/>
      <c r="K18845" s="443"/>
    </row>
    <row r="18846" spans="2:11" s="440" customFormat="1" x14ac:dyDescent="0.2">
      <c r="B18846" s="442"/>
      <c r="I18846" s="443"/>
      <c r="J18846" s="443"/>
      <c r="K18846" s="443"/>
    </row>
    <row r="18847" spans="2:11" s="440" customFormat="1" x14ac:dyDescent="0.2">
      <c r="B18847" s="442"/>
      <c r="I18847" s="443"/>
      <c r="J18847" s="443"/>
      <c r="K18847" s="443"/>
    </row>
    <row r="18848" spans="2:11" s="440" customFormat="1" x14ac:dyDescent="0.2">
      <c r="B18848" s="442"/>
      <c r="I18848" s="443"/>
      <c r="J18848" s="443"/>
      <c r="K18848" s="443"/>
    </row>
    <row r="18849" spans="2:11" s="440" customFormat="1" x14ac:dyDescent="0.2">
      <c r="B18849" s="442"/>
      <c r="I18849" s="443"/>
      <c r="J18849" s="443"/>
      <c r="K18849" s="443"/>
    </row>
    <row r="18850" spans="2:11" s="440" customFormat="1" x14ac:dyDescent="0.2">
      <c r="B18850" s="442"/>
      <c r="I18850" s="443"/>
      <c r="J18850" s="443"/>
      <c r="K18850" s="443"/>
    </row>
    <row r="18851" spans="2:11" s="440" customFormat="1" x14ac:dyDescent="0.2">
      <c r="B18851" s="442"/>
      <c r="I18851" s="443"/>
      <c r="J18851" s="443"/>
      <c r="K18851" s="443"/>
    </row>
    <row r="18852" spans="2:11" s="440" customFormat="1" x14ac:dyDescent="0.2">
      <c r="B18852" s="442"/>
      <c r="I18852" s="443"/>
      <c r="J18852" s="443"/>
      <c r="K18852" s="443"/>
    </row>
    <row r="18853" spans="2:11" s="440" customFormat="1" x14ac:dyDescent="0.2">
      <c r="B18853" s="442"/>
      <c r="I18853" s="443"/>
      <c r="J18853" s="443"/>
      <c r="K18853" s="443"/>
    </row>
    <row r="18854" spans="2:11" s="440" customFormat="1" x14ac:dyDescent="0.2">
      <c r="B18854" s="442"/>
      <c r="I18854" s="443"/>
      <c r="J18854" s="443"/>
      <c r="K18854" s="443"/>
    </row>
    <row r="18855" spans="2:11" s="440" customFormat="1" x14ac:dyDescent="0.2">
      <c r="B18855" s="442"/>
      <c r="I18855" s="443"/>
      <c r="J18855" s="443"/>
      <c r="K18855" s="443"/>
    </row>
    <row r="18856" spans="2:11" s="440" customFormat="1" x14ac:dyDescent="0.2">
      <c r="B18856" s="442"/>
      <c r="I18856" s="443"/>
      <c r="J18856" s="443"/>
      <c r="K18856" s="443"/>
    </row>
    <row r="18857" spans="2:11" s="440" customFormat="1" x14ac:dyDescent="0.2">
      <c r="B18857" s="442"/>
      <c r="I18857" s="443"/>
      <c r="J18857" s="443"/>
      <c r="K18857" s="443"/>
    </row>
    <row r="18858" spans="2:11" s="440" customFormat="1" x14ac:dyDescent="0.2">
      <c r="B18858" s="442"/>
      <c r="I18858" s="443"/>
      <c r="J18858" s="443"/>
      <c r="K18858" s="443"/>
    </row>
    <row r="18859" spans="2:11" s="440" customFormat="1" x14ac:dyDescent="0.2">
      <c r="B18859" s="442"/>
      <c r="I18859" s="443"/>
      <c r="J18859" s="443"/>
      <c r="K18859" s="443"/>
    </row>
    <row r="18860" spans="2:11" s="440" customFormat="1" x14ac:dyDescent="0.2">
      <c r="B18860" s="442"/>
      <c r="I18860" s="443"/>
      <c r="J18860" s="443"/>
      <c r="K18860" s="443"/>
    </row>
    <row r="18861" spans="2:11" s="440" customFormat="1" x14ac:dyDescent="0.2">
      <c r="B18861" s="442"/>
      <c r="I18861" s="443"/>
      <c r="J18861" s="443"/>
      <c r="K18861" s="443"/>
    </row>
    <row r="18862" spans="2:11" s="440" customFormat="1" x14ac:dyDescent="0.2">
      <c r="B18862" s="442"/>
      <c r="I18862" s="443"/>
      <c r="J18862" s="443"/>
      <c r="K18862" s="443"/>
    </row>
    <row r="18863" spans="2:11" s="440" customFormat="1" x14ac:dyDescent="0.2">
      <c r="B18863" s="442"/>
      <c r="I18863" s="443"/>
      <c r="J18863" s="443"/>
      <c r="K18863" s="443"/>
    </row>
    <row r="18864" spans="2:11" s="440" customFormat="1" x14ac:dyDescent="0.2">
      <c r="B18864" s="442"/>
      <c r="I18864" s="443"/>
      <c r="J18864" s="443"/>
      <c r="K18864" s="443"/>
    </row>
    <row r="18865" spans="2:11" s="440" customFormat="1" x14ac:dyDescent="0.2">
      <c r="B18865" s="442"/>
      <c r="I18865" s="443"/>
      <c r="J18865" s="443"/>
      <c r="K18865" s="443"/>
    </row>
    <row r="18866" spans="2:11" s="440" customFormat="1" x14ac:dyDescent="0.2">
      <c r="B18866" s="442"/>
      <c r="I18866" s="443"/>
      <c r="J18866" s="443"/>
      <c r="K18866" s="443"/>
    </row>
    <row r="18867" spans="2:11" s="440" customFormat="1" x14ac:dyDescent="0.2">
      <c r="B18867" s="442"/>
      <c r="I18867" s="443"/>
      <c r="J18867" s="443"/>
      <c r="K18867" s="443"/>
    </row>
    <row r="18868" spans="2:11" s="440" customFormat="1" x14ac:dyDescent="0.2">
      <c r="B18868" s="442"/>
      <c r="I18868" s="443"/>
      <c r="J18868" s="443"/>
      <c r="K18868" s="443"/>
    </row>
    <row r="18869" spans="2:11" s="440" customFormat="1" x14ac:dyDescent="0.2">
      <c r="B18869" s="442"/>
      <c r="I18869" s="443"/>
      <c r="J18869" s="443"/>
      <c r="K18869" s="443"/>
    </row>
    <row r="18870" spans="2:11" s="440" customFormat="1" x14ac:dyDescent="0.2">
      <c r="B18870" s="442"/>
      <c r="I18870" s="443"/>
      <c r="J18870" s="443"/>
      <c r="K18870" s="443"/>
    </row>
    <row r="18871" spans="2:11" s="440" customFormat="1" x14ac:dyDescent="0.2">
      <c r="B18871" s="442"/>
      <c r="I18871" s="443"/>
      <c r="J18871" s="443"/>
      <c r="K18871" s="443"/>
    </row>
    <row r="18872" spans="2:11" s="440" customFormat="1" x14ac:dyDescent="0.2">
      <c r="B18872" s="442"/>
      <c r="I18872" s="443"/>
      <c r="J18872" s="443"/>
      <c r="K18872" s="443"/>
    </row>
    <row r="18873" spans="2:11" s="440" customFormat="1" x14ac:dyDescent="0.2">
      <c r="B18873" s="442"/>
      <c r="I18873" s="443"/>
      <c r="J18873" s="443"/>
      <c r="K18873" s="443"/>
    </row>
    <row r="18874" spans="2:11" s="440" customFormat="1" x14ac:dyDescent="0.2">
      <c r="B18874" s="442"/>
      <c r="I18874" s="443"/>
      <c r="J18874" s="443"/>
      <c r="K18874" s="443"/>
    </row>
    <row r="18875" spans="2:11" s="440" customFormat="1" x14ac:dyDescent="0.2">
      <c r="B18875" s="442"/>
      <c r="I18875" s="443"/>
      <c r="J18875" s="443"/>
      <c r="K18875" s="443"/>
    </row>
    <row r="18876" spans="2:11" s="440" customFormat="1" x14ac:dyDescent="0.2">
      <c r="B18876" s="442"/>
      <c r="I18876" s="443"/>
      <c r="J18876" s="443"/>
      <c r="K18876" s="443"/>
    </row>
    <row r="18877" spans="2:11" s="440" customFormat="1" x14ac:dyDescent="0.2">
      <c r="B18877" s="442"/>
      <c r="I18877" s="443"/>
      <c r="J18877" s="443"/>
      <c r="K18877" s="443"/>
    </row>
    <row r="18878" spans="2:11" s="440" customFormat="1" x14ac:dyDescent="0.2">
      <c r="B18878" s="442"/>
      <c r="I18878" s="443"/>
      <c r="J18878" s="443"/>
      <c r="K18878" s="443"/>
    </row>
    <row r="18879" spans="2:11" s="440" customFormat="1" x14ac:dyDescent="0.2">
      <c r="B18879" s="442"/>
      <c r="I18879" s="443"/>
      <c r="J18879" s="443"/>
      <c r="K18879" s="443"/>
    </row>
    <row r="18880" spans="2:11" s="440" customFormat="1" x14ac:dyDescent="0.2">
      <c r="B18880" s="442"/>
      <c r="I18880" s="443"/>
      <c r="J18880" s="443"/>
      <c r="K18880" s="443"/>
    </row>
    <row r="18881" spans="2:11" s="440" customFormat="1" x14ac:dyDescent="0.2">
      <c r="B18881" s="442"/>
      <c r="I18881" s="443"/>
      <c r="J18881" s="443"/>
      <c r="K18881" s="443"/>
    </row>
    <row r="18882" spans="2:11" s="440" customFormat="1" x14ac:dyDescent="0.2">
      <c r="B18882" s="442"/>
      <c r="I18882" s="443"/>
      <c r="J18882" s="443"/>
      <c r="K18882" s="443"/>
    </row>
    <row r="18883" spans="2:11" s="440" customFormat="1" x14ac:dyDescent="0.2">
      <c r="B18883" s="442"/>
      <c r="I18883" s="443"/>
      <c r="J18883" s="443"/>
      <c r="K18883" s="443"/>
    </row>
    <row r="18884" spans="2:11" s="440" customFormat="1" x14ac:dyDescent="0.2">
      <c r="B18884" s="442"/>
      <c r="I18884" s="443"/>
      <c r="J18884" s="443"/>
      <c r="K18884" s="443"/>
    </row>
    <row r="18885" spans="2:11" s="440" customFormat="1" x14ac:dyDescent="0.2">
      <c r="B18885" s="442"/>
      <c r="I18885" s="443"/>
      <c r="J18885" s="443"/>
      <c r="K18885" s="443"/>
    </row>
    <row r="18886" spans="2:11" s="440" customFormat="1" x14ac:dyDescent="0.2">
      <c r="B18886" s="442"/>
      <c r="I18886" s="443"/>
      <c r="J18886" s="443"/>
      <c r="K18886" s="443"/>
    </row>
    <row r="18887" spans="2:11" s="440" customFormat="1" x14ac:dyDescent="0.2">
      <c r="B18887" s="442"/>
      <c r="I18887" s="443"/>
      <c r="J18887" s="443"/>
      <c r="K18887" s="443"/>
    </row>
    <row r="18888" spans="2:11" s="440" customFormat="1" x14ac:dyDescent="0.2">
      <c r="B18888" s="442"/>
      <c r="I18888" s="443"/>
      <c r="J18888" s="443"/>
      <c r="K18888" s="443"/>
    </row>
    <row r="18889" spans="2:11" s="440" customFormat="1" x14ac:dyDescent="0.2">
      <c r="B18889" s="442"/>
      <c r="I18889" s="443"/>
      <c r="J18889" s="443"/>
      <c r="K18889" s="443"/>
    </row>
    <row r="18890" spans="2:11" s="440" customFormat="1" x14ac:dyDescent="0.2">
      <c r="B18890" s="442"/>
      <c r="I18890" s="443"/>
      <c r="J18890" s="443"/>
      <c r="K18890" s="443"/>
    </row>
    <row r="18891" spans="2:11" s="440" customFormat="1" x14ac:dyDescent="0.2">
      <c r="B18891" s="442"/>
      <c r="I18891" s="443"/>
      <c r="J18891" s="443"/>
      <c r="K18891" s="443"/>
    </row>
    <row r="18892" spans="2:11" s="440" customFormat="1" x14ac:dyDescent="0.2">
      <c r="B18892" s="442"/>
      <c r="I18892" s="443"/>
      <c r="J18892" s="443"/>
      <c r="K18892" s="443"/>
    </row>
    <row r="18893" spans="2:11" s="440" customFormat="1" x14ac:dyDescent="0.2">
      <c r="B18893" s="442"/>
      <c r="I18893" s="443"/>
      <c r="J18893" s="443"/>
      <c r="K18893" s="443"/>
    </row>
    <row r="18894" spans="2:11" s="440" customFormat="1" x14ac:dyDescent="0.2">
      <c r="B18894" s="442"/>
      <c r="I18894" s="443"/>
      <c r="J18894" s="443"/>
      <c r="K18894" s="443"/>
    </row>
    <row r="18895" spans="2:11" s="440" customFormat="1" x14ac:dyDescent="0.2">
      <c r="B18895" s="442"/>
      <c r="I18895" s="443"/>
      <c r="J18895" s="443"/>
      <c r="K18895" s="443"/>
    </row>
    <row r="18896" spans="2:11" s="440" customFormat="1" x14ac:dyDescent="0.2">
      <c r="B18896" s="442"/>
      <c r="I18896" s="443"/>
      <c r="J18896" s="443"/>
      <c r="K18896" s="443"/>
    </row>
    <row r="18897" spans="2:11" s="440" customFormat="1" x14ac:dyDescent="0.2">
      <c r="B18897" s="442"/>
      <c r="I18897" s="443"/>
      <c r="J18897" s="443"/>
      <c r="K18897" s="443"/>
    </row>
    <row r="18898" spans="2:11" s="440" customFormat="1" x14ac:dyDescent="0.2">
      <c r="B18898" s="442"/>
      <c r="I18898" s="443"/>
      <c r="J18898" s="443"/>
      <c r="K18898" s="443"/>
    </row>
    <row r="18899" spans="2:11" s="440" customFormat="1" x14ac:dyDescent="0.2">
      <c r="B18899" s="442"/>
      <c r="I18899" s="443"/>
      <c r="J18899" s="443"/>
      <c r="K18899" s="443"/>
    </row>
    <row r="18900" spans="2:11" s="440" customFormat="1" x14ac:dyDescent="0.2">
      <c r="B18900" s="442"/>
      <c r="I18900" s="443"/>
      <c r="J18900" s="443"/>
      <c r="K18900" s="443"/>
    </row>
    <row r="18901" spans="2:11" s="440" customFormat="1" x14ac:dyDescent="0.2">
      <c r="B18901" s="442"/>
      <c r="I18901" s="443"/>
      <c r="J18901" s="443"/>
      <c r="K18901" s="443"/>
    </row>
    <row r="18902" spans="2:11" s="440" customFormat="1" x14ac:dyDescent="0.2">
      <c r="B18902" s="442"/>
      <c r="I18902" s="443"/>
      <c r="J18902" s="443"/>
      <c r="K18902" s="443"/>
    </row>
    <row r="18903" spans="2:11" s="440" customFormat="1" x14ac:dyDescent="0.2">
      <c r="B18903" s="442"/>
      <c r="I18903" s="443"/>
      <c r="J18903" s="443"/>
      <c r="K18903" s="443"/>
    </row>
    <row r="18904" spans="2:11" s="440" customFormat="1" x14ac:dyDescent="0.2">
      <c r="B18904" s="442"/>
      <c r="I18904" s="443"/>
      <c r="J18904" s="443"/>
      <c r="K18904" s="443"/>
    </row>
    <row r="18905" spans="2:11" s="440" customFormat="1" x14ac:dyDescent="0.2">
      <c r="B18905" s="442"/>
      <c r="I18905" s="443"/>
      <c r="J18905" s="443"/>
      <c r="K18905" s="443"/>
    </row>
    <row r="18906" spans="2:11" s="440" customFormat="1" x14ac:dyDescent="0.2">
      <c r="B18906" s="442"/>
      <c r="I18906" s="443"/>
      <c r="J18906" s="443"/>
      <c r="K18906" s="443"/>
    </row>
    <row r="18907" spans="2:11" s="440" customFormat="1" x14ac:dyDescent="0.2">
      <c r="B18907" s="442"/>
      <c r="I18907" s="443"/>
      <c r="J18907" s="443"/>
      <c r="K18907" s="443"/>
    </row>
    <row r="18908" spans="2:11" s="440" customFormat="1" x14ac:dyDescent="0.2">
      <c r="B18908" s="442"/>
      <c r="I18908" s="443"/>
      <c r="J18908" s="443"/>
      <c r="K18908" s="443"/>
    </row>
    <row r="18909" spans="2:11" s="440" customFormat="1" x14ac:dyDescent="0.2">
      <c r="B18909" s="442"/>
      <c r="I18909" s="443"/>
      <c r="J18909" s="443"/>
      <c r="K18909" s="443"/>
    </row>
    <row r="18910" spans="2:11" s="440" customFormat="1" x14ac:dyDescent="0.2">
      <c r="B18910" s="442"/>
      <c r="I18910" s="443"/>
      <c r="J18910" s="443"/>
      <c r="K18910" s="443"/>
    </row>
    <row r="18911" spans="2:11" s="440" customFormat="1" x14ac:dyDescent="0.2">
      <c r="B18911" s="442"/>
      <c r="I18911" s="443"/>
      <c r="J18911" s="443"/>
      <c r="K18911" s="443"/>
    </row>
    <row r="18912" spans="2:11" s="440" customFormat="1" x14ac:dyDescent="0.2">
      <c r="B18912" s="442"/>
      <c r="I18912" s="443"/>
      <c r="J18912" s="443"/>
      <c r="K18912" s="443"/>
    </row>
    <row r="18913" spans="2:11" s="440" customFormat="1" x14ac:dyDescent="0.2">
      <c r="B18913" s="442"/>
      <c r="I18913" s="443"/>
      <c r="J18913" s="443"/>
      <c r="K18913" s="443"/>
    </row>
    <row r="18914" spans="2:11" s="440" customFormat="1" x14ac:dyDescent="0.2">
      <c r="B18914" s="442"/>
      <c r="I18914" s="443"/>
      <c r="J18914" s="443"/>
      <c r="K18914" s="443"/>
    </row>
    <row r="18915" spans="2:11" s="440" customFormat="1" x14ac:dyDescent="0.2">
      <c r="B18915" s="442"/>
      <c r="I18915" s="443"/>
      <c r="J18915" s="443"/>
      <c r="K18915" s="443"/>
    </row>
    <row r="18916" spans="2:11" s="440" customFormat="1" x14ac:dyDescent="0.2">
      <c r="B18916" s="442"/>
      <c r="I18916" s="443"/>
      <c r="J18916" s="443"/>
      <c r="K18916" s="443"/>
    </row>
    <row r="18917" spans="2:11" s="440" customFormat="1" x14ac:dyDescent="0.2">
      <c r="B18917" s="442"/>
      <c r="I18917" s="443"/>
      <c r="J18917" s="443"/>
      <c r="K18917" s="443"/>
    </row>
    <row r="18918" spans="2:11" s="440" customFormat="1" x14ac:dyDescent="0.2">
      <c r="B18918" s="442"/>
      <c r="I18918" s="443"/>
      <c r="J18918" s="443"/>
      <c r="K18918" s="443"/>
    </row>
    <row r="18919" spans="2:11" s="440" customFormat="1" x14ac:dyDescent="0.2">
      <c r="B18919" s="442"/>
      <c r="I18919" s="443"/>
      <c r="J18919" s="443"/>
      <c r="K18919" s="443"/>
    </row>
    <row r="18920" spans="2:11" s="440" customFormat="1" x14ac:dyDescent="0.2">
      <c r="B18920" s="442"/>
      <c r="I18920" s="443"/>
      <c r="J18920" s="443"/>
      <c r="K18920" s="443"/>
    </row>
    <row r="18921" spans="2:11" s="440" customFormat="1" x14ac:dyDescent="0.2">
      <c r="B18921" s="442"/>
      <c r="I18921" s="443"/>
      <c r="J18921" s="443"/>
      <c r="K18921" s="443"/>
    </row>
    <row r="18922" spans="2:11" s="440" customFormat="1" x14ac:dyDescent="0.2">
      <c r="B18922" s="442"/>
      <c r="I18922" s="443"/>
      <c r="J18922" s="443"/>
      <c r="K18922" s="443"/>
    </row>
    <row r="18923" spans="2:11" s="440" customFormat="1" x14ac:dyDescent="0.2">
      <c r="B18923" s="442"/>
      <c r="I18923" s="443"/>
      <c r="J18923" s="443"/>
      <c r="K18923" s="443"/>
    </row>
    <row r="18924" spans="2:11" s="440" customFormat="1" x14ac:dyDescent="0.2">
      <c r="B18924" s="442"/>
      <c r="I18924" s="443"/>
      <c r="J18924" s="443"/>
      <c r="K18924" s="443"/>
    </row>
    <row r="18925" spans="2:11" s="440" customFormat="1" x14ac:dyDescent="0.2">
      <c r="B18925" s="442"/>
      <c r="I18925" s="443"/>
      <c r="J18925" s="443"/>
      <c r="K18925" s="443"/>
    </row>
    <row r="18926" spans="2:11" s="440" customFormat="1" x14ac:dyDescent="0.2">
      <c r="B18926" s="442"/>
      <c r="I18926" s="443"/>
      <c r="J18926" s="443"/>
      <c r="K18926" s="443"/>
    </row>
    <row r="18927" spans="2:11" s="440" customFormat="1" x14ac:dyDescent="0.2">
      <c r="B18927" s="442"/>
      <c r="I18927" s="443"/>
      <c r="J18927" s="443"/>
      <c r="K18927" s="443"/>
    </row>
    <row r="18928" spans="2:11" s="440" customFormat="1" x14ac:dyDescent="0.2">
      <c r="B18928" s="442"/>
      <c r="I18928" s="443"/>
      <c r="J18928" s="443"/>
      <c r="K18928" s="443"/>
    </row>
    <row r="18929" spans="2:11" s="440" customFormat="1" x14ac:dyDescent="0.2">
      <c r="B18929" s="442"/>
      <c r="I18929" s="443"/>
      <c r="J18929" s="443"/>
      <c r="K18929" s="443"/>
    </row>
    <row r="18930" spans="2:11" s="440" customFormat="1" x14ac:dyDescent="0.2">
      <c r="B18930" s="442"/>
      <c r="I18930" s="443"/>
      <c r="J18930" s="443"/>
      <c r="K18930" s="443"/>
    </row>
    <row r="18931" spans="2:11" s="440" customFormat="1" x14ac:dyDescent="0.2">
      <c r="B18931" s="442"/>
      <c r="I18931" s="443"/>
      <c r="J18931" s="443"/>
      <c r="K18931" s="443"/>
    </row>
    <row r="18932" spans="2:11" s="440" customFormat="1" x14ac:dyDescent="0.2">
      <c r="B18932" s="442"/>
      <c r="I18932" s="443"/>
      <c r="J18932" s="443"/>
      <c r="K18932" s="443"/>
    </row>
    <row r="18933" spans="2:11" s="440" customFormat="1" x14ac:dyDescent="0.2">
      <c r="B18933" s="442"/>
      <c r="I18933" s="443"/>
      <c r="J18933" s="443"/>
      <c r="K18933" s="443"/>
    </row>
    <row r="18934" spans="2:11" s="440" customFormat="1" x14ac:dyDescent="0.2">
      <c r="B18934" s="442"/>
      <c r="I18934" s="443"/>
      <c r="J18934" s="443"/>
      <c r="K18934" s="443"/>
    </row>
    <row r="18935" spans="2:11" s="440" customFormat="1" x14ac:dyDescent="0.2">
      <c r="B18935" s="442"/>
      <c r="I18935" s="443"/>
      <c r="J18935" s="443"/>
      <c r="K18935" s="443"/>
    </row>
    <row r="18936" spans="2:11" s="440" customFormat="1" x14ac:dyDescent="0.2">
      <c r="B18936" s="442"/>
      <c r="I18936" s="443"/>
      <c r="J18936" s="443"/>
      <c r="K18936" s="443"/>
    </row>
    <row r="18937" spans="2:11" s="440" customFormat="1" x14ac:dyDescent="0.2">
      <c r="B18937" s="442"/>
      <c r="I18937" s="443"/>
      <c r="J18937" s="443"/>
      <c r="K18937" s="443"/>
    </row>
    <row r="18938" spans="2:11" s="440" customFormat="1" x14ac:dyDescent="0.2">
      <c r="B18938" s="442"/>
      <c r="I18938" s="443"/>
      <c r="J18938" s="443"/>
      <c r="K18938" s="443"/>
    </row>
    <row r="18939" spans="2:11" s="440" customFormat="1" x14ac:dyDescent="0.2">
      <c r="B18939" s="442"/>
      <c r="I18939" s="443"/>
      <c r="J18939" s="443"/>
      <c r="K18939" s="443"/>
    </row>
    <row r="18940" spans="2:11" s="440" customFormat="1" x14ac:dyDescent="0.2">
      <c r="B18940" s="442"/>
      <c r="I18940" s="443"/>
      <c r="J18940" s="443"/>
      <c r="K18940" s="443"/>
    </row>
    <row r="18941" spans="2:11" s="440" customFormat="1" x14ac:dyDescent="0.2">
      <c r="B18941" s="442"/>
      <c r="I18941" s="443"/>
      <c r="J18941" s="443"/>
      <c r="K18941" s="443"/>
    </row>
    <row r="18942" spans="2:11" s="440" customFormat="1" x14ac:dyDescent="0.2">
      <c r="B18942" s="442"/>
      <c r="I18942" s="443"/>
      <c r="J18942" s="443"/>
      <c r="K18942" s="443"/>
    </row>
    <row r="18943" spans="2:11" s="440" customFormat="1" x14ac:dyDescent="0.2">
      <c r="B18943" s="442"/>
      <c r="I18943" s="443"/>
      <c r="J18943" s="443"/>
      <c r="K18943" s="443"/>
    </row>
    <row r="18944" spans="2:11" s="440" customFormat="1" x14ac:dyDescent="0.2">
      <c r="B18944" s="442"/>
      <c r="I18944" s="443"/>
      <c r="J18944" s="443"/>
      <c r="K18944" s="443"/>
    </row>
    <row r="18945" spans="2:11" s="440" customFormat="1" x14ac:dyDescent="0.2">
      <c r="B18945" s="442"/>
      <c r="I18945" s="443"/>
      <c r="J18945" s="443"/>
      <c r="K18945" s="443"/>
    </row>
    <row r="18946" spans="2:11" s="440" customFormat="1" x14ac:dyDescent="0.2">
      <c r="B18946" s="442"/>
      <c r="I18946" s="443"/>
      <c r="J18946" s="443"/>
      <c r="K18946" s="443"/>
    </row>
    <row r="18947" spans="2:11" s="440" customFormat="1" x14ac:dyDescent="0.2">
      <c r="B18947" s="442"/>
      <c r="I18947" s="443"/>
      <c r="J18947" s="443"/>
      <c r="K18947" s="443"/>
    </row>
    <row r="18948" spans="2:11" s="440" customFormat="1" x14ac:dyDescent="0.2">
      <c r="B18948" s="442"/>
      <c r="I18948" s="443"/>
      <c r="J18948" s="443"/>
      <c r="K18948" s="443"/>
    </row>
    <row r="18949" spans="2:11" s="440" customFormat="1" x14ac:dyDescent="0.2">
      <c r="B18949" s="442"/>
      <c r="I18949" s="443"/>
      <c r="J18949" s="443"/>
      <c r="K18949" s="443"/>
    </row>
    <row r="18950" spans="2:11" s="440" customFormat="1" x14ac:dyDescent="0.2">
      <c r="B18950" s="442"/>
      <c r="I18950" s="443"/>
      <c r="J18950" s="443"/>
      <c r="K18950" s="443"/>
    </row>
    <row r="18951" spans="2:11" s="440" customFormat="1" x14ac:dyDescent="0.2">
      <c r="B18951" s="442"/>
      <c r="I18951" s="443"/>
      <c r="J18951" s="443"/>
      <c r="K18951" s="443"/>
    </row>
    <row r="18952" spans="2:11" s="440" customFormat="1" x14ac:dyDescent="0.2">
      <c r="B18952" s="442"/>
      <c r="I18952" s="443"/>
      <c r="J18952" s="443"/>
      <c r="K18952" s="443"/>
    </row>
    <row r="18953" spans="2:11" s="440" customFormat="1" x14ac:dyDescent="0.2">
      <c r="B18953" s="442"/>
      <c r="I18953" s="443"/>
      <c r="J18953" s="443"/>
      <c r="K18953" s="443"/>
    </row>
    <row r="18954" spans="2:11" s="440" customFormat="1" x14ac:dyDescent="0.2">
      <c r="B18954" s="442"/>
      <c r="I18954" s="443"/>
      <c r="J18954" s="443"/>
      <c r="K18954" s="443"/>
    </row>
    <row r="18955" spans="2:11" s="440" customFormat="1" x14ac:dyDescent="0.2">
      <c r="B18955" s="442"/>
      <c r="I18955" s="443"/>
      <c r="J18955" s="443"/>
      <c r="K18955" s="443"/>
    </row>
    <row r="18956" spans="2:11" s="440" customFormat="1" x14ac:dyDescent="0.2">
      <c r="B18956" s="442"/>
      <c r="I18956" s="443"/>
      <c r="J18956" s="443"/>
      <c r="K18956" s="443"/>
    </row>
    <row r="18957" spans="2:11" s="440" customFormat="1" x14ac:dyDescent="0.2">
      <c r="B18957" s="442"/>
      <c r="I18957" s="443"/>
      <c r="J18957" s="443"/>
      <c r="K18957" s="443"/>
    </row>
    <row r="18958" spans="2:11" s="440" customFormat="1" x14ac:dyDescent="0.2">
      <c r="B18958" s="442"/>
      <c r="I18958" s="443"/>
      <c r="J18958" s="443"/>
      <c r="K18958" s="443"/>
    </row>
    <row r="18959" spans="2:11" s="440" customFormat="1" x14ac:dyDescent="0.2">
      <c r="B18959" s="442"/>
      <c r="I18959" s="443"/>
      <c r="J18959" s="443"/>
      <c r="K18959" s="443"/>
    </row>
    <row r="18960" spans="2:11" s="440" customFormat="1" x14ac:dyDescent="0.2">
      <c r="B18960" s="442"/>
      <c r="I18960" s="443"/>
      <c r="J18960" s="443"/>
      <c r="K18960" s="443"/>
    </row>
    <row r="18961" spans="2:11" s="440" customFormat="1" x14ac:dyDescent="0.2">
      <c r="B18961" s="442"/>
      <c r="I18961" s="443"/>
      <c r="J18961" s="443"/>
      <c r="K18961" s="443"/>
    </row>
    <row r="18962" spans="2:11" s="440" customFormat="1" x14ac:dyDescent="0.2">
      <c r="B18962" s="442"/>
      <c r="I18962" s="443"/>
      <c r="J18962" s="443"/>
      <c r="K18962" s="443"/>
    </row>
    <row r="18963" spans="2:11" s="440" customFormat="1" x14ac:dyDescent="0.2">
      <c r="B18963" s="442"/>
      <c r="I18963" s="443"/>
      <c r="J18963" s="443"/>
      <c r="K18963" s="443"/>
    </row>
    <row r="18964" spans="2:11" s="440" customFormat="1" x14ac:dyDescent="0.2">
      <c r="B18964" s="442"/>
      <c r="I18964" s="443"/>
      <c r="J18964" s="443"/>
      <c r="K18964" s="443"/>
    </row>
    <row r="18965" spans="2:11" s="440" customFormat="1" x14ac:dyDescent="0.2">
      <c r="B18965" s="442"/>
      <c r="I18965" s="443"/>
      <c r="J18965" s="443"/>
      <c r="K18965" s="443"/>
    </row>
    <row r="18966" spans="2:11" s="440" customFormat="1" x14ac:dyDescent="0.2">
      <c r="B18966" s="442"/>
      <c r="I18966" s="443"/>
      <c r="J18966" s="443"/>
      <c r="K18966" s="443"/>
    </row>
    <row r="18967" spans="2:11" s="440" customFormat="1" x14ac:dyDescent="0.2">
      <c r="B18967" s="442"/>
      <c r="I18967" s="443"/>
      <c r="J18967" s="443"/>
      <c r="K18967" s="443"/>
    </row>
    <row r="18968" spans="2:11" s="440" customFormat="1" x14ac:dyDescent="0.2">
      <c r="B18968" s="442"/>
      <c r="I18968" s="443"/>
      <c r="J18968" s="443"/>
      <c r="K18968" s="443"/>
    </row>
    <row r="18969" spans="2:11" s="440" customFormat="1" x14ac:dyDescent="0.2">
      <c r="B18969" s="442"/>
      <c r="I18969" s="443"/>
      <c r="J18969" s="443"/>
      <c r="K18969" s="443"/>
    </row>
    <row r="18970" spans="2:11" s="440" customFormat="1" x14ac:dyDescent="0.2">
      <c r="B18970" s="442"/>
      <c r="I18970" s="443"/>
      <c r="J18970" s="443"/>
      <c r="K18970" s="443"/>
    </row>
    <row r="18971" spans="2:11" s="440" customFormat="1" x14ac:dyDescent="0.2">
      <c r="B18971" s="442"/>
      <c r="I18971" s="443"/>
      <c r="J18971" s="443"/>
      <c r="K18971" s="443"/>
    </row>
    <row r="18972" spans="2:11" s="440" customFormat="1" x14ac:dyDescent="0.2">
      <c r="B18972" s="442"/>
      <c r="I18972" s="443"/>
      <c r="J18972" s="443"/>
      <c r="K18972" s="443"/>
    </row>
    <row r="18973" spans="2:11" s="440" customFormat="1" x14ac:dyDescent="0.2">
      <c r="B18973" s="442"/>
      <c r="I18973" s="443"/>
      <c r="J18973" s="443"/>
      <c r="K18973" s="443"/>
    </row>
    <row r="18974" spans="2:11" s="440" customFormat="1" x14ac:dyDescent="0.2">
      <c r="B18974" s="442"/>
      <c r="I18974" s="443"/>
      <c r="J18974" s="443"/>
      <c r="K18974" s="443"/>
    </row>
    <row r="18975" spans="2:11" s="440" customFormat="1" x14ac:dyDescent="0.2">
      <c r="B18975" s="442"/>
      <c r="I18975" s="443"/>
      <c r="J18975" s="443"/>
      <c r="K18975" s="443"/>
    </row>
    <row r="18976" spans="2:11" s="440" customFormat="1" x14ac:dyDescent="0.2">
      <c r="B18976" s="442"/>
      <c r="I18976" s="443"/>
      <c r="J18976" s="443"/>
      <c r="K18976" s="443"/>
    </row>
    <row r="18977" spans="2:11" s="440" customFormat="1" x14ac:dyDescent="0.2">
      <c r="B18977" s="442"/>
      <c r="I18977" s="443"/>
      <c r="J18977" s="443"/>
      <c r="K18977" s="443"/>
    </row>
    <row r="18978" spans="2:11" s="440" customFormat="1" x14ac:dyDescent="0.2">
      <c r="B18978" s="442"/>
      <c r="I18978" s="443"/>
      <c r="J18978" s="443"/>
      <c r="K18978" s="443"/>
    </row>
    <row r="18979" spans="2:11" s="440" customFormat="1" x14ac:dyDescent="0.2">
      <c r="B18979" s="442"/>
      <c r="I18979" s="443"/>
      <c r="J18979" s="443"/>
      <c r="K18979" s="443"/>
    </row>
    <row r="18980" spans="2:11" s="440" customFormat="1" x14ac:dyDescent="0.2">
      <c r="B18980" s="442"/>
      <c r="I18980" s="443"/>
      <c r="J18980" s="443"/>
      <c r="K18980" s="443"/>
    </row>
    <row r="18981" spans="2:11" s="440" customFormat="1" x14ac:dyDescent="0.2">
      <c r="B18981" s="442"/>
      <c r="I18981" s="443"/>
      <c r="J18981" s="443"/>
      <c r="K18981" s="443"/>
    </row>
    <row r="18982" spans="2:11" s="440" customFormat="1" x14ac:dyDescent="0.2">
      <c r="B18982" s="442"/>
      <c r="I18982" s="443"/>
      <c r="J18982" s="443"/>
      <c r="K18982" s="443"/>
    </row>
    <row r="18983" spans="2:11" s="440" customFormat="1" x14ac:dyDescent="0.2">
      <c r="B18983" s="442"/>
      <c r="I18983" s="443"/>
      <c r="J18983" s="443"/>
      <c r="K18983" s="443"/>
    </row>
    <row r="18984" spans="2:11" s="440" customFormat="1" x14ac:dyDescent="0.2">
      <c r="B18984" s="442"/>
      <c r="I18984" s="443"/>
      <c r="J18984" s="443"/>
      <c r="K18984" s="443"/>
    </row>
    <row r="18985" spans="2:11" s="440" customFormat="1" x14ac:dyDescent="0.2">
      <c r="B18985" s="442"/>
      <c r="I18985" s="443"/>
      <c r="J18985" s="443"/>
      <c r="K18985" s="443"/>
    </row>
    <row r="18986" spans="2:11" s="440" customFormat="1" x14ac:dyDescent="0.2">
      <c r="B18986" s="442"/>
      <c r="I18986" s="443"/>
      <c r="J18986" s="443"/>
      <c r="K18986" s="443"/>
    </row>
    <row r="18987" spans="2:11" s="440" customFormat="1" x14ac:dyDescent="0.2">
      <c r="B18987" s="442"/>
      <c r="I18987" s="443"/>
      <c r="J18987" s="443"/>
      <c r="K18987" s="443"/>
    </row>
    <row r="18988" spans="2:11" s="440" customFormat="1" x14ac:dyDescent="0.2">
      <c r="B18988" s="442"/>
      <c r="I18988" s="443"/>
      <c r="J18988" s="443"/>
      <c r="K18988" s="443"/>
    </row>
    <row r="18989" spans="2:11" s="440" customFormat="1" x14ac:dyDescent="0.2">
      <c r="B18989" s="442"/>
      <c r="I18989" s="443"/>
      <c r="J18989" s="443"/>
      <c r="K18989" s="443"/>
    </row>
    <row r="18990" spans="2:11" s="440" customFormat="1" x14ac:dyDescent="0.2">
      <c r="B18990" s="442"/>
      <c r="I18990" s="443"/>
      <c r="J18990" s="443"/>
      <c r="K18990" s="443"/>
    </row>
    <row r="18991" spans="2:11" s="440" customFormat="1" x14ac:dyDescent="0.2">
      <c r="B18991" s="442"/>
      <c r="I18991" s="443"/>
      <c r="J18991" s="443"/>
      <c r="K18991" s="443"/>
    </row>
    <row r="18992" spans="2:11" s="440" customFormat="1" x14ac:dyDescent="0.2">
      <c r="B18992" s="442"/>
      <c r="I18992" s="443"/>
      <c r="J18992" s="443"/>
      <c r="K18992" s="443"/>
    </row>
    <row r="18993" spans="2:11" s="440" customFormat="1" x14ac:dyDescent="0.2">
      <c r="B18993" s="442"/>
      <c r="I18993" s="443"/>
      <c r="J18993" s="443"/>
      <c r="K18993" s="443"/>
    </row>
    <row r="18994" spans="2:11" s="440" customFormat="1" x14ac:dyDescent="0.2">
      <c r="B18994" s="442"/>
      <c r="I18994" s="443"/>
      <c r="J18994" s="443"/>
      <c r="K18994" s="443"/>
    </row>
    <row r="18995" spans="2:11" s="440" customFormat="1" x14ac:dyDescent="0.2">
      <c r="B18995" s="442"/>
      <c r="I18995" s="443"/>
      <c r="J18995" s="443"/>
      <c r="K18995" s="443"/>
    </row>
    <row r="18996" spans="2:11" s="440" customFormat="1" x14ac:dyDescent="0.2">
      <c r="B18996" s="442"/>
      <c r="I18996" s="443"/>
      <c r="J18996" s="443"/>
      <c r="K18996" s="443"/>
    </row>
    <row r="18997" spans="2:11" s="440" customFormat="1" x14ac:dyDescent="0.2">
      <c r="B18997" s="442"/>
      <c r="I18997" s="443"/>
      <c r="J18997" s="443"/>
      <c r="K18997" s="443"/>
    </row>
    <row r="18998" spans="2:11" s="440" customFormat="1" x14ac:dyDescent="0.2">
      <c r="B18998" s="442"/>
      <c r="I18998" s="443"/>
      <c r="J18998" s="443"/>
      <c r="K18998" s="443"/>
    </row>
    <row r="18999" spans="2:11" s="440" customFormat="1" x14ac:dyDescent="0.2">
      <c r="B18999" s="442"/>
      <c r="I18999" s="443"/>
      <c r="J18999" s="443"/>
      <c r="K18999" s="443"/>
    </row>
    <row r="19000" spans="2:11" s="440" customFormat="1" x14ac:dyDescent="0.2">
      <c r="B19000" s="442"/>
      <c r="I19000" s="443"/>
      <c r="J19000" s="443"/>
      <c r="K19000" s="443"/>
    </row>
    <row r="19001" spans="2:11" s="440" customFormat="1" x14ac:dyDescent="0.2">
      <c r="B19001" s="442"/>
      <c r="I19001" s="443"/>
      <c r="J19001" s="443"/>
      <c r="K19001" s="443"/>
    </row>
    <row r="19002" spans="2:11" s="440" customFormat="1" x14ac:dyDescent="0.2">
      <c r="B19002" s="442"/>
      <c r="I19002" s="443"/>
      <c r="J19002" s="443"/>
      <c r="K19002" s="443"/>
    </row>
    <row r="19003" spans="2:11" s="440" customFormat="1" x14ac:dyDescent="0.2">
      <c r="B19003" s="442"/>
      <c r="I19003" s="443"/>
      <c r="J19003" s="443"/>
      <c r="K19003" s="443"/>
    </row>
    <row r="19004" spans="2:11" s="440" customFormat="1" x14ac:dyDescent="0.2">
      <c r="B19004" s="442"/>
      <c r="I19004" s="443"/>
      <c r="J19004" s="443"/>
      <c r="K19004" s="443"/>
    </row>
    <row r="19005" spans="2:11" s="440" customFormat="1" x14ac:dyDescent="0.2">
      <c r="B19005" s="442"/>
      <c r="I19005" s="443"/>
      <c r="J19005" s="443"/>
      <c r="K19005" s="443"/>
    </row>
    <row r="19006" spans="2:11" s="440" customFormat="1" x14ac:dyDescent="0.2">
      <c r="B19006" s="442"/>
      <c r="I19006" s="443"/>
      <c r="J19006" s="443"/>
      <c r="K19006" s="443"/>
    </row>
    <row r="19007" spans="2:11" s="440" customFormat="1" x14ac:dyDescent="0.2">
      <c r="B19007" s="442"/>
      <c r="I19007" s="443"/>
      <c r="J19007" s="443"/>
      <c r="K19007" s="443"/>
    </row>
    <row r="19008" spans="2:11" s="440" customFormat="1" x14ac:dyDescent="0.2">
      <c r="B19008" s="442"/>
      <c r="I19008" s="443"/>
      <c r="J19008" s="443"/>
      <c r="K19008" s="443"/>
    </row>
    <row r="19009" spans="2:11" s="440" customFormat="1" x14ac:dyDescent="0.2">
      <c r="B19009" s="442"/>
      <c r="I19009" s="443"/>
      <c r="J19009" s="443"/>
      <c r="K19009" s="443"/>
    </row>
    <row r="19010" spans="2:11" s="440" customFormat="1" x14ac:dyDescent="0.2">
      <c r="B19010" s="442"/>
      <c r="I19010" s="443"/>
      <c r="J19010" s="443"/>
      <c r="K19010" s="443"/>
    </row>
    <row r="19011" spans="2:11" s="440" customFormat="1" x14ac:dyDescent="0.2">
      <c r="B19011" s="442"/>
      <c r="I19011" s="443"/>
      <c r="J19011" s="443"/>
      <c r="K19011" s="443"/>
    </row>
    <row r="19012" spans="2:11" s="440" customFormat="1" x14ac:dyDescent="0.2">
      <c r="B19012" s="442"/>
      <c r="I19012" s="443"/>
      <c r="J19012" s="443"/>
      <c r="K19012" s="443"/>
    </row>
    <row r="19013" spans="2:11" s="440" customFormat="1" x14ac:dyDescent="0.2">
      <c r="B19013" s="442"/>
      <c r="I19013" s="443"/>
      <c r="J19013" s="443"/>
      <c r="K19013" s="443"/>
    </row>
    <row r="19014" spans="2:11" s="440" customFormat="1" x14ac:dyDescent="0.2">
      <c r="B19014" s="442"/>
      <c r="I19014" s="443"/>
      <c r="J19014" s="443"/>
      <c r="K19014" s="443"/>
    </row>
    <row r="19015" spans="2:11" s="440" customFormat="1" x14ac:dyDescent="0.2">
      <c r="B19015" s="442"/>
      <c r="I19015" s="443"/>
      <c r="J19015" s="443"/>
      <c r="K19015" s="443"/>
    </row>
    <row r="19016" spans="2:11" s="440" customFormat="1" x14ac:dyDescent="0.2">
      <c r="B19016" s="442"/>
      <c r="I19016" s="443"/>
      <c r="J19016" s="443"/>
      <c r="K19016" s="443"/>
    </row>
    <row r="19017" spans="2:11" s="440" customFormat="1" x14ac:dyDescent="0.2">
      <c r="B19017" s="442"/>
      <c r="I19017" s="443"/>
      <c r="J19017" s="443"/>
      <c r="K19017" s="443"/>
    </row>
    <row r="19018" spans="2:11" s="440" customFormat="1" x14ac:dyDescent="0.2">
      <c r="B19018" s="442"/>
      <c r="I19018" s="443"/>
      <c r="J19018" s="443"/>
      <c r="K19018" s="443"/>
    </row>
    <row r="19019" spans="2:11" s="440" customFormat="1" x14ac:dyDescent="0.2">
      <c r="B19019" s="442"/>
      <c r="I19019" s="443"/>
      <c r="J19019" s="443"/>
      <c r="K19019" s="443"/>
    </row>
    <row r="19020" spans="2:11" s="440" customFormat="1" x14ac:dyDescent="0.2">
      <c r="B19020" s="442"/>
      <c r="I19020" s="443"/>
      <c r="J19020" s="443"/>
      <c r="K19020" s="443"/>
    </row>
    <row r="19021" spans="2:11" s="440" customFormat="1" x14ac:dyDescent="0.2">
      <c r="B19021" s="442"/>
      <c r="I19021" s="443"/>
      <c r="J19021" s="443"/>
      <c r="K19021" s="443"/>
    </row>
    <row r="19022" spans="2:11" s="440" customFormat="1" x14ac:dyDescent="0.2">
      <c r="B19022" s="442"/>
      <c r="I19022" s="443"/>
      <c r="J19022" s="443"/>
      <c r="K19022" s="443"/>
    </row>
    <row r="19023" spans="2:11" s="440" customFormat="1" x14ac:dyDescent="0.2">
      <c r="B19023" s="442"/>
      <c r="I19023" s="443"/>
      <c r="J19023" s="443"/>
      <c r="K19023" s="443"/>
    </row>
    <row r="19024" spans="2:11" s="440" customFormat="1" x14ac:dyDescent="0.2">
      <c r="B19024" s="442"/>
      <c r="I19024" s="443"/>
      <c r="J19024" s="443"/>
      <c r="K19024" s="443"/>
    </row>
    <row r="19025" spans="2:11" s="440" customFormat="1" x14ac:dyDescent="0.2">
      <c r="B19025" s="442"/>
      <c r="I19025" s="443"/>
      <c r="J19025" s="443"/>
      <c r="K19025" s="443"/>
    </row>
    <row r="19026" spans="2:11" s="440" customFormat="1" x14ac:dyDescent="0.2">
      <c r="B19026" s="442"/>
      <c r="I19026" s="443"/>
      <c r="J19026" s="443"/>
      <c r="K19026" s="443"/>
    </row>
    <row r="19027" spans="2:11" s="440" customFormat="1" x14ac:dyDescent="0.2">
      <c r="B19027" s="442"/>
      <c r="I19027" s="443"/>
      <c r="J19027" s="443"/>
      <c r="K19027" s="443"/>
    </row>
    <row r="19028" spans="2:11" s="440" customFormat="1" x14ac:dyDescent="0.2">
      <c r="B19028" s="442"/>
      <c r="I19028" s="443"/>
      <c r="J19028" s="443"/>
      <c r="K19028" s="443"/>
    </row>
    <row r="19029" spans="2:11" s="440" customFormat="1" x14ac:dyDescent="0.2">
      <c r="B19029" s="442"/>
      <c r="I19029" s="443"/>
      <c r="J19029" s="443"/>
      <c r="K19029" s="443"/>
    </row>
    <row r="19030" spans="2:11" s="440" customFormat="1" x14ac:dyDescent="0.2">
      <c r="B19030" s="442"/>
      <c r="I19030" s="443"/>
      <c r="J19030" s="443"/>
      <c r="K19030" s="443"/>
    </row>
    <row r="19031" spans="2:11" s="440" customFormat="1" x14ac:dyDescent="0.2">
      <c r="B19031" s="442"/>
      <c r="I19031" s="443"/>
      <c r="J19031" s="443"/>
      <c r="K19031" s="443"/>
    </row>
    <row r="19032" spans="2:11" s="440" customFormat="1" x14ac:dyDescent="0.2">
      <c r="B19032" s="442"/>
      <c r="I19032" s="443"/>
      <c r="J19032" s="443"/>
      <c r="K19032" s="443"/>
    </row>
    <row r="19033" spans="2:11" s="440" customFormat="1" x14ac:dyDescent="0.2">
      <c r="B19033" s="442"/>
      <c r="I19033" s="443"/>
      <c r="J19033" s="443"/>
      <c r="K19033" s="443"/>
    </row>
    <row r="19034" spans="2:11" s="440" customFormat="1" x14ac:dyDescent="0.2">
      <c r="B19034" s="442"/>
      <c r="I19034" s="443"/>
      <c r="J19034" s="443"/>
      <c r="K19034" s="443"/>
    </row>
    <row r="19035" spans="2:11" s="440" customFormat="1" x14ac:dyDescent="0.2">
      <c r="B19035" s="442"/>
      <c r="I19035" s="443"/>
      <c r="J19035" s="443"/>
      <c r="K19035" s="443"/>
    </row>
    <row r="19036" spans="2:11" s="440" customFormat="1" x14ac:dyDescent="0.2">
      <c r="B19036" s="442"/>
      <c r="I19036" s="443"/>
      <c r="J19036" s="443"/>
      <c r="K19036" s="443"/>
    </row>
    <row r="19037" spans="2:11" s="440" customFormat="1" x14ac:dyDescent="0.2">
      <c r="B19037" s="442"/>
      <c r="I19037" s="443"/>
      <c r="J19037" s="443"/>
      <c r="K19037" s="443"/>
    </row>
    <row r="19038" spans="2:11" s="440" customFormat="1" x14ac:dyDescent="0.2">
      <c r="B19038" s="442"/>
      <c r="I19038" s="443"/>
      <c r="J19038" s="443"/>
      <c r="K19038" s="443"/>
    </row>
    <row r="19039" spans="2:11" s="440" customFormat="1" x14ac:dyDescent="0.2">
      <c r="B19039" s="442"/>
      <c r="I19039" s="443"/>
      <c r="J19039" s="443"/>
      <c r="K19039" s="443"/>
    </row>
    <row r="19040" spans="2:11" s="440" customFormat="1" x14ac:dyDescent="0.2">
      <c r="B19040" s="442"/>
      <c r="I19040" s="443"/>
      <c r="J19040" s="443"/>
      <c r="K19040" s="443"/>
    </row>
    <row r="19041" spans="2:11" s="440" customFormat="1" x14ac:dyDescent="0.2">
      <c r="B19041" s="442"/>
      <c r="I19041" s="443"/>
      <c r="J19041" s="443"/>
      <c r="K19041" s="443"/>
    </row>
    <row r="19042" spans="2:11" s="440" customFormat="1" x14ac:dyDescent="0.2">
      <c r="B19042" s="442"/>
      <c r="I19042" s="443"/>
      <c r="J19042" s="443"/>
      <c r="K19042" s="443"/>
    </row>
    <row r="19043" spans="2:11" s="440" customFormat="1" x14ac:dyDescent="0.2">
      <c r="B19043" s="442"/>
      <c r="I19043" s="443"/>
      <c r="J19043" s="443"/>
      <c r="K19043" s="443"/>
    </row>
    <row r="19044" spans="2:11" s="440" customFormat="1" x14ac:dyDescent="0.2">
      <c r="B19044" s="442"/>
      <c r="I19044" s="443"/>
      <c r="J19044" s="443"/>
      <c r="K19044" s="443"/>
    </row>
    <row r="19045" spans="2:11" s="440" customFormat="1" x14ac:dyDescent="0.2">
      <c r="B19045" s="442"/>
      <c r="I19045" s="443"/>
      <c r="J19045" s="443"/>
      <c r="K19045" s="443"/>
    </row>
    <row r="19046" spans="2:11" s="440" customFormat="1" x14ac:dyDescent="0.2">
      <c r="B19046" s="442"/>
      <c r="I19046" s="443"/>
      <c r="J19046" s="443"/>
      <c r="K19046" s="443"/>
    </row>
    <row r="19047" spans="2:11" s="440" customFormat="1" x14ac:dyDescent="0.2">
      <c r="B19047" s="442"/>
      <c r="I19047" s="443"/>
      <c r="J19047" s="443"/>
      <c r="K19047" s="443"/>
    </row>
    <row r="19048" spans="2:11" s="440" customFormat="1" x14ac:dyDescent="0.2">
      <c r="B19048" s="442"/>
      <c r="I19048" s="443"/>
      <c r="J19048" s="443"/>
      <c r="K19048" s="443"/>
    </row>
    <row r="19049" spans="2:11" s="440" customFormat="1" x14ac:dyDescent="0.2">
      <c r="B19049" s="442"/>
      <c r="I19049" s="443"/>
      <c r="J19049" s="443"/>
      <c r="K19049" s="443"/>
    </row>
    <row r="19050" spans="2:11" s="440" customFormat="1" x14ac:dyDescent="0.2">
      <c r="B19050" s="442"/>
      <c r="I19050" s="443"/>
      <c r="J19050" s="443"/>
      <c r="K19050" s="443"/>
    </row>
    <row r="19051" spans="2:11" s="440" customFormat="1" x14ac:dyDescent="0.2">
      <c r="B19051" s="442"/>
      <c r="I19051" s="443"/>
      <c r="J19051" s="443"/>
      <c r="K19051" s="443"/>
    </row>
    <row r="19052" spans="2:11" s="440" customFormat="1" x14ac:dyDescent="0.2">
      <c r="B19052" s="442"/>
      <c r="I19052" s="443"/>
      <c r="J19052" s="443"/>
      <c r="K19052" s="443"/>
    </row>
    <row r="19053" spans="2:11" s="440" customFormat="1" x14ac:dyDescent="0.2">
      <c r="B19053" s="442"/>
      <c r="I19053" s="443"/>
      <c r="J19053" s="443"/>
      <c r="K19053" s="443"/>
    </row>
    <row r="19054" spans="2:11" s="440" customFormat="1" x14ac:dyDescent="0.2">
      <c r="B19054" s="442"/>
      <c r="I19054" s="443"/>
      <c r="J19054" s="443"/>
      <c r="K19054" s="443"/>
    </row>
    <row r="19055" spans="2:11" s="440" customFormat="1" x14ac:dyDescent="0.2">
      <c r="B19055" s="442"/>
      <c r="I19055" s="443"/>
      <c r="J19055" s="443"/>
      <c r="K19055" s="443"/>
    </row>
    <row r="19056" spans="2:11" s="440" customFormat="1" x14ac:dyDescent="0.2">
      <c r="B19056" s="442"/>
      <c r="I19056" s="443"/>
      <c r="J19056" s="443"/>
      <c r="K19056" s="443"/>
    </row>
    <row r="19057" spans="2:11" s="440" customFormat="1" x14ac:dyDescent="0.2">
      <c r="B19057" s="442"/>
      <c r="I19057" s="443"/>
      <c r="J19057" s="443"/>
      <c r="K19057" s="443"/>
    </row>
    <row r="19058" spans="2:11" s="440" customFormat="1" x14ac:dyDescent="0.2">
      <c r="B19058" s="442"/>
      <c r="I19058" s="443"/>
      <c r="J19058" s="443"/>
      <c r="K19058" s="443"/>
    </row>
    <row r="19059" spans="2:11" s="440" customFormat="1" x14ac:dyDescent="0.2">
      <c r="B19059" s="442"/>
      <c r="I19059" s="443"/>
      <c r="J19059" s="443"/>
      <c r="K19059" s="443"/>
    </row>
    <row r="19060" spans="2:11" s="440" customFormat="1" x14ac:dyDescent="0.2">
      <c r="B19060" s="442"/>
      <c r="I19060" s="443"/>
      <c r="J19060" s="443"/>
      <c r="K19060" s="443"/>
    </row>
    <row r="19061" spans="2:11" s="440" customFormat="1" x14ac:dyDescent="0.2">
      <c r="B19061" s="442"/>
      <c r="I19061" s="443"/>
      <c r="J19061" s="443"/>
      <c r="K19061" s="443"/>
    </row>
    <row r="19062" spans="2:11" s="440" customFormat="1" x14ac:dyDescent="0.2">
      <c r="B19062" s="442"/>
      <c r="I19062" s="443"/>
      <c r="J19062" s="443"/>
      <c r="K19062" s="443"/>
    </row>
    <row r="19063" spans="2:11" s="440" customFormat="1" x14ac:dyDescent="0.2">
      <c r="B19063" s="442"/>
      <c r="I19063" s="443"/>
      <c r="J19063" s="443"/>
      <c r="K19063" s="443"/>
    </row>
    <row r="19064" spans="2:11" s="440" customFormat="1" x14ac:dyDescent="0.2">
      <c r="B19064" s="442"/>
      <c r="I19064" s="443"/>
      <c r="J19064" s="443"/>
      <c r="K19064" s="443"/>
    </row>
    <row r="19065" spans="2:11" s="440" customFormat="1" x14ac:dyDescent="0.2">
      <c r="B19065" s="442"/>
      <c r="I19065" s="443"/>
      <c r="J19065" s="443"/>
      <c r="K19065" s="443"/>
    </row>
    <row r="19066" spans="2:11" s="440" customFormat="1" x14ac:dyDescent="0.2">
      <c r="B19066" s="442"/>
      <c r="I19066" s="443"/>
      <c r="J19066" s="443"/>
      <c r="K19066" s="443"/>
    </row>
    <row r="19067" spans="2:11" s="440" customFormat="1" x14ac:dyDescent="0.2">
      <c r="B19067" s="442"/>
      <c r="I19067" s="443"/>
      <c r="J19067" s="443"/>
      <c r="K19067" s="443"/>
    </row>
    <row r="19068" spans="2:11" s="440" customFormat="1" x14ac:dyDescent="0.2">
      <c r="B19068" s="442"/>
      <c r="I19068" s="443"/>
      <c r="J19068" s="443"/>
      <c r="K19068" s="443"/>
    </row>
    <row r="19069" spans="2:11" s="440" customFormat="1" x14ac:dyDescent="0.2">
      <c r="B19069" s="442"/>
      <c r="I19069" s="443"/>
      <c r="J19069" s="443"/>
      <c r="K19069" s="443"/>
    </row>
    <row r="19070" spans="2:11" s="440" customFormat="1" x14ac:dyDescent="0.2">
      <c r="B19070" s="442"/>
      <c r="I19070" s="443"/>
      <c r="J19070" s="443"/>
      <c r="K19070" s="443"/>
    </row>
    <row r="19071" spans="2:11" s="440" customFormat="1" x14ac:dyDescent="0.2">
      <c r="B19071" s="442"/>
      <c r="I19071" s="443"/>
      <c r="J19071" s="443"/>
      <c r="K19071" s="443"/>
    </row>
    <row r="19072" spans="2:11" s="440" customFormat="1" x14ac:dyDescent="0.2">
      <c r="B19072" s="442"/>
      <c r="I19072" s="443"/>
      <c r="J19072" s="443"/>
      <c r="K19072" s="443"/>
    </row>
    <row r="19073" spans="2:11" s="440" customFormat="1" x14ac:dyDescent="0.2">
      <c r="B19073" s="442"/>
      <c r="I19073" s="443"/>
      <c r="J19073" s="443"/>
      <c r="K19073" s="443"/>
    </row>
    <row r="19074" spans="2:11" s="440" customFormat="1" x14ac:dyDescent="0.2">
      <c r="B19074" s="442"/>
      <c r="I19074" s="443"/>
      <c r="J19074" s="443"/>
      <c r="K19074" s="443"/>
    </row>
    <row r="19075" spans="2:11" s="440" customFormat="1" x14ac:dyDescent="0.2">
      <c r="B19075" s="442"/>
      <c r="I19075" s="443"/>
      <c r="J19075" s="443"/>
      <c r="K19075" s="443"/>
    </row>
    <row r="19076" spans="2:11" s="440" customFormat="1" x14ac:dyDescent="0.2">
      <c r="B19076" s="442"/>
      <c r="I19076" s="443"/>
      <c r="J19076" s="443"/>
      <c r="K19076" s="443"/>
    </row>
    <row r="19077" spans="2:11" s="440" customFormat="1" x14ac:dyDescent="0.2">
      <c r="B19077" s="442"/>
      <c r="I19077" s="443"/>
      <c r="J19077" s="443"/>
      <c r="K19077" s="443"/>
    </row>
    <row r="19078" spans="2:11" s="440" customFormat="1" x14ac:dyDescent="0.2">
      <c r="B19078" s="442"/>
      <c r="I19078" s="443"/>
      <c r="J19078" s="443"/>
      <c r="K19078" s="443"/>
    </row>
    <row r="19079" spans="2:11" s="440" customFormat="1" x14ac:dyDescent="0.2">
      <c r="B19079" s="442"/>
      <c r="I19079" s="443"/>
      <c r="J19079" s="443"/>
      <c r="K19079" s="443"/>
    </row>
    <row r="19080" spans="2:11" s="440" customFormat="1" x14ac:dyDescent="0.2">
      <c r="B19080" s="442"/>
      <c r="I19080" s="443"/>
      <c r="J19080" s="443"/>
      <c r="K19080" s="443"/>
    </row>
    <row r="19081" spans="2:11" s="440" customFormat="1" x14ac:dyDescent="0.2">
      <c r="B19081" s="442"/>
      <c r="I19081" s="443"/>
      <c r="J19081" s="443"/>
      <c r="K19081" s="443"/>
    </row>
    <row r="19082" spans="2:11" s="440" customFormat="1" x14ac:dyDescent="0.2">
      <c r="B19082" s="442"/>
      <c r="I19082" s="443"/>
      <c r="J19082" s="443"/>
      <c r="K19082" s="443"/>
    </row>
    <row r="19083" spans="2:11" s="440" customFormat="1" x14ac:dyDescent="0.2">
      <c r="B19083" s="442"/>
      <c r="I19083" s="443"/>
      <c r="J19083" s="443"/>
      <c r="K19083" s="443"/>
    </row>
    <row r="19084" spans="2:11" s="440" customFormat="1" x14ac:dyDescent="0.2">
      <c r="B19084" s="442"/>
      <c r="I19084" s="443"/>
      <c r="J19084" s="443"/>
      <c r="K19084" s="443"/>
    </row>
    <row r="19085" spans="2:11" s="440" customFormat="1" x14ac:dyDescent="0.2">
      <c r="B19085" s="442"/>
      <c r="I19085" s="443"/>
      <c r="J19085" s="443"/>
      <c r="K19085" s="443"/>
    </row>
    <row r="19086" spans="2:11" s="440" customFormat="1" x14ac:dyDescent="0.2">
      <c r="B19086" s="442"/>
      <c r="I19086" s="443"/>
      <c r="J19086" s="443"/>
      <c r="K19086" s="443"/>
    </row>
    <row r="19087" spans="2:11" s="440" customFormat="1" x14ac:dyDescent="0.2">
      <c r="B19087" s="442"/>
      <c r="I19087" s="443"/>
      <c r="J19087" s="443"/>
      <c r="K19087" s="443"/>
    </row>
    <row r="19088" spans="2:11" s="440" customFormat="1" x14ac:dyDescent="0.2">
      <c r="B19088" s="442"/>
      <c r="I19088" s="443"/>
      <c r="J19088" s="443"/>
      <c r="K19088" s="443"/>
    </row>
    <row r="19089" spans="2:11" s="440" customFormat="1" x14ac:dyDescent="0.2">
      <c r="B19089" s="442"/>
      <c r="I19089" s="443"/>
      <c r="J19089" s="443"/>
      <c r="K19089" s="443"/>
    </row>
    <row r="19090" spans="2:11" s="440" customFormat="1" x14ac:dyDescent="0.2">
      <c r="B19090" s="442"/>
      <c r="I19090" s="443"/>
      <c r="J19090" s="443"/>
      <c r="K19090" s="443"/>
    </row>
    <row r="19091" spans="2:11" s="440" customFormat="1" x14ac:dyDescent="0.2">
      <c r="B19091" s="442"/>
      <c r="I19091" s="443"/>
      <c r="J19091" s="443"/>
      <c r="K19091" s="443"/>
    </row>
    <row r="19092" spans="2:11" s="440" customFormat="1" x14ac:dyDescent="0.2">
      <c r="B19092" s="442"/>
      <c r="I19092" s="443"/>
      <c r="J19092" s="443"/>
      <c r="K19092" s="443"/>
    </row>
    <row r="19093" spans="2:11" s="440" customFormat="1" x14ac:dyDescent="0.2">
      <c r="B19093" s="442"/>
      <c r="I19093" s="443"/>
      <c r="J19093" s="443"/>
      <c r="K19093" s="443"/>
    </row>
    <row r="19094" spans="2:11" s="440" customFormat="1" x14ac:dyDescent="0.2">
      <c r="B19094" s="442"/>
      <c r="I19094" s="443"/>
      <c r="J19094" s="443"/>
      <c r="K19094" s="443"/>
    </row>
    <row r="19095" spans="2:11" s="440" customFormat="1" x14ac:dyDescent="0.2">
      <c r="B19095" s="442"/>
      <c r="I19095" s="443"/>
      <c r="J19095" s="443"/>
      <c r="K19095" s="443"/>
    </row>
    <row r="19096" spans="2:11" s="440" customFormat="1" x14ac:dyDescent="0.2">
      <c r="B19096" s="442"/>
      <c r="I19096" s="443"/>
      <c r="J19096" s="443"/>
      <c r="K19096" s="443"/>
    </row>
    <row r="19097" spans="2:11" s="440" customFormat="1" x14ac:dyDescent="0.2">
      <c r="B19097" s="442"/>
      <c r="I19097" s="443"/>
      <c r="J19097" s="443"/>
      <c r="K19097" s="443"/>
    </row>
    <row r="19098" spans="2:11" s="440" customFormat="1" x14ac:dyDescent="0.2">
      <c r="B19098" s="442"/>
      <c r="I19098" s="443"/>
      <c r="J19098" s="443"/>
      <c r="K19098" s="443"/>
    </row>
    <row r="19099" spans="2:11" s="440" customFormat="1" x14ac:dyDescent="0.2">
      <c r="B19099" s="442"/>
      <c r="I19099" s="443"/>
      <c r="J19099" s="443"/>
      <c r="K19099" s="443"/>
    </row>
    <row r="19100" spans="2:11" s="440" customFormat="1" x14ac:dyDescent="0.2">
      <c r="B19100" s="442"/>
      <c r="I19100" s="443"/>
      <c r="J19100" s="443"/>
      <c r="K19100" s="443"/>
    </row>
    <row r="19101" spans="2:11" s="440" customFormat="1" x14ac:dyDescent="0.2">
      <c r="B19101" s="442"/>
      <c r="I19101" s="443"/>
      <c r="J19101" s="443"/>
      <c r="K19101" s="443"/>
    </row>
    <row r="19102" spans="2:11" s="440" customFormat="1" x14ac:dyDescent="0.2">
      <c r="B19102" s="442"/>
      <c r="I19102" s="443"/>
      <c r="J19102" s="443"/>
      <c r="K19102" s="443"/>
    </row>
    <row r="19103" spans="2:11" s="440" customFormat="1" x14ac:dyDescent="0.2">
      <c r="B19103" s="442"/>
      <c r="I19103" s="443"/>
      <c r="J19103" s="443"/>
      <c r="K19103" s="443"/>
    </row>
    <row r="19104" spans="2:11" s="440" customFormat="1" x14ac:dyDescent="0.2">
      <c r="B19104" s="442"/>
      <c r="I19104" s="443"/>
      <c r="J19104" s="443"/>
      <c r="K19104" s="443"/>
    </row>
    <row r="19105" spans="2:11" s="440" customFormat="1" x14ac:dyDescent="0.2">
      <c r="B19105" s="442"/>
      <c r="I19105" s="443"/>
      <c r="J19105" s="443"/>
      <c r="K19105" s="443"/>
    </row>
    <row r="19106" spans="2:11" s="440" customFormat="1" x14ac:dyDescent="0.2">
      <c r="B19106" s="442"/>
      <c r="I19106" s="443"/>
      <c r="J19106" s="443"/>
      <c r="K19106" s="443"/>
    </row>
    <row r="19107" spans="2:11" s="440" customFormat="1" x14ac:dyDescent="0.2">
      <c r="B19107" s="442"/>
      <c r="I19107" s="443"/>
      <c r="J19107" s="443"/>
      <c r="K19107" s="443"/>
    </row>
    <row r="19108" spans="2:11" s="440" customFormat="1" x14ac:dyDescent="0.2">
      <c r="B19108" s="442"/>
      <c r="I19108" s="443"/>
      <c r="J19108" s="443"/>
      <c r="K19108" s="443"/>
    </row>
    <row r="19109" spans="2:11" s="440" customFormat="1" x14ac:dyDescent="0.2">
      <c r="B19109" s="442"/>
      <c r="I19109" s="443"/>
      <c r="J19109" s="443"/>
      <c r="K19109" s="443"/>
    </row>
    <row r="19110" spans="2:11" s="440" customFormat="1" x14ac:dyDescent="0.2">
      <c r="B19110" s="442"/>
      <c r="I19110" s="443"/>
      <c r="J19110" s="443"/>
      <c r="K19110" s="443"/>
    </row>
    <row r="19111" spans="2:11" s="440" customFormat="1" x14ac:dyDescent="0.2">
      <c r="B19111" s="442"/>
      <c r="I19111" s="443"/>
      <c r="J19111" s="443"/>
      <c r="K19111" s="443"/>
    </row>
    <row r="19112" spans="2:11" s="440" customFormat="1" x14ac:dyDescent="0.2">
      <c r="B19112" s="442"/>
      <c r="I19112" s="443"/>
      <c r="J19112" s="443"/>
      <c r="K19112" s="443"/>
    </row>
    <row r="19113" spans="2:11" s="440" customFormat="1" x14ac:dyDescent="0.2">
      <c r="B19113" s="442"/>
      <c r="I19113" s="443"/>
      <c r="J19113" s="443"/>
      <c r="K19113" s="443"/>
    </row>
    <row r="19114" spans="2:11" s="440" customFormat="1" x14ac:dyDescent="0.2">
      <c r="B19114" s="442"/>
      <c r="I19114" s="443"/>
      <c r="J19114" s="443"/>
      <c r="K19114" s="443"/>
    </row>
    <row r="19115" spans="2:11" s="440" customFormat="1" x14ac:dyDescent="0.2">
      <c r="B19115" s="442"/>
      <c r="I19115" s="443"/>
      <c r="J19115" s="443"/>
      <c r="K19115" s="443"/>
    </row>
    <row r="19116" spans="2:11" s="440" customFormat="1" x14ac:dyDescent="0.2">
      <c r="B19116" s="442"/>
      <c r="I19116" s="443"/>
      <c r="J19116" s="443"/>
      <c r="K19116" s="443"/>
    </row>
    <row r="19117" spans="2:11" s="440" customFormat="1" x14ac:dyDescent="0.2">
      <c r="B19117" s="442"/>
      <c r="I19117" s="443"/>
      <c r="J19117" s="443"/>
      <c r="K19117" s="443"/>
    </row>
    <row r="19118" spans="2:11" s="440" customFormat="1" x14ac:dyDescent="0.2">
      <c r="B19118" s="442"/>
      <c r="I19118" s="443"/>
      <c r="J19118" s="443"/>
      <c r="K19118" s="443"/>
    </row>
    <row r="19119" spans="2:11" s="440" customFormat="1" x14ac:dyDescent="0.2">
      <c r="B19119" s="442"/>
      <c r="I19119" s="443"/>
      <c r="J19119" s="443"/>
      <c r="K19119" s="443"/>
    </row>
    <row r="19120" spans="2:11" s="440" customFormat="1" x14ac:dyDescent="0.2">
      <c r="B19120" s="442"/>
      <c r="I19120" s="443"/>
      <c r="J19120" s="443"/>
      <c r="K19120" s="443"/>
    </row>
    <row r="19121" spans="2:11" s="440" customFormat="1" x14ac:dyDescent="0.2">
      <c r="B19121" s="442"/>
      <c r="I19121" s="443"/>
      <c r="J19121" s="443"/>
      <c r="K19121" s="443"/>
    </row>
    <row r="19122" spans="2:11" s="440" customFormat="1" x14ac:dyDescent="0.2">
      <c r="B19122" s="442"/>
      <c r="I19122" s="443"/>
      <c r="J19122" s="443"/>
      <c r="K19122" s="443"/>
    </row>
    <row r="19123" spans="2:11" s="440" customFormat="1" x14ac:dyDescent="0.2">
      <c r="B19123" s="442"/>
      <c r="I19123" s="443"/>
      <c r="J19123" s="443"/>
      <c r="K19123" s="443"/>
    </row>
    <row r="19124" spans="2:11" s="440" customFormat="1" x14ac:dyDescent="0.2">
      <c r="B19124" s="442"/>
      <c r="I19124" s="443"/>
      <c r="J19124" s="443"/>
      <c r="K19124" s="443"/>
    </row>
    <row r="19125" spans="2:11" s="440" customFormat="1" x14ac:dyDescent="0.2">
      <c r="B19125" s="442"/>
      <c r="I19125" s="443"/>
      <c r="J19125" s="443"/>
      <c r="K19125" s="443"/>
    </row>
    <row r="19126" spans="2:11" s="440" customFormat="1" x14ac:dyDescent="0.2">
      <c r="B19126" s="442"/>
      <c r="I19126" s="443"/>
      <c r="J19126" s="443"/>
      <c r="K19126" s="443"/>
    </row>
    <row r="19127" spans="2:11" s="440" customFormat="1" x14ac:dyDescent="0.2">
      <c r="B19127" s="442"/>
      <c r="I19127" s="443"/>
      <c r="J19127" s="443"/>
      <c r="K19127" s="443"/>
    </row>
    <row r="19128" spans="2:11" s="440" customFormat="1" x14ac:dyDescent="0.2">
      <c r="B19128" s="442"/>
      <c r="I19128" s="443"/>
      <c r="J19128" s="443"/>
      <c r="K19128" s="443"/>
    </row>
    <row r="19129" spans="2:11" s="440" customFormat="1" x14ac:dyDescent="0.2">
      <c r="B19129" s="442"/>
      <c r="I19129" s="443"/>
      <c r="J19129" s="443"/>
      <c r="K19129" s="443"/>
    </row>
    <row r="19130" spans="2:11" s="440" customFormat="1" x14ac:dyDescent="0.2">
      <c r="B19130" s="442"/>
      <c r="I19130" s="443"/>
      <c r="J19130" s="443"/>
      <c r="K19130" s="443"/>
    </row>
    <row r="19131" spans="2:11" s="440" customFormat="1" x14ac:dyDescent="0.2">
      <c r="B19131" s="442"/>
      <c r="I19131" s="443"/>
      <c r="J19131" s="443"/>
      <c r="K19131" s="443"/>
    </row>
    <row r="19132" spans="2:11" s="440" customFormat="1" x14ac:dyDescent="0.2">
      <c r="B19132" s="442"/>
      <c r="I19132" s="443"/>
      <c r="J19132" s="443"/>
      <c r="K19132" s="443"/>
    </row>
    <row r="19133" spans="2:11" s="440" customFormat="1" x14ac:dyDescent="0.2">
      <c r="B19133" s="442"/>
      <c r="I19133" s="443"/>
      <c r="J19133" s="443"/>
      <c r="K19133" s="443"/>
    </row>
    <row r="19134" spans="2:11" s="440" customFormat="1" x14ac:dyDescent="0.2">
      <c r="B19134" s="442"/>
      <c r="I19134" s="443"/>
      <c r="J19134" s="443"/>
      <c r="K19134" s="443"/>
    </row>
    <row r="19135" spans="2:11" s="440" customFormat="1" x14ac:dyDescent="0.2">
      <c r="B19135" s="442"/>
      <c r="I19135" s="443"/>
      <c r="J19135" s="443"/>
      <c r="K19135" s="443"/>
    </row>
    <row r="19136" spans="2:11" s="440" customFormat="1" x14ac:dyDescent="0.2">
      <c r="B19136" s="442"/>
      <c r="I19136" s="443"/>
      <c r="J19136" s="443"/>
      <c r="K19136" s="443"/>
    </row>
    <row r="19137" spans="2:11" s="440" customFormat="1" x14ac:dyDescent="0.2">
      <c r="B19137" s="442"/>
      <c r="I19137" s="443"/>
      <c r="J19137" s="443"/>
      <c r="K19137" s="443"/>
    </row>
    <row r="19138" spans="2:11" s="440" customFormat="1" x14ac:dyDescent="0.2">
      <c r="B19138" s="442"/>
      <c r="I19138" s="443"/>
      <c r="J19138" s="443"/>
      <c r="K19138" s="443"/>
    </row>
    <row r="19139" spans="2:11" s="440" customFormat="1" x14ac:dyDescent="0.2">
      <c r="B19139" s="442"/>
      <c r="I19139" s="443"/>
      <c r="J19139" s="443"/>
      <c r="K19139" s="443"/>
    </row>
    <row r="19140" spans="2:11" s="440" customFormat="1" x14ac:dyDescent="0.2">
      <c r="B19140" s="442"/>
      <c r="I19140" s="443"/>
      <c r="J19140" s="443"/>
      <c r="K19140" s="443"/>
    </row>
    <row r="19141" spans="2:11" s="440" customFormat="1" x14ac:dyDescent="0.2">
      <c r="B19141" s="442"/>
      <c r="I19141" s="443"/>
      <c r="J19141" s="443"/>
      <c r="K19141" s="443"/>
    </row>
    <row r="19142" spans="2:11" s="440" customFormat="1" x14ac:dyDescent="0.2">
      <c r="B19142" s="442"/>
      <c r="I19142" s="443"/>
      <c r="J19142" s="443"/>
      <c r="K19142" s="443"/>
    </row>
    <row r="19143" spans="2:11" s="440" customFormat="1" x14ac:dyDescent="0.2">
      <c r="B19143" s="442"/>
      <c r="I19143" s="443"/>
      <c r="J19143" s="443"/>
      <c r="K19143" s="443"/>
    </row>
    <row r="19144" spans="2:11" s="440" customFormat="1" x14ac:dyDescent="0.2">
      <c r="B19144" s="442"/>
      <c r="I19144" s="443"/>
      <c r="J19144" s="443"/>
      <c r="K19144" s="443"/>
    </row>
    <row r="19145" spans="2:11" s="440" customFormat="1" x14ac:dyDescent="0.2">
      <c r="B19145" s="442"/>
      <c r="I19145" s="443"/>
      <c r="J19145" s="443"/>
      <c r="K19145" s="443"/>
    </row>
    <row r="19146" spans="2:11" s="440" customFormat="1" x14ac:dyDescent="0.2">
      <c r="B19146" s="442"/>
      <c r="I19146" s="443"/>
      <c r="J19146" s="443"/>
      <c r="K19146" s="443"/>
    </row>
    <row r="19147" spans="2:11" s="440" customFormat="1" x14ac:dyDescent="0.2">
      <c r="B19147" s="442"/>
      <c r="I19147" s="443"/>
      <c r="J19147" s="443"/>
      <c r="K19147" s="443"/>
    </row>
    <row r="19148" spans="2:11" s="440" customFormat="1" x14ac:dyDescent="0.2">
      <c r="B19148" s="442"/>
      <c r="I19148" s="443"/>
      <c r="J19148" s="443"/>
      <c r="K19148" s="443"/>
    </row>
    <row r="19149" spans="2:11" s="440" customFormat="1" x14ac:dyDescent="0.2">
      <c r="B19149" s="442"/>
      <c r="I19149" s="443"/>
      <c r="J19149" s="443"/>
      <c r="K19149" s="443"/>
    </row>
    <row r="19150" spans="2:11" s="440" customFormat="1" x14ac:dyDescent="0.2">
      <c r="B19150" s="442"/>
      <c r="I19150" s="443"/>
      <c r="J19150" s="443"/>
      <c r="K19150" s="443"/>
    </row>
    <row r="19151" spans="2:11" s="440" customFormat="1" x14ac:dyDescent="0.2">
      <c r="B19151" s="442"/>
      <c r="I19151" s="443"/>
      <c r="J19151" s="443"/>
      <c r="K19151" s="443"/>
    </row>
    <row r="19152" spans="2:11" s="440" customFormat="1" x14ac:dyDescent="0.2">
      <c r="B19152" s="442"/>
      <c r="I19152" s="443"/>
      <c r="J19152" s="443"/>
      <c r="K19152" s="443"/>
    </row>
    <row r="19153" spans="2:11" s="440" customFormat="1" x14ac:dyDescent="0.2">
      <c r="B19153" s="442"/>
      <c r="I19153" s="443"/>
      <c r="J19153" s="443"/>
      <c r="K19153" s="443"/>
    </row>
    <row r="19154" spans="2:11" s="440" customFormat="1" x14ac:dyDescent="0.2">
      <c r="B19154" s="442"/>
      <c r="I19154" s="443"/>
      <c r="J19154" s="443"/>
      <c r="K19154" s="443"/>
    </row>
    <row r="19155" spans="2:11" s="440" customFormat="1" x14ac:dyDescent="0.2">
      <c r="B19155" s="442"/>
      <c r="I19155" s="443"/>
      <c r="J19155" s="443"/>
      <c r="K19155" s="443"/>
    </row>
    <row r="19156" spans="2:11" s="440" customFormat="1" x14ac:dyDescent="0.2">
      <c r="B19156" s="442"/>
      <c r="I19156" s="443"/>
      <c r="J19156" s="443"/>
      <c r="K19156" s="443"/>
    </row>
    <row r="19157" spans="2:11" s="440" customFormat="1" x14ac:dyDescent="0.2">
      <c r="B19157" s="442"/>
      <c r="I19157" s="443"/>
      <c r="J19157" s="443"/>
      <c r="K19157" s="443"/>
    </row>
    <row r="19158" spans="2:11" s="440" customFormat="1" x14ac:dyDescent="0.2">
      <c r="B19158" s="442"/>
      <c r="I19158" s="443"/>
      <c r="J19158" s="443"/>
      <c r="K19158" s="443"/>
    </row>
    <row r="19159" spans="2:11" s="440" customFormat="1" x14ac:dyDescent="0.2">
      <c r="B19159" s="442"/>
      <c r="I19159" s="443"/>
      <c r="J19159" s="443"/>
      <c r="K19159" s="443"/>
    </row>
    <row r="19160" spans="2:11" s="440" customFormat="1" x14ac:dyDescent="0.2">
      <c r="B19160" s="442"/>
      <c r="I19160" s="443"/>
      <c r="J19160" s="443"/>
      <c r="K19160" s="443"/>
    </row>
    <row r="19161" spans="2:11" s="440" customFormat="1" x14ac:dyDescent="0.2">
      <c r="B19161" s="442"/>
      <c r="I19161" s="443"/>
      <c r="J19161" s="443"/>
      <c r="K19161" s="443"/>
    </row>
    <row r="19162" spans="2:11" s="440" customFormat="1" x14ac:dyDescent="0.2">
      <c r="B19162" s="442"/>
      <c r="I19162" s="443"/>
      <c r="J19162" s="443"/>
      <c r="K19162" s="443"/>
    </row>
    <row r="19163" spans="2:11" s="440" customFormat="1" x14ac:dyDescent="0.2">
      <c r="B19163" s="442"/>
      <c r="I19163" s="443"/>
      <c r="J19163" s="443"/>
      <c r="K19163" s="443"/>
    </row>
    <row r="19164" spans="2:11" s="440" customFormat="1" x14ac:dyDescent="0.2">
      <c r="B19164" s="442"/>
      <c r="I19164" s="443"/>
      <c r="J19164" s="443"/>
      <c r="K19164" s="443"/>
    </row>
    <row r="19165" spans="2:11" s="440" customFormat="1" x14ac:dyDescent="0.2">
      <c r="B19165" s="442"/>
      <c r="I19165" s="443"/>
      <c r="J19165" s="443"/>
      <c r="K19165" s="443"/>
    </row>
    <row r="19166" spans="2:11" s="440" customFormat="1" x14ac:dyDescent="0.2">
      <c r="B19166" s="442"/>
      <c r="I19166" s="443"/>
      <c r="J19166" s="443"/>
      <c r="K19166" s="443"/>
    </row>
    <row r="19167" spans="2:11" s="440" customFormat="1" x14ac:dyDescent="0.2">
      <c r="B19167" s="442"/>
      <c r="I19167" s="443"/>
      <c r="J19167" s="443"/>
      <c r="K19167" s="443"/>
    </row>
    <row r="19168" spans="2:11" s="440" customFormat="1" x14ac:dyDescent="0.2">
      <c r="B19168" s="442"/>
      <c r="I19168" s="443"/>
      <c r="J19168" s="443"/>
      <c r="K19168" s="443"/>
    </row>
    <row r="19169" spans="2:11" s="440" customFormat="1" x14ac:dyDescent="0.2">
      <c r="B19169" s="442"/>
      <c r="I19169" s="443"/>
      <c r="J19169" s="443"/>
      <c r="K19169" s="443"/>
    </row>
    <row r="19170" spans="2:11" s="440" customFormat="1" x14ac:dyDescent="0.2">
      <c r="B19170" s="442"/>
      <c r="I19170" s="443"/>
      <c r="J19170" s="443"/>
      <c r="K19170" s="443"/>
    </row>
    <row r="19171" spans="2:11" s="440" customFormat="1" x14ac:dyDescent="0.2">
      <c r="B19171" s="442"/>
      <c r="I19171" s="443"/>
      <c r="J19171" s="443"/>
      <c r="K19171" s="443"/>
    </row>
    <row r="19172" spans="2:11" s="440" customFormat="1" x14ac:dyDescent="0.2">
      <c r="B19172" s="442"/>
      <c r="I19172" s="443"/>
      <c r="J19172" s="443"/>
      <c r="K19172" s="443"/>
    </row>
    <row r="19173" spans="2:11" s="440" customFormat="1" x14ac:dyDescent="0.2">
      <c r="B19173" s="442"/>
      <c r="I19173" s="443"/>
      <c r="J19173" s="443"/>
      <c r="K19173" s="443"/>
    </row>
    <row r="19174" spans="2:11" s="440" customFormat="1" x14ac:dyDescent="0.2">
      <c r="B19174" s="442"/>
      <c r="I19174" s="443"/>
      <c r="J19174" s="443"/>
      <c r="K19174" s="443"/>
    </row>
    <row r="19175" spans="2:11" s="440" customFormat="1" x14ac:dyDescent="0.2">
      <c r="B19175" s="442"/>
      <c r="I19175" s="443"/>
      <c r="J19175" s="443"/>
      <c r="K19175" s="443"/>
    </row>
    <row r="19176" spans="2:11" s="440" customFormat="1" x14ac:dyDescent="0.2">
      <c r="B19176" s="442"/>
      <c r="I19176" s="443"/>
      <c r="J19176" s="443"/>
      <c r="K19176" s="443"/>
    </row>
    <row r="19177" spans="2:11" s="440" customFormat="1" x14ac:dyDescent="0.2">
      <c r="B19177" s="442"/>
      <c r="I19177" s="443"/>
      <c r="J19177" s="443"/>
      <c r="K19177" s="443"/>
    </row>
    <row r="19178" spans="2:11" s="440" customFormat="1" x14ac:dyDescent="0.2">
      <c r="B19178" s="442"/>
      <c r="I19178" s="443"/>
      <c r="J19178" s="443"/>
      <c r="K19178" s="443"/>
    </row>
    <row r="19179" spans="2:11" s="440" customFormat="1" x14ac:dyDescent="0.2">
      <c r="B19179" s="442"/>
      <c r="I19179" s="443"/>
      <c r="J19179" s="443"/>
      <c r="K19179" s="443"/>
    </row>
    <row r="19180" spans="2:11" s="440" customFormat="1" x14ac:dyDescent="0.2">
      <c r="B19180" s="442"/>
      <c r="I19180" s="443"/>
      <c r="J19180" s="443"/>
      <c r="K19180" s="443"/>
    </row>
    <row r="19181" spans="2:11" s="440" customFormat="1" x14ac:dyDescent="0.2">
      <c r="B19181" s="442"/>
      <c r="I19181" s="443"/>
      <c r="J19181" s="443"/>
      <c r="K19181" s="443"/>
    </row>
    <row r="19182" spans="2:11" s="440" customFormat="1" x14ac:dyDescent="0.2">
      <c r="B19182" s="442"/>
      <c r="I19182" s="443"/>
      <c r="J19182" s="443"/>
      <c r="K19182" s="443"/>
    </row>
    <row r="19183" spans="2:11" s="440" customFormat="1" x14ac:dyDescent="0.2">
      <c r="B19183" s="442"/>
      <c r="I19183" s="443"/>
      <c r="J19183" s="443"/>
      <c r="K19183" s="443"/>
    </row>
    <row r="19184" spans="2:11" s="440" customFormat="1" x14ac:dyDescent="0.2">
      <c r="B19184" s="442"/>
      <c r="I19184" s="443"/>
      <c r="J19184" s="443"/>
      <c r="K19184" s="443"/>
    </row>
    <row r="19185" spans="2:11" s="440" customFormat="1" x14ac:dyDescent="0.2">
      <c r="B19185" s="442"/>
      <c r="I19185" s="443"/>
      <c r="J19185" s="443"/>
      <c r="K19185" s="443"/>
    </row>
    <row r="19186" spans="2:11" s="440" customFormat="1" x14ac:dyDescent="0.2">
      <c r="B19186" s="442"/>
      <c r="I19186" s="443"/>
      <c r="J19186" s="443"/>
      <c r="K19186" s="443"/>
    </row>
    <row r="19187" spans="2:11" s="440" customFormat="1" x14ac:dyDescent="0.2">
      <c r="B19187" s="442"/>
      <c r="I19187" s="443"/>
      <c r="J19187" s="443"/>
      <c r="K19187" s="443"/>
    </row>
    <row r="19188" spans="2:11" s="440" customFormat="1" x14ac:dyDescent="0.2">
      <c r="B19188" s="442"/>
      <c r="I19188" s="443"/>
      <c r="J19188" s="443"/>
      <c r="K19188" s="443"/>
    </row>
    <row r="19189" spans="2:11" s="440" customFormat="1" x14ac:dyDescent="0.2">
      <c r="B19189" s="442"/>
      <c r="I19189" s="443"/>
      <c r="J19189" s="443"/>
      <c r="K19189" s="443"/>
    </row>
    <row r="19190" spans="2:11" s="440" customFormat="1" x14ac:dyDescent="0.2">
      <c r="B19190" s="442"/>
      <c r="I19190" s="443"/>
      <c r="J19190" s="443"/>
      <c r="K19190" s="443"/>
    </row>
    <row r="19191" spans="2:11" s="440" customFormat="1" x14ac:dyDescent="0.2">
      <c r="B19191" s="442"/>
      <c r="I19191" s="443"/>
      <c r="J19191" s="443"/>
      <c r="K19191" s="443"/>
    </row>
    <row r="19192" spans="2:11" s="440" customFormat="1" x14ac:dyDescent="0.2">
      <c r="B19192" s="442"/>
      <c r="I19192" s="443"/>
      <c r="J19192" s="443"/>
      <c r="K19192" s="443"/>
    </row>
    <row r="19193" spans="2:11" s="440" customFormat="1" x14ac:dyDescent="0.2">
      <c r="B19193" s="442"/>
      <c r="I19193" s="443"/>
      <c r="J19193" s="443"/>
      <c r="K19193" s="443"/>
    </row>
    <row r="19194" spans="2:11" s="440" customFormat="1" x14ac:dyDescent="0.2">
      <c r="B19194" s="442"/>
      <c r="I19194" s="443"/>
      <c r="J19194" s="443"/>
      <c r="K19194" s="443"/>
    </row>
    <row r="19195" spans="2:11" s="440" customFormat="1" x14ac:dyDescent="0.2">
      <c r="B19195" s="442"/>
      <c r="I19195" s="443"/>
      <c r="J19195" s="443"/>
      <c r="K19195" s="443"/>
    </row>
    <row r="19196" spans="2:11" s="440" customFormat="1" x14ac:dyDescent="0.2">
      <c r="B19196" s="442"/>
      <c r="I19196" s="443"/>
      <c r="J19196" s="443"/>
      <c r="K19196" s="443"/>
    </row>
    <row r="19197" spans="2:11" s="440" customFormat="1" x14ac:dyDescent="0.2">
      <c r="B19197" s="442"/>
      <c r="I19197" s="443"/>
      <c r="J19197" s="443"/>
      <c r="K19197" s="443"/>
    </row>
    <row r="19198" spans="2:11" s="440" customFormat="1" x14ac:dyDescent="0.2">
      <c r="B19198" s="442"/>
      <c r="I19198" s="443"/>
      <c r="J19198" s="443"/>
      <c r="K19198" s="443"/>
    </row>
    <row r="19199" spans="2:11" s="440" customFormat="1" x14ac:dyDescent="0.2">
      <c r="B19199" s="442"/>
      <c r="I19199" s="443"/>
      <c r="J19199" s="443"/>
      <c r="K19199" s="443"/>
    </row>
    <row r="19200" spans="2:11" s="440" customFormat="1" x14ac:dyDescent="0.2">
      <c r="B19200" s="442"/>
      <c r="I19200" s="443"/>
      <c r="J19200" s="443"/>
      <c r="K19200" s="443"/>
    </row>
    <row r="19201" spans="2:11" s="440" customFormat="1" x14ac:dyDescent="0.2">
      <c r="B19201" s="442"/>
      <c r="I19201" s="443"/>
      <c r="J19201" s="443"/>
      <c r="K19201" s="443"/>
    </row>
    <row r="19202" spans="2:11" s="440" customFormat="1" x14ac:dyDescent="0.2">
      <c r="B19202" s="442"/>
      <c r="I19202" s="443"/>
      <c r="J19202" s="443"/>
      <c r="K19202" s="443"/>
    </row>
    <row r="19203" spans="2:11" s="440" customFormat="1" x14ac:dyDescent="0.2">
      <c r="B19203" s="442"/>
      <c r="I19203" s="443"/>
      <c r="J19203" s="443"/>
      <c r="K19203" s="443"/>
    </row>
    <row r="19204" spans="2:11" s="440" customFormat="1" x14ac:dyDescent="0.2">
      <c r="B19204" s="442"/>
      <c r="I19204" s="443"/>
      <c r="J19204" s="443"/>
      <c r="K19204" s="443"/>
    </row>
    <row r="19205" spans="2:11" s="440" customFormat="1" x14ac:dyDescent="0.2">
      <c r="B19205" s="442"/>
      <c r="I19205" s="443"/>
      <c r="J19205" s="443"/>
      <c r="K19205" s="443"/>
    </row>
    <row r="19206" spans="2:11" s="440" customFormat="1" x14ac:dyDescent="0.2">
      <c r="B19206" s="442"/>
      <c r="I19206" s="443"/>
      <c r="J19206" s="443"/>
      <c r="K19206" s="443"/>
    </row>
    <row r="19207" spans="2:11" s="440" customFormat="1" x14ac:dyDescent="0.2">
      <c r="B19207" s="442"/>
      <c r="I19207" s="443"/>
      <c r="J19207" s="443"/>
      <c r="K19207" s="443"/>
    </row>
    <row r="19208" spans="2:11" s="440" customFormat="1" x14ac:dyDescent="0.2">
      <c r="B19208" s="442"/>
      <c r="I19208" s="443"/>
      <c r="J19208" s="443"/>
      <c r="K19208" s="443"/>
    </row>
    <row r="19209" spans="2:11" s="440" customFormat="1" x14ac:dyDescent="0.2">
      <c r="B19209" s="442"/>
      <c r="I19209" s="443"/>
      <c r="J19209" s="443"/>
      <c r="K19209" s="443"/>
    </row>
    <row r="19210" spans="2:11" s="440" customFormat="1" x14ac:dyDescent="0.2">
      <c r="B19210" s="442"/>
      <c r="I19210" s="443"/>
      <c r="J19210" s="443"/>
      <c r="K19210" s="443"/>
    </row>
    <row r="19211" spans="2:11" s="440" customFormat="1" x14ac:dyDescent="0.2">
      <c r="B19211" s="442"/>
      <c r="I19211" s="443"/>
      <c r="J19211" s="443"/>
      <c r="K19211" s="443"/>
    </row>
    <row r="19212" spans="2:11" s="440" customFormat="1" x14ac:dyDescent="0.2">
      <c r="B19212" s="442"/>
      <c r="I19212" s="443"/>
      <c r="J19212" s="443"/>
      <c r="K19212" s="443"/>
    </row>
    <row r="19213" spans="2:11" s="440" customFormat="1" x14ac:dyDescent="0.2">
      <c r="B19213" s="442"/>
      <c r="I19213" s="443"/>
      <c r="J19213" s="443"/>
      <c r="K19213" s="443"/>
    </row>
    <row r="19214" spans="2:11" s="440" customFormat="1" x14ac:dyDescent="0.2">
      <c r="B19214" s="442"/>
      <c r="I19214" s="443"/>
      <c r="J19214" s="443"/>
      <c r="K19214" s="443"/>
    </row>
    <row r="19215" spans="2:11" s="440" customFormat="1" x14ac:dyDescent="0.2">
      <c r="B19215" s="442"/>
      <c r="I19215" s="443"/>
      <c r="J19215" s="443"/>
      <c r="K19215" s="443"/>
    </row>
    <row r="19216" spans="2:11" s="440" customFormat="1" x14ac:dyDescent="0.2">
      <c r="B19216" s="442"/>
      <c r="I19216" s="443"/>
      <c r="J19216" s="443"/>
      <c r="K19216" s="443"/>
    </row>
    <row r="19217" spans="2:11" s="440" customFormat="1" x14ac:dyDescent="0.2">
      <c r="B19217" s="442"/>
      <c r="I19217" s="443"/>
      <c r="J19217" s="443"/>
      <c r="K19217" s="443"/>
    </row>
    <row r="19218" spans="2:11" s="440" customFormat="1" x14ac:dyDescent="0.2">
      <c r="B19218" s="442"/>
      <c r="I19218" s="443"/>
      <c r="J19218" s="443"/>
      <c r="K19218" s="443"/>
    </row>
    <row r="19219" spans="2:11" s="440" customFormat="1" x14ac:dyDescent="0.2">
      <c r="B19219" s="442"/>
      <c r="I19219" s="443"/>
      <c r="J19219" s="443"/>
      <c r="K19219" s="443"/>
    </row>
    <row r="19220" spans="2:11" s="440" customFormat="1" x14ac:dyDescent="0.2">
      <c r="B19220" s="442"/>
      <c r="I19220" s="443"/>
      <c r="J19220" s="443"/>
      <c r="K19220" s="443"/>
    </row>
    <row r="19221" spans="2:11" s="440" customFormat="1" x14ac:dyDescent="0.2">
      <c r="B19221" s="442"/>
      <c r="I19221" s="443"/>
      <c r="J19221" s="443"/>
      <c r="K19221" s="443"/>
    </row>
    <row r="19222" spans="2:11" s="440" customFormat="1" x14ac:dyDescent="0.2">
      <c r="B19222" s="442"/>
      <c r="I19222" s="443"/>
      <c r="J19222" s="443"/>
      <c r="K19222" s="443"/>
    </row>
    <row r="19223" spans="2:11" s="440" customFormat="1" x14ac:dyDescent="0.2">
      <c r="B19223" s="442"/>
      <c r="I19223" s="443"/>
      <c r="J19223" s="443"/>
      <c r="K19223" s="443"/>
    </row>
    <row r="19224" spans="2:11" s="440" customFormat="1" x14ac:dyDescent="0.2">
      <c r="B19224" s="442"/>
      <c r="I19224" s="443"/>
      <c r="J19224" s="443"/>
      <c r="K19224" s="443"/>
    </row>
    <row r="19225" spans="2:11" s="440" customFormat="1" x14ac:dyDescent="0.2">
      <c r="B19225" s="442"/>
      <c r="I19225" s="443"/>
      <c r="J19225" s="443"/>
      <c r="K19225" s="443"/>
    </row>
    <row r="19226" spans="2:11" s="440" customFormat="1" x14ac:dyDescent="0.2">
      <c r="B19226" s="442"/>
      <c r="I19226" s="443"/>
      <c r="J19226" s="443"/>
      <c r="K19226" s="443"/>
    </row>
    <row r="19227" spans="2:11" s="440" customFormat="1" x14ac:dyDescent="0.2">
      <c r="B19227" s="442"/>
      <c r="I19227" s="443"/>
      <c r="J19227" s="443"/>
      <c r="K19227" s="443"/>
    </row>
    <row r="19228" spans="2:11" s="440" customFormat="1" x14ac:dyDescent="0.2">
      <c r="B19228" s="442"/>
      <c r="I19228" s="443"/>
      <c r="J19228" s="443"/>
      <c r="K19228" s="443"/>
    </row>
    <row r="19229" spans="2:11" s="440" customFormat="1" x14ac:dyDescent="0.2">
      <c r="B19229" s="442"/>
      <c r="I19229" s="443"/>
      <c r="J19229" s="443"/>
      <c r="K19229" s="443"/>
    </row>
    <row r="19230" spans="2:11" s="440" customFormat="1" x14ac:dyDescent="0.2">
      <c r="B19230" s="442"/>
      <c r="I19230" s="443"/>
      <c r="J19230" s="443"/>
      <c r="K19230" s="443"/>
    </row>
    <row r="19231" spans="2:11" s="440" customFormat="1" x14ac:dyDescent="0.2">
      <c r="B19231" s="442"/>
      <c r="I19231" s="443"/>
      <c r="J19231" s="443"/>
      <c r="K19231" s="443"/>
    </row>
    <row r="19232" spans="2:11" s="440" customFormat="1" x14ac:dyDescent="0.2">
      <c r="B19232" s="442"/>
      <c r="I19232" s="443"/>
      <c r="J19232" s="443"/>
      <c r="K19232" s="443"/>
    </row>
    <row r="19233" spans="2:11" s="440" customFormat="1" x14ac:dyDescent="0.2">
      <c r="B19233" s="442"/>
      <c r="I19233" s="443"/>
      <c r="J19233" s="443"/>
      <c r="K19233" s="443"/>
    </row>
    <row r="19234" spans="2:11" s="440" customFormat="1" x14ac:dyDescent="0.2">
      <c r="B19234" s="442"/>
      <c r="I19234" s="443"/>
      <c r="J19234" s="443"/>
      <c r="K19234" s="443"/>
    </row>
    <row r="19235" spans="2:11" s="440" customFormat="1" x14ac:dyDescent="0.2">
      <c r="B19235" s="442"/>
      <c r="I19235" s="443"/>
      <c r="J19235" s="443"/>
      <c r="K19235" s="443"/>
    </row>
    <row r="19236" spans="2:11" s="440" customFormat="1" x14ac:dyDescent="0.2">
      <c r="B19236" s="442"/>
      <c r="I19236" s="443"/>
      <c r="J19236" s="443"/>
      <c r="K19236" s="443"/>
    </row>
    <row r="19237" spans="2:11" s="440" customFormat="1" x14ac:dyDescent="0.2">
      <c r="B19237" s="442"/>
      <c r="I19237" s="443"/>
      <c r="J19237" s="443"/>
      <c r="K19237" s="443"/>
    </row>
    <row r="19238" spans="2:11" s="440" customFormat="1" x14ac:dyDescent="0.2">
      <c r="B19238" s="442"/>
      <c r="I19238" s="443"/>
      <c r="J19238" s="443"/>
      <c r="K19238" s="443"/>
    </row>
    <row r="19239" spans="2:11" s="440" customFormat="1" x14ac:dyDescent="0.2">
      <c r="B19239" s="442"/>
      <c r="I19239" s="443"/>
      <c r="J19239" s="443"/>
      <c r="K19239" s="443"/>
    </row>
    <row r="19240" spans="2:11" s="440" customFormat="1" x14ac:dyDescent="0.2">
      <c r="B19240" s="442"/>
      <c r="I19240" s="443"/>
      <c r="J19240" s="443"/>
      <c r="K19240" s="443"/>
    </row>
    <row r="19241" spans="2:11" s="440" customFormat="1" x14ac:dyDescent="0.2">
      <c r="B19241" s="442"/>
      <c r="I19241" s="443"/>
      <c r="J19241" s="443"/>
      <c r="K19241" s="443"/>
    </row>
    <row r="19242" spans="2:11" s="440" customFormat="1" x14ac:dyDescent="0.2">
      <c r="B19242" s="442"/>
      <c r="I19242" s="443"/>
      <c r="J19242" s="443"/>
      <c r="K19242" s="443"/>
    </row>
    <row r="19243" spans="2:11" s="440" customFormat="1" x14ac:dyDescent="0.2">
      <c r="B19243" s="442"/>
      <c r="I19243" s="443"/>
      <c r="J19243" s="443"/>
      <c r="K19243" s="443"/>
    </row>
    <row r="19244" spans="2:11" s="440" customFormat="1" x14ac:dyDescent="0.2">
      <c r="B19244" s="442"/>
      <c r="I19244" s="443"/>
      <c r="J19244" s="443"/>
      <c r="K19244" s="443"/>
    </row>
    <row r="19245" spans="2:11" s="440" customFormat="1" x14ac:dyDescent="0.2">
      <c r="B19245" s="442"/>
      <c r="I19245" s="443"/>
      <c r="J19245" s="443"/>
      <c r="K19245" s="443"/>
    </row>
    <row r="19246" spans="2:11" s="440" customFormat="1" x14ac:dyDescent="0.2">
      <c r="B19246" s="442"/>
      <c r="I19246" s="443"/>
      <c r="J19246" s="443"/>
      <c r="K19246" s="443"/>
    </row>
    <row r="19247" spans="2:11" s="440" customFormat="1" x14ac:dyDescent="0.2">
      <c r="B19247" s="442"/>
      <c r="I19247" s="443"/>
      <c r="J19247" s="443"/>
      <c r="K19247" s="443"/>
    </row>
    <row r="19248" spans="2:11" s="440" customFormat="1" x14ac:dyDescent="0.2">
      <c r="B19248" s="442"/>
      <c r="I19248" s="443"/>
      <c r="J19248" s="443"/>
      <c r="K19248" s="443"/>
    </row>
    <row r="19249" spans="2:11" s="440" customFormat="1" x14ac:dyDescent="0.2">
      <c r="B19249" s="442"/>
      <c r="I19249" s="443"/>
      <c r="J19249" s="443"/>
      <c r="K19249" s="443"/>
    </row>
    <row r="19250" spans="2:11" s="440" customFormat="1" x14ac:dyDescent="0.2">
      <c r="B19250" s="442"/>
      <c r="I19250" s="443"/>
      <c r="J19250" s="443"/>
      <c r="K19250" s="443"/>
    </row>
    <row r="19251" spans="2:11" s="440" customFormat="1" x14ac:dyDescent="0.2">
      <c r="B19251" s="442"/>
      <c r="I19251" s="443"/>
      <c r="J19251" s="443"/>
      <c r="K19251" s="443"/>
    </row>
    <row r="19252" spans="2:11" s="440" customFormat="1" x14ac:dyDescent="0.2">
      <c r="B19252" s="442"/>
      <c r="I19252" s="443"/>
      <c r="J19252" s="443"/>
      <c r="K19252" s="443"/>
    </row>
    <row r="19253" spans="2:11" s="440" customFormat="1" x14ac:dyDescent="0.2">
      <c r="B19253" s="442"/>
      <c r="I19253" s="443"/>
      <c r="J19253" s="443"/>
      <c r="K19253" s="443"/>
    </row>
    <row r="19254" spans="2:11" s="440" customFormat="1" x14ac:dyDescent="0.2">
      <c r="B19254" s="442"/>
      <c r="I19254" s="443"/>
      <c r="J19254" s="443"/>
      <c r="K19254" s="443"/>
    </row>
    <row r="19255" spans="2:11" s="440" customFormat="1" x14ac:dyDescent="0.2">
      <c r="B19255" s="442"/>
      <c r="I19255" s="443"/>
      <c r="J19255" s="443"/>
      <c r="K19255" s="443"/>
    </row>
    <row r="19256" spans="2:11" s="440" customFormat="1" x14ac:dyDescent="0.2">
      <c r="B19256" s="442"/>
      <c r="I19256" s="443"/>
      <c r="J19256" s="443"/>
      <c r="K19256" s="443"/>
    </row>
    <row r="19257" spans="2:11" s="440" customFormat="1" x14ac:dyDescent="0.2">
      <c r="B19257" s="442"/>
      <c r="I19257" s="443"/>
      <c r="J19257" s="443"/>
      <c r="K19257" s="443"/>
    </row>
    <row r="19258" spans="2:11" s="440" customFormat="1" x14ac:dyDescent="0.2">
      <c r="B19258" s="442"/>
      <c r="I19258" s="443"/>
      <c r="J19258" s="443"/>
      <c r="K19258" s="443"/>
    </row>
    <row r="19259" spans="2:11" s="440" customFormat="1" x14ac:dyDescent="0.2">
      <c r="B19259" s="442"/>
      <c r="I19259" s="443"/>
      <c r="J19259" s="443"/>
      <c r="K19259" s="443"/>
    </row>
    <row r="19260" spans="2:11" s="440" customFormat="1" x14ac:dyDescent="0.2">
      <c r="B19260" s="442"/>
      <c r="I19260" s="443"/>
      <c r="J19260" s="443"/>
      <c r="K19260" s="443"/>
    </row>
    <row r="19261" spans="2:11" s="440" customFormat="1" x14ac:dyDescent="0.2">
      <c r="B19261" s="442"/>
      <c r="I19261" s="443"/>
      <c r="J19261" s="443"/>
      <c r="K19261" s="443"/>
    </row>
    <row r="19262" spans="2:11" s="440" customFormat="1" x14ac:dyDescent="0.2">
      <c r="B19262" s="442"/>
      <c r="I19262" s="443"/>
      <c r="J19262" s="443"/>
      <c r="K19262" s="443"/>
    </row>
    <row r="19263" spans="2:11" s="440" customFormat="1" x14ac:dyDescent="0.2">
      <c r="B19263" s="442"/>
      <c r="I19263" s="443"/>
      <c r="J19263" s="443"/>
      <c r="K19263" s="443"/>
    </row>
    <row r="19264" spans="2:11" s="440" customFormat="1" x14ac:dyDescent="0.2">
      <c r="B19264" s="442"/>
      <c r="I19264" s="443"/>
      <c r="J19264" s="443"/>
      <c r="K19264" s="443"/>
    </row>
    <row r="19265" spans="2:11" s="440" customFormat="1" x14ac:dyDescent="0.2">
      <c r="B19265" s="442"/>
      <c r="I19265" s="443"/>
      <c r="J19265" s="443"/>
      <c r="K19265" s="443"/>
    </row>
    <row r="19266" spans="2:11" s="440" customFormat="1" x14ac:dyDescent="0.2">
      <c r="B19266" s="442"/>
      <c r="I19266" s="443"/>
      <c r="J19266" s="443"/>
      <c r="K19266" s="443"/>
    </row>
    <row r="19267" spans="2:11" s="440" customFormat="1" x14ac:dyDescent="0.2">
      <c r="B19267" s="442"/>
      <c r="I19267" s="443"/>
      <c r="J19267" s="443"/>
      <c r="K19267" s="443"/>
    </row>
    <row r="19268" spans="2:11" s="440" customFormat="1" x14ac:dyDescent="0.2">
      <c r="B19268" s="442"/>
      <c r="I19268" s="443"/>
      <c r="J19268" s="443"/>
      <c r="K19268" s="443"/>
    </row>
    <row r="19269" spans="2:11" s="440" customFormat="1" x14ac:dyDescent="0.2">
      <c r="B19269" s="442"/>
      <c r="I19269" s="443"/>
      <c r="J19269" s="443"/>
      <c r="K19269" s="443"/>
    </row>
    <row r="19270" spans="2:11" s="440" customFormat="1" x14ac:dyDescent="0.2">
      <c r="B19270" s="442"/>
      <c r="I19270" s="443"/>
      <c r="J19270" s="443"/>
      <c r="K19270" s="443"/>
    </row>
    <row r="19271" spans="2:11" s="440" customFormat="1" x14ac:dyDescent="0.2">
      <c r="B19271" s="442"/>
      <c r="I19271" s="443"/>
      <c r="J19271" s="443"/>
      <c r="K19271" s="443"/>
    </row>
    <row r="19272" spans="2:11" s="440" customFormat="1" x14ac:dyDescent="0.2">
      <c r="B19272" s="442"/>
      <c r="I19272" s="443"/>
      <c r="J19272" s="443"/>
      <c r="K19272" s="443"/>
    </row>
    <row r="19273" spans="2:11" s="440" customFormat="1" x14ac:dyDescent="0.2">
      <c r="B19273" s="442"/>
      <c r="I19273" s="443"/>
      <c r="J19273" s="443"/>
      <c r="K19273" s="443"/>
    </row>
    <row r="19274" spans="2:11" s="440" customFormat="1" x14ac:dyDescent="0.2">
      <c r="B19274" s="442"/>
      <c r="I19274" s="443"/>
      <c r="J19274" s="443"/>
      <c r="K19274" s="443"/>
    </row>
    <row r="19275" spans="2:11" s="440" customFormat="1" x14ac:dyDescent="0.2">
      <c r="B19275" s="442"/>
      <c r="I19275" s="443"/>
      <c r="J19275" s="443"/>
      <c r="K19275" s="443"/>
    </row>
    <row r="19276" spans="2:11" s="440" customFormat="1" x14ac:dyDescent="0.2">
      <c r="B19276" s="442"/>
      <c r="I19276" s="443"/>
      <c r="J19276" s="443"/>
      <c r="K19276" s="443"/>
    </row>
    <row r="19277" spans="2:11" s="440" customFormat="1" x14ac:dyDescent="0.2">
      <c r="B19277" s="442"/>
      <c r="I19277" s="443"/>
      <c r="J19277" s="443"/>
      <c r="K19277" s="443"/>
    </row>
    <row r="19278" spans="2:11" s="440" customFormat="1" x14ac:dyDescent="0.2">
      <c r="B19278" s="442"/>
      <c r="I19278" s="443"/>
      <c r="J19278" s="443"/>
      <c r="K19278" s="443"/>
    </row>
    <row r="19279" spans="2:11" s="440" customFormat="1" x14ac:dyDescent="0.2">
      <c r="B19279" s="442"/>
      <c r="I19279" s="443"/>
      <c r="J19279" s="443"/>
      <c r="K19279" s="443"/>
    </row>
    <row r="19280" spans="2:11" s="440" customFormat="1" x14ac:dyDescent="0.2">
      <c r="B19280" s="442"/>
      <c r="I19280" s="443"/>
      <c r="J19280" s="443"/>
      <c r="K19280" s="443"/>
    </row>
    <row r="19281" spans="2:11" s="440" customFormat="1" x14ac:dyDescent="0.2">
      <c r="B19281" s="442"/>
      <c r="I19281" s="443"/>
      <c r="J19281" s="443"/>
      <c r="K19281" s="443"/>
    </row>
    <row r="19282" spans="2:11" s="440" customFormat="1" x14ac:dyDescent="0.2">
      <c r="B19282" s="442"/>
      <c r="I19282" s="443"/>
      <c r="J19282" s="443"/>
      <c r="K19282" s="443"/>
    </row>
    <row r="19283" spans="2:11" s="440" customFormat="1" x14ac:dyDescent="0.2">
      <c r="B19283" s="442"/>
      <c r="I19283" s="443"/>
      <c r="J19283" s="443"/>
      <c r="K19283" s="443"/>
    </row>
    <row r="19284" spans="2:11" s="440" customFormat="1" x14ac:dyDescent="0.2">
      <c r="B19284" s="442"/>
      <c r="I19284" s="443"/>
      <c r="J19284" s="443"/>
      <c r="K19284" s="443"/>
    </row>
    <row r="19285" spans="2:11" s="440" customFormat="1" x14ac:dyDescent="0.2">
      <c r="B19285" s="442"/>
      <c r="I19285" s="443"/>
      <c r="J19285" s="443"/>
      <c r="K19285" s="443"/>
    </row>
    <row r="19286" spans="2:11" s="440" customFormat="1" x14ac:dyDescent="0.2">
      <c r="B19286" s="442"/>
      <c r="I19286" s="443"/>
      <c r="J19286" s="443"/>
      <c r="K19286" s="443"/>
    </row>
    <row r="19287" spans="2:11" s="440" customFormat="1" x14ac:dyDescent="0.2">
      <c r="B19287" s="442"/>
      <c r="I19287" s="443"/>
      <c r="J19287" s="443"/>
      <c r="K19287" s="443"/>
    </row>
    <row r="19288" spans="2:11" s="440" customFormat="1" x14ac:dyDescent="0.2">
      <c r="B19288" s="442"/>
      <c r="I19288" s="443"/>
      <c r="J19288" s="443"/>
      <c r="K19288" s="443"/>
    </row>
    <row r="19289" spans="2:11" s="440" customFormat="1" x14ac:dyDescent="0.2">
      <c r="B19289" s="442"/>
      <c r="I19289" s="443"/>
      <c r="J19289" s="443"/>
      <c r="K19289" s="443"/>
    </row>
    <row r="19290" spans="2:11" s="440" customFormat="1" x14ac:dyDescent="0.2">
      <c r="B19290" s="442"/>
      <c r="I19290" s="443"/>
      <c r="J19290" s="443"/>
      <c r="K19290" s="443"/>
    </row>
    <row r="19291" spans="2:11" s="440" customFormat="1" x14ac:dyDescent="0.2">
      <c r="B19291" s="442"/>
      <c r="I19291" s="443"/>
      <c r="J19291" s="443"/>
      <c r="K19291" s="443"/>
    </row>
    <row r="19292" spans="2:11" s="440" customFormat="1" x14ac:dyDescent="0.2">
      <c r="B19292" s="442"/>
      <c r="I19292" s="443"/>
      <c r="J19292" s="443"/>
      <c r="K19292" s="443"/>
    </row>
    <row r="19293" spans="2:11" s="440" customFormat="1" x14ac:dyDescent="0.2">
      <c r="B19293" s="442"/>
      <c r="I19293" s="443"/>
      <c r="J19293" s="443"/>
      <c r="K19293" s="443"/>
    </row>
    <row r="19294" spans="2:11" s="440" customFormat="1" x14ac:dyDescent="0.2">
      <c r="B19294" s="442"/>
      <c r="I19294" s="443"/>
      <c r="J19294" s="443"/>
      <c r="K19294" s="443"/>
    </row>
    <row r="19295" spans="2:11" s="440" customFormat="1" x14ac:dyDescent="0.2">
      <c r="B19295" s="442"/>
      <c r="I19295" s="443"/>
      <c r="J19295" s="443"/>
      <c r="K19295" s="443"/>
    </row>
    <row r="19296" spans="2:11" s="440" customFormat="1" x14ac:dyDescent="0.2">
      <c r="B19296" s="442"/>
      <c r="I19296" s="443"/>
      <c r="J19296" s="443"/>
      <c r="K19296" s="443"/>
    </row>
    <row r="19297" spans="2:11" s="440" customFormat="1" x14ac:dyDescent="0.2">
      <c r="B19297" s="442"/>
      <c r="I19297" s="443"/>
      <c r="J19297" s="443"/>
      <c r="K19297" s="443"/>
    </row>
    <row r="19298" spans="2:11" s="440" customFormat="1" x14ac:dyDescent="0.2">
      <c r="B19298" s="442"/>
      <c r="I19298" s="443"/>
      <c r="J19298" s="443"/>
      <c r="K19298" s="443"/>
    </row>
    <row r="19299" spans="2:11" s="440" customFormat="1" x14ac:dyDescent="0.2">
      <c r="B19299" s="442"/>
      <c r="I19299" s="443"/>
      <c r="J19299" s="443"/>
      <c r="K19299" s="443"/>
    </row>
    <row r="19300" spans="2:11" s="440" customFormat="1" x14ac:dyDescent="0.2">
      <c r="B19300" s="442"/>
      <c r="I19300" s="443"/>
      <c r="J19300" s="443"/>
      <c r="K19300" s="443"/>
    </row>
    <row r="19301" spans="2:11" s="440" customFormat="1" x14ac:dyDescent="0.2">
      <c r="B19301" s="442"/>
      <c r="I19301" s="443"/>
      <c r="J19301" s="443"/>
      <c r="K19301" s="443"/>
    </row>
    <row r="19302" spans="2:11" s="440" customFormat="1" x14ac:dyDescent="0.2">
      <c r="B19302" s="442"/>
      <c r="I19302" s="443"/>
      <c r="J19302" s="443"/>
      <c r="K19302" s="443"/>
    </row>
    <row r="19303" spans="2:11" s="440" customFormat="1" x14ac:dyDescent="0.2">
      <c r="B19303" s="442"/>
      <c r="I19303" s="443"/>
      <c r="J19303" s="443"/>
      <c r="K19303" s="443"/>
    </row>
    <row r="19304" spans="2:11" s="440" customFormat="1" x14ac:dyDescent="0.2">
      <c r="B19304" s="442"/>
      <c r="I19304" s="443"/>
      <c r="J19304" s="443"/>
      <c r="K19304" s="443"/>
    </row>
    <row r="19305" spans="2:11" s="440" customFormat="1" x14ac:dyDescent="0.2">
      <c r="B19305" s="442"/>
      <c r="I19305" s="443"/>
      <c r="J19305" s="443"/>
      <c r="K19305" s="443"/>
    </row>
    <row r="19306" spans="2:11" s="440" customFormat="1" x14ac:dyDescent="0.2">
      <c r="B19306" s="442"/>
      <c r="I19306" s="443"/>
      <c r="J19306" s="443"/>
      <c r="K19306" s="443"/>
    </row>
    <row r="19307" spans="2:11" s="440" customFormat="1" x14ac:dyDescent="0.2">
      <c r="B19307" s="442"/>
      <c r="I19307" s="443"/>
      <c r="J19307" s="443"/>
      <c r="K19307" s="443"/>
    </row>
    <row r="19308" spans="2:11" s="440" customFormat="1" x14ac:dyDescent="0.2">
      <c r="B19308" s="442"/>
      <c r="I19308" s="443"/>
      <c r="J19308" s="443"/>
      <c r="K19308" s="443"/>
    </row>
    <row r="19309" spans="2:11" s="440" customFormat="1" x14ac:dyDescent="0.2">
      <c r="B19309" s="442"/>
      <c r="I19309" s="443"/>
      <c r="J19309" s="443"/>
      <c r="K19309" s="443"/>
    </row>
    <row r="19310" spans="2:11" s="440" customFormat="1" x14ac:dyDescent="0.2">
      <c r="B19310" s="442"/>
      <c r="I19310" s="443"/>
      <c r="J19310" s="443"/>
      <c r="K19310" s="443"/>
    </row>
    <row r="19311" spans="2:11" s="440" customFormat="1" x14ac:dyDescent="0.2">
      <c r="B19311" s="442"/>
      <c r="I19311" s="443"/>
      <c r="J19311" s="443"/>
      <c r="K19311" s="443"/>
    </row>
    <row r="19312" spans="2:11" s="440" customFormat="1" x14ac:dyDescent="0.2">
      <c r="B19312" s="442"/>
      <c r="I19312" s="443"/>
      <c r="J19312" s="443"/>
      <c r="K19312" s="443"/>
    </row>
    <row r="19313" spans="2:11" s="440" customFormat="1" x14ac:dyDescent="0.2">
      <c r="B19313" s="442"/>
      <c r="I19313" s="443"/>
      <c r="J19313" s="443"/>
      <c r="K19313" s="443"/>
    </row>
    <row r="19314" spans="2:11" s="440" customFormat="1" x14ac:dyDescent="0.2">
      <c r="B19314" s="442"/>
      <c r="I19314" s="443"/>
      <c r="J19314" s="443"/>
      <c r="K19314" s="443"/>
    </row>
    <row r="19315" spans="2:11" s="440" customFormat="1" x14ac:dyDescent="0.2">
      <c r="B19315" s="442"/>
      <c r="I19315" s="443"/>
      <c r="J19315" s="443"/>
      <c r="K19315" s="443"/>
    </row>
    <row r="19316" spans="2:11" s="440" customFormat="1" x14ac:dyDescent="0.2">
      <c r="B19316" s="442"/>
      <c r="I19316" s="443"/>
      <c r="J19316" s="443"/>
      <c r="K19316" s="443"/>
    </row>
    <row r="19317" spans="2:11" s="440" customFormat="1" x14ac:dyDescent="0.2">
      <c r="B19317" s="442"/>
      <c r="I19317" s="443"/>
      <c r="J19317" s="443"/>
      <c r="K19317" s="443"/>
    </row>
    <row r="19318" spans="2:11" s="440" customFormat="1" x14ac:dyDescent="0.2">
      <c r="B19318" s="442"/>
      <c r="I19318" s="443"/>
      <c r="J19318" s="443"/>
      <c r="K19318" s="443"/>
    </row>
    <row r="19319" spans="2:11" s="440" customFormat="1" x14ac:dyDescent="0.2">
      <c r="B19319" s="442"/>
      <c r="I19319" s="443"/>
      <c r="J19319" s="443"/>
      <c r="K19319" s="443"/>
    </row>
    <row r="19320" spans="2:11" s="440" customFormat="1" x14ac:dyDescent="0.2">
      <c r="B19320" s="442"/>
      <c r="I19320" s="443"/>
      <c r="J19320" s="443"/>
      <c r="K19320" s="443"/>
    </row>
    <row r="19321" spans="2:11" s="440" customFormat="1" x14ac:dyDescent="0.2">
      <c r="B19321" s="442"/>
      <c r="I19321" s="443"/>
      <c r="J19321" s="443"/>
      <c r="K19321" s="443"/>
    </row>
    <row r="19322" spans="2:11" s="440" customFormat="1" x14ac:dyDescent="0.2">
      <c r="B19322" s="442"/>
      <c r="I19322" s="443"/>
      <c r="J19322" s="443"/>
      <c r="K19322" s="443"/>
    </row>
    <row r="19323" spans="2:11" s="440" customFormat="1" x14ac:dyDescent="0.2">
      <c r="B19323" s="442"/>
      <c r="I19323" s="443"/>
      <c r="J19323" s="443"/>
      <c r="K19323" s="443"/>
    </row>
    <row r="19324" spans="2:11" s="440" customFormat="1" x14ac:dyDescent="0.2">
      <c r="B19324" s="442"/>
      <c r="I19324" s="443"/>
      <c r="J19324" s="443"/>
      <c r="K19324" s="443"/>
    </row>
    <row r="19325" spans="2:11" s="440" customFormat="1" x14ac:dyDescent="0.2">
      <c r="B19325" s="442"/>
      <c r="I19325" s="443"/>
      <c r="J19325" s="443"/>
      <c r="K19325" s="443"/>
    </row>
    <row r="19326" spans="2:11" s="440" customFormat="1" x14ac:dyDescent="0.2">
      <c r="B19326" s="442"/>
      <c r="I19326" s="443"/>
      <c r="J19326" s="443"/>
      <c r="K19326" s="443"/>
    </row>
    <row r="19327" spans="2:11" s="440" customFormat="1" x14ac:dyDescent="0.2">
      <c r="B19327" s="442"/>
      <c r="I19327" s="443"/>
      <c r="J19327" s="443"/>
      <c r="K19327" s="443"/>
    </row>
    <row r="19328" spans="2:11" s="440" customFormat="1" x14ac:dyDescent="0.2">
      <c r="B19328" s="442"/>
      <c r="I19328" s="443"/>
      <c r="J19328" s="443"/>
      <c r="K19328" s="443"/>
    </row>
    <row r="19329" spans="2:11" s="440" customFormat="1" x14ac:dyDescent="0.2">
      <c r="B19329" s="442"/>
      <c r="I19329" s="443"/>
      <c r="J19329" s="443"/>
      <c r="K19329" s="443"/>
    </row>
    <row r="19330" spans="2:11" s="440" customFormat="1" x14ac:dyDescent="0.2">
      <c r="B19330" s="442"/>
      <c r="I19330" s="443"/>
      <c r="J19330" s="443"/>
      <c r="K19330" s="443"/>
    </row>
    <row r="19331" spans="2:11" s="440" customFormat="1" x14ac:dyDescent="0.2">
      <c r="B19331" s="442"/>
      <c r="I19331" s="443"/>
      <c r="J19331" s="443"/>
      <c r="K19331" s="443"/>
    </row>
    <row r="19332" spans="2:11" s="440" customFormat="1" x14ac:dyDescent="0.2">
      <c r="B19332" s="442"/>
      <c r="I19332" s="443"/>
      <c r="J19332" s="443"/>
      <c r="K19332" s="443"/>
    </row>
    <row r="19333" spans="2:11" s="440" customFormat="1" x14ac:dyDescent="0.2">
      <c r="B19333" s="442"/>
      <c r="I19333" s="443"/>
      <c r="J19333" s="443"/>
      <c r="K19333" s="443"/>
    </row>
    <row r="19334" spans="2:11" s="440" customFormat="1" x14ac:dyDescent="0.2">
      <c r="B19334" s="442"/>
      <c r="I19334" s="443"/>
      <c r="J19334" s="443"/>
      <c r="K19334" s="443"/>
    </row>
    <row r="19335" spans="2:11" s="440" customFormat="1" x14ac:dyDescent="0.2">
      <c r="B19335" s="442"/>
      <c r="I19335" s="443"/>
      <c r="J19335" s="443"/>
      <c r="K19335" s="443"/>
    </row>
    <row r="19336" spans="2:11" s="440" customFormat="1" x14ac:dyDescent="0.2">
      <c r="B19336" s="442"/>
      <c r="I19336" s="443"/>
      <c r="J19336" s="443"/>
      <c r="K19336" s="443"/>
    </row>
    <row r="19337" spans="2:11" s="440" customFormat="1" x14ac:dyDescent="0.2">
      <c r="B19337" s="442"/>
      <c r="I19337" s="443"/>
      <c r="J19337" s="443"/>
      <c r="K19337" s="443"/>
    </row>
    <row r="19338" spans="2:11" s="440" customFormat="1" x14ac:dyDescent="0.2">
      <c r="B19338" s="442"/>
      <c r="I19338" s="443"/>
      <c r="J19338" s="443"/>
      <c r="K19338" s="443"/>
    </row>
    <row r="19339" spans="2:11" s="440" customFormat="1" x14ac:dyDescent="0.2">
      <c r="B19339" s="442"/>
      <c r="I19339" s="443"/>
      <c r="J19339" s="443"/>
      <c r="K19339" s="443"/>
    </row>
    <row r="19340" spans="2:11" s="440" customFormat="1" x14ac:dyDescent="0.2">
      <c r="B19340" s="442"/>
      <c r="I19340" s="443"/>
      <c r="J19340" s="443"/>
      <c r="K19340" s="443"/>
    </row>
    <row r="19341" spans="2:11" s="440" customFormat="1" x14ac:dyDescent="0.2">
      <c r="B19341" s="442"/>
      <c r="I19341" s="443"/>
      <c r="J19341" s="443"/>
      <c r="K19341" s="443"/>
    </row>
    <row r="19342" spans="2:11" s="440" customFormat="1" x14ac:dyDescent="0.2">
      <c r="B19342" s="442"/>
      <c r="I19342" s="443"/>
      <c r="J19342" s="443"/>
      <c r="K19342" s="443"/>
    </row>
    <row r="19343" spans="2:11" s="440" customFormat="1" x14ac:dyDescent="0.2">
      <c r="B19343" s="442"/>
      <c r="I19343" s="443"/>
      <c r="J19343" s="443"/>
      <c r="K19343" s="443"/>
    </row>
    <row r="19344" spans="2:11" s="440" customFormat="1" x14ac:dyDescent="0.2">
      <c r="B19344" s="442"/>
      <c r="I19344" s="443"/>
      <c r="J19344" s="443"/>
      <c r="K19344" s="443"/>
    </row>
    <row r="19345" spans="2:11" s="440" customFormat="1" x14ac:dyDescent="0.2">
      <c r="B19345" s="442"/>
      <c r="I19345" s="443"/>
      <c r="J19345" s="443"/>
      <c r="K19345" s="443"/>
    </row>
    <row r="19346" spans="2:11" s="440" customFormat="1" x14ac:dyDescent="0.2">
      <c r="B19346" s="442"/>
      <c r="I19346" s="443"/>
      <c r="J19346" s="443"/>
      <c r="K19346" s="443"/>
    </row>
    <row r="19347" spans="2:11" s="440" customFormat="1" x14ac:dyDescent="0.2">
      <c r="B19347" s="442"/>
      <c r="I19347" s="443"/>
      <c r="J19347" s="443"/>
      <c r="K19347" s="443"/>
    </row>
    <row r="19348" spans="2:11" s="440" customFormat="1" x14ac:dyDescent="0.2">
      <c r="B19348" s="442"/>
      <c r="I19348" s="443"/>
      <c r="J19348" s="443"/>
      <c r="K19348" s="443"/>
    </row>
    <row r="19349" spans="2:11" s="440" customFormat="1" x14ac:dyDescent="0.2">
      <c r="B19349" s="442"/>
      <c r="I19349" s="443"/>
      <c r="J19349" s="443"/>
      <c r="K19349" s="443"/>
    </row>
    <row r="19350" spans="2:11" s="440" customFormat="1" x14ac:dyDescent="0.2">
      <c r="B19350" s="442"/>
      <c r="I19350" s="443"/>
      <c r="J19350" s="443"/>
      <c r="K19350" s="443"/>
    </row>
    <row r="19351" spans="2:11" s="440" customFormat="1" x14ac:dyDescent="0.2">
      <c r="B19351" s="442"/>
      <c r="I19351" s="443"/>
      <c r="J19351" s="443"/>
      <c r="K19351" s="443"/>
    </row>
    <row r="19352" spans="2:11" s="440" customFormat="1" x14ac:dyDescent="0.2">
      <c r="B19352" s="442"/>
      <c r="I19352" s="443"/>
      <c r="J19352" s="443"/>
      <c r="K19352" s="443"/>
    </row>
    <row r="19353" spans="2:11" s="440" customFormat="1" x14ac:dyDescent="0.2">
      <c r="B19353" s="442"/>
      <c r="I19353" s="443"/>
      <c r="J19353" s="443"/>
      <c r="K19353" s="443"/>
    </row>
    <row r="19354" spans="2:11" s="440" customFormat="1" x14ac:dyDescent="0.2">
      <c r="B19354" s="442"/>
      <c r="I19354" s="443"/>
      <c r="J19354" s="443"/>
      <c r="K19354" s="443"/>
    </row>
    <row r="19355" spans="2:11" s="440" customFormat="1" x14ac:dyDescent="0.2">
      <c r="B19355" s="442"/>
      <c r="I19355" s="443"/>
      <c r="J19355" s="443"/>
      <c r="K19355" s="443"/>
    </row>
    <row r="19356" spans="2:11" s="440" customFormat="1" x14ac:dyDescent="0.2">
      <c r="B19356" s="442"/>
      <c r="I19356" s="443"/>
      <c r="J19356" s="443"/>
      <c r="K19356" s="443"/>
    </row>
    <row r="19357" spans="2:11" s="440" customFormat="1" x14ac:dyDescent="0.2">
      <c r="B19357" s="442"/>
      <c r="I19357" s="443"/>
      <c r="J19357" s="443"/>
      <c r="K19357" s="443"/>
    </row>
    <row r="19358" spans="2:11" s="440" customFormat="1" x14ac:dyDescent="0.2">
      <c r="B19358" s="442"/>
      <c r="I19358" s="443"/>
      <c r="J19358" s="443"/>
      <c r="K19358" s="443"/>
    </row>
    <row r="19359" spans="2:11" s="440" customFormat="1" x14ac:dyDescent="0.2">
      <c r="B19359" s="442"/>
      <c r="I19359" s="443"/>
      <c r="J19359" s="443"/>
      <c r="K19359" s="443"/>
    </row>
    <row r="19360" spans="2:11" s="440" customFormat="1" x14ac:dyDescent="0.2">
      <c r="B19360" s="442"/>
      <c r="I19360" s="443"/>
      <c r="J19360" s="443"/>
      <c r="K19360" s="443"/>
    </row>
    <row r="19361" spans="2:11" s="440" customFormat="1" x14ac:dyDescent="0.2">
      <c r="B19361" s="442"/>
      <c r="I19361" s="443"/>
      <c r="J19361" s="443"/>
      <c r="K19361" s="443"/>
    </row>
    <row r="19362" spans="2:11" s="440" customFormat="1" x14ac:dyDescent="0.2">
      <c r="B19362" s="442"/>
      <c r="I19362" s="443"/>
      <c r="J19362" s="443"/>
      <c r="K19362" s="443"/>
    </row>
    <row r="19363" spans="2:11" s="440" customFormat="1" x14ac:dyDescent="0.2">
      <c r="B19363" s="442"/>
      <c r="I19363" s="443"/>
      <c r="J19363" s="443"/>
      <c r="K19363" s="443"/>
    </row>
    <row r="19364" spans="2:11" s="440" customFormat="1" x14ac:dyDescent="0.2">
      <c r="B19364" s="442"/>
      <c r="I19364" s="443"/>
      <c r="J19364" s="443"/>
      <c r="K19364" s="443"/>
    </row>
    <row r="19365" spans="2:11" s="440" customFormat="1" x14ac:dyDescent="0.2">
      <c r="B19365" s="442"/>
      <c r="I19365" s="443"/>
      <c r="J19365" s="443"/>
      <c r="K19365" s="443"/>
    </row>
    <row r="19366" spans="2:11" s="440" customFormat="1" x14ac:dyDescent="0.2">
      <c r="B19366" s="442"/>
      <c r="I19366" s="443"/>
      <c r="J19366" s="443"/>
      <c r="K19366" s="443"/>
    </row>
    <row r="19367" spans="2:11" s="440" customFormat="1" x14ac:dyDescent="0.2">
      <c r="B19367" s="442"/>
      <c r="I19367" s="443"/>
      <c r="J19367" s="443"/>
      <c r="K19367" s="443"/>
    </row>
    <row r="19368" spans="2:11" s="440" customFormat="1" x14ac:dyDescent="0.2">
      <c r="B19368" s="442"/>
      <c r="I19368" s="443"/>
      <c r="J19368" s="443"/>
      <c r="K19368" s="443"/>
    </row>
    <row r="19369" spans="2:11" s="440" customFormat="1" x14ac:dyDescent="0.2">
      <c r="B19369" s="442"/>
      <c r="I19369" s="443"/>
      <c r="J19369" s="443"/>
      <c r="K19369" s="443"/>
    </row>
    <row r="19370" spans="2:11" s="440" customFormat="1" x14ac:dyDescent="0.2">
      <c r="B19370" s="442"/>
      <c r="I19370" s="443"/>
      <c r="J19370" s="443"/>
      <c r="K19370" s="443"/>
    </row>
    <row r="19371" spans="2:11" s="440" customFormat="1" x14ac:dyDescent="0.2">
      <c r="B19371" s="442"/>
      <c r="I19371" s="443"/>
      <c r="J19371" s="443"/>
      <c r="K19371" s="443"/>
    </row>
    <row r="19372" spans="2:11" s="440" customFormat="1" x14ac:dyDescent="0.2">
      <c r="B19372" s="442"/>
      <c r="I19372" s="443"/>
      <c r="J19372" s="443"/>
      <c r="K19372" s="443"/>
    </row>
    <row r="19373" spans="2:11" s="440" customFormat="1" x14ac:dyDescent="0.2">
      <c r="B19373" s="442"/>
      <c r="I19373" s="443"/>
      <c r="J19373" s="443"/>
      <c r="K19373" s="443"/>
    </row>
    <row r="19374" spans="2:11" s="440" customFormat="1" x14ac:dyDescent="0.2">
      <c r="B19374" s="442"/>
      <c r="I19374" s="443"/>
      <c r="J19374" s="443"/>
      <c r="K19374" s="443"/>
    </row>
    <row r="19375" spans="2:11" s="440" customFormat="1" x14ac:dyDescent="0.2">
      <c r="B19375" s="442"/>
      <c r="I19375" s="443"/>
      <c r="J19375" s="443"/>
      <c r="K19375" s="443"/>
    </row>
    <row r="19376" spans="2:11" s="440" customFormat="1" x14ac:dyDescent="0.2">
      <c r="B19376" s="442"/>
      <c r="I19376" s="443"/>
      <c r="J19376" s="443"/>
      <c r="K19376" s="443"/>
    </row>
    <row r="19377" spans="2:11" s="440" customFormat="1" x14ac:dyDescent="0.2">
      <c r="B19377" s="442"/>
      <c r="I19377" s="443"/>
      <c r="J19377" s="443"/>
      <c r="K19377" s="443"/>
    </row>
    <row r="19378" spans="2:11" s="440" customFormat="1" x14ac:dyDescent="0.2">
      <c r="B19378" s="442"/>
      <c r="I19378" s="443"/>
      <c r="J19378" s="443"/>
      <c r="K19378" s="443"/>
    </row>
    <row r="19379" spans="2:11" s="440" customFormat="1" x14ac:dyDescent="0.2">
      <c r="B19379" s="442"/>
      <c r="I19379" s="443"/>
      <c r="J19379" s="443"/>
      <c r="K19379" s="443"/>
    </row>
    <row r="19380" spans="2:11" s="440" customFormat="1" x14ac:dyDescent="0.2">
      <c r="B19380" s="442"/>
      <c r="I19380" s="443"/>
      <c r="J19380" s="443"/>
      <c r="K19380" s="443"/>
    </row>
    <row r="19381" spans="2:11" s="440" customFormat="1" x14ac:dyDescent="0.2">
      <c r="B19381" s="442"/>
      <c r="I19381" s="443"/>
      <c r="J19381" s="443"/>
      <c r="K19381" s="443"/>
    </row>
    <row r="19382" spans="2:11" s="440" customFormat="1" x14ac:dyDescent="0.2">
      <c r="B19382" s="442"/>
      <c r="I19382" s="443"/>
      <c r="J19382" s="443"/>
      <c r="K19382" s="443"/>
    </row>
    <row r="19383" spans="2:11" s="440" customFormat="1" x14ac:dyDescent="0.2">
      <c r="B19383" s="442"/>
      <c r="I19383" s="443"/>
      <c r="J19383" s="443"/>
      <c r="K19383" s="443"/>
    </row>
    <row r="19384" spans="2:11" s="440" customFormat="1" x14ac:dyDescent="0.2">
      <c r="B19384" s="442"/>
      <c r="I19384" s="443"/>
      <c r="J19384" s="443"/>
      <c r="K19384" s="443"/>
    </row>
    <row r="19385" spans="2:11" s="440" customFormat="1" x14ac:dyDescent="0.2">
      <c r="B19385" s="442"/>
      <c r="I19385" s="443"/>
      <c r="J19385" s="443"/>
      <c r="K19385" s="443"/>
    </row>
    <row r="19386" spans="2:11" s="440" customFormat="1" x14ac:dyDescent="0.2">
      <c r="B19386" s="442"/>
      <c r="I19386" s="443"/>
      <c r="J19386" s="443"/>
      <c r="K19386" s="443"/>
    </row>
    <row r="19387" spans="2:11" s="440" customFormat="1" x14ac:dyDescent="0.2">
      <c r="B19387" s="442"/>
      <c r="I19387" s="443"/>
      <c r="J19387" s="443"/>
      <c r="K19387" s="443"/>
    </row>
    <row r="19388" spans="2:11" s="440" customFormat="1" x14ac:dyDescent="0.2">
      <c r="B19388" s="442"/>
      <c r="I19388" s="443"/>
      <c r="J19388" s="443"/>
      <c r="K19388" s="443"/>
    </row>
    <row r="19389" spans="2:11" s="440" customFormat="1" x14ac:dyDescent="0.2">
      <c r="B19389" s="442"/>
      <c r="I19389" s="443"/>
      <c r="J19389" s="443"/>
      <c r="K19389" s="443"/>
    </row>
    <row r="19390" spans="2:11" s="440" customFormat="1" x14ac:dyDescent="0.2">
      <c r="B19390" s="442"/>
      <c r="I19390" s="443"/>
      <c r="J19390" s="443"/>
      <c r="K19390" s="443"/>
    </row>
    <row r="19391" spans="2:11" s="440" customFormat="1" x14ac:dyDescent="0.2">
      <c r="B19391" s="442"/>
      <c r="I19391" s="443"/>
      <c r="J19391" s="443"/>
      <c r="K19391" s="443"/>
    </row>
    <row r="19392" spans="2:11" s="440" customFormat="1" x14ac:dyDescent="0.2">
      <c r="B19392" s="442"/>
      <c r="I19392" s="443"/>
      <c r="J19392" s="443"/>
      <c r="K19392" s="443"/>
    </row>
    <row r="19393" spans="2:11" s="440" customFormat="1" x14ac:dyDescent="0.2">
      <c r="B19393" s="442"/>
      <c r="I19393" s="443"/>
      <c r="J19393" s="443"/>
      <c r="K19393" s="443"/>
    </row>
    <row r="19394" spans="2:11" s="440" customFormat="1" x14ac:dyDescent="0.2">
      <c r="B19394" s="442"/>
      <c r="I19394" s="443"/>
      <c r="J19394" s="443"/>
      <c r="K19394" s="443"/>
    </row>
    <row r="19395" spans="2:11" s="440" customFormat="1" x14ac:dyDescent="0.2">
      <c r="B19395" s="442"/>
      <c r="I19395" s="443"/>
      <c r="J19395" s="443"/>
      <c r="K19395" s="443"/>
    </row>
    <row r="19396" spans="2:11" s="440" customFormat="1" x14ac:dyDescent="0.2">
      <c r="B19396" s="442"/>
      <c r="I19396" s="443"/>
      <c r="J19396" s="443"/>
      <c r="K19396" s="443"/>
    </row>
    <row r="19397" spans="2:11" s="440" customFormat="1" x14ac:dyDescent="0.2">
      <c r="B19397" s="442"/>
      <c r="I19397" s="443"/>
      <c r="J19397" s="443"/>
      <c r="K19397" s="443"/>
    </row>
    <row r="19398" spans="2:11" s="440" customFormat="1" x14ac:dyDescent="0.2">
      <c r="B19398" s="442"/>
      <c r="I19398" s="443"/>
      <c r="J19398" s="443"/>
      <c r="K19398" s="443"/>
    </row>
    <row r="19399" spans="2:11" s="440" customFormat="1" x14ac:dyDescent="0.2">
      <c r="B19399" s="442"/>
      <c r="I19399" s="443"/>
      <c r="J19399" s="443"/>
      <c r="K19399" s="443"/>
    </row>
    <row r="19400" spans="2:11" s="440" customFormat="1" x14ac:dyDescent="0.2">
      <c r="B19400" s="442"/>
      <c r="I19400" s="443"/>
      <c r="J19400" s="443"/>
      <c r="K19400" s="443"/>
    </row>
    <row r="19401" spans="2:11" s="440" customFormat="1" x14ac:dyDescent="0.2">
      <c r="B19401" s="442"/>
      <c r="I19401" s="443"/>
      <c r="J19401" s="443"/>
      <c r="K19401" s="443"/>
    </row>
    <row r="19402" spans="2:11" s="440" customFormat="1" x14ac:dyDescent="0.2">
      <c r="B19402" s="442"/>
      <c r="I19402" s="443"/>
      <c r="J19402" s="443"/>
      <c r="K19402" s="443"/>
    </row>
    <row r="19403" spans="2:11" s="440" customFormat="1" x14ac:dyDescent="0.2">
      <c r="B19403" s="442"/>
      <c r="I19403" s="443"/>
      <c r="J19403" s="443"/>
      <c r="K19403" s="443"/>
    </row>
    <row r="19404" spans="2:11" s="440" customFormat="1" x14ac:dyDescent="0.2">
      <c r="B19404" s="442"/>
      <c r="I19404" s="443"/>
      <c r="J19404" s="443"/>
      <c r="K19404" s="443"/>
    </row>
    <row r="19405" spans="2:11" s="440" customFormat="1" x14ac:dyDescent="0.2">
      <c r="B19405" s="442"/>
      <c r="I19405" s="443"/>
      <c r="J19405" s="443"/>
      <c r="K19405" s="443"/>
    </row>
    <row r="19406" spans="2:11" s="440" customFormat="1" x14ac:dyDescent="0.2">
      <c r="B19406" s="442"/>
      <c r="I19406" s="443"/>
      <c r="J19406" s="443"/>
      <c r="K19406" s="443"/>
    </row>
    <row r="19407" spans="2:11" s="440" customFormat="1" x14ac:dyDescent="0.2">
      <c r="B19407" s="442"/>
      <c r="I19407" s="443"/>
      <c r="J19407" s="443"/>
      <c r="K19407" s="443"/>
    </row>
    <row r="19408" spans="2:11" s="440" customFormat="1" x14ac:dyDescent="0.2">
      <c r="B19408" s="442"/>
      <c r="I19408" s="443"/>
      <c r="J19408" s="443"/>
      <c r="K19408" s="443"/>
    </row>
    <row r="19409" spans="2:11" s="440" customFormat="1" x14ac:dyDescent="0.2">
      <c r="B19409" s="442"/>
      <c r="I19409" s="443"/>
      <c r="J19409" s="443"/>
      <c r="K19409" s="443"/>
    </row>
    <row r="19410" spans="2:11" s="440" customFormat="1" x14ac:dyDescent="0.2">
      <c r="B19410" s="442"/>
      <c r="I19410" s="443"/>
      <c r="J19410" s="443"/>
      <c r="K19410" s="443"/>
    </row>
    <row r="19411" spans="2:11" s="440" customFormat="1" x14ac:dyDescent="0.2">
      <c r="B19411" s="442"/>
      <c r="I19411" s="443"/>
      <c r="J19411" s="443"/>
      <c r="K19411" s="443"/>
    </row>
    <row r="19412" spans="2:11" s="440" customFormat="1" x14ac:dyDescent="0.2">
      <c r="B19412" s="442"/>
      <c r="I19412" s="443"/>
      <c r="J19412" s="443"/>
      <c r="K19412" s="443"/>
    </row>
    <row r="19413" spans="2:11" s="440" customFormat="1" x14ac:dyDescent="0.2">
      <c r="B19413" s="442"/>
      <c r="I19413" s="443"/>
      <c r="J19413" s="443"/>
      <c r="K19413" s="443"/>
    </row>
    <row r="19414" spans="2:11" s="440" customFormat="1" x14ac:dyDescent="0.2">
      <c r="B19414" s="442"/>
      <c r="I19414" s="443"/>
      <c r="J19414" s="443"/>
      <c r="K19414" s="443"/>
    </row>
    <row r="19415" spans="2:11" s="440" customFormat="1" x14ac:dyDescent="0.2">
      <c r="B19415" s="442"/>
      <c r="I19415" s="443"/>
      <c r="J19415" s="443"/>
      <c r="K19415" s="443"/>
    </row>
    <row r="19416" spans="2:11" s="440" customFormat="1" x14ac:dyDescent="0.2">
      <c r="B19416" s="442"/>
      <c r="I19416" s="443"/>
      <c r="J19416" s="443"/>
      <c r="K19416" s="443"/>
    </row>
    <row r="19417" spans="2:11" s="440" customFormat="1" x14ac:dyDescent="0.2">
      <c r="B19417" s="442"/>
      <c r="I19417" s="443"/>
      <c r="J19417" s="443"/>
      <c r="K19417" s="443"/>
    </row>
    <row r="19418" spans="2:11" s="440" customFormat="1" x14ac:dyDescent="0.2">
      <c r="B19418" s="442"/>
      <c r="I19418" s="443"/>
      <c r="J19418" s="443"/>
      <c r="K19418" s="443"/>
    </row>
    <row r="19419" spans="2:11" s="440" customFormat="1" x14ac:dyDescent="0.2">
      <c r="B19419" s="442"/>
      <c r="I19419" s="443"/>
      <c r="J19419" s="443"/>
      <c r="K19419" s="443"/>
    </row>
    <row r="19420" spans="2:11" s="440" customFormat="1" x14ac:dyDescent="0.2">
      <c r="B19420" s="442"/>
      <c r="I19420" s="443"/>
      <c r="J19420" s="443"/>
      <c r="K19420" s="443"/>
    </row>
    <row r="19421" spans="2:11" s="440" customFormat="1" x14ac:dyDescent="0.2">
      <c r="B19421" s="442"/>
      <c r="I19421" s="443"/>
      <c r="J19421" s="443"/>
      <c r="K19421" s="443"/>
    </row>
    <row r="19422" spans="2:11" s="440" customFormat="1" x14ac:dyDescent="0.2">
      <c r="B19422" s="442"/>
      <c r="I19422" s="443"/>
      <c r="J19422" s="443"/>
      <c r="K19422" s="443"/>
    </row>
    <row r="19423" spans="2:11" s="440" customFormat="1" x14ac:dyDescent="0.2">
      <c r="B19423" s="442"/>
      <c r="I19423" s="443"/>
      <c r="J19423" s="443"/>
      <c r="K19423" s="443"/>
    </row>
    <row r="19424" spans="2:11" s="440" customFormat="1" x14ac:dyDescent="0.2">
      <c r="B19424" s="442"/>
      <c r="I19424" s="443"/>
      <c r="J19424" s="443"/>
      <c r="K19424" s="443"/>
    </row>
    <row r="19425" spans="2:11" s="440" customFormat="1" x14ac:dyDescent="0.2">
      <c r="B19425" s="442"/>
      <c r="I19425" s="443"/>
      <c r="J19425" s="443"/>
      <c r="K19425" s="443"/>
    </row>
    <row r="19426" spans="2:11" s="440" customFormat="1" x14ac:dyDescent="0.2">
      <c r="B19426" s="442"/>
      <c r="I19426" s="443"/>
      <c r="J19426" s="443"/>
      <c r="K19426" s="443"/>
    </row>
    <row r="19427" spans="2:11" s="440" customFormat="1" x14ac:dyDescent="0.2">
      <c r="B19427" s="442"/>
      <c r="I19427" s="443"/>
      <c r="J19427" s="443"/>
      <c r="K19427" s="443"/>
    </row>
    <row r="19428" spans="2:11" s="440" customFormat="1" x14ac:dyDescent="0.2">
      <c r="B19428" s="442"/>
      <c r="I19428" s="443"/>
      <c r="J19428" s="443"/>
      <c r="K19428" s="443"/>
    </row>
    <row r="19429" spans="2:11" s="440" customFormat="1" x14ac:dyDescent="0.2">
      <c r="B19429" s="442"/>
      <c r="I19429" s="443"/>
      <c r="J19429" s="443"/>
      <c r="K19429" s="443"/>
    </row>
    <row r="19430" spans="2:11" s="440" customFormat="1" x14ac:dyDescent="0.2">
      <c r="B19430" s="442"/>
      <c r="I19430" s="443"/>
      <c r="J19430" s="443"/>
      <c r="K19430" s="443"/>
    </row>
    <row r="19431" spans="2:11" s="440" customFormat="1" x14ac:dyDescent="0.2">
      <c r="B19431" s="442"/>
      <c r="I19431" s="443"/>
      <c r="J19431" s="443"/>
      <c r="K19431" s="443"/>
    </row>
    <row r="19432" spans="2:11" s="440" customFormat="1" x14ac:dyDescent="0.2">
      <c r="B19432" s="442"/>
      <c r="I19432" s="443"/>
      <c r="J19432" s="443"/>
      <c r="K19432" s="443"/>
    </row>
    <row r="19433" spans="2:11" s="440" customFormat="1" x14ac:dyDescent="0.2">
      <c r="B19433" s="442"/>
      <c r="I19433" s="443"/>
      <c r="J19433" s="443"/>
      <c r="K19433" s="443"/>
    </row>
    <row r="19434" spans="2:11" s="440" customFormat="1" x14ac:dyDescent="0.2">
      <c r="B19434" s="442"/>
      <c r="I19434" s="443"/>
      <c r="J19434" s="443"/>
      <c r="K19434" s="443"/>
    </row>
    <row r="19435" spans="2:11" s="440" customFormat="1" x14ac:dyDescent="0.2">
      <c r="B19435" s="442"/>
      <c r="I19435" s="443"/>
      <c r="J19435" s="443"/>
      <c r="K19435" s="443"/>
    </row>
    <row r="19436" spans="2:11" s="440" customFormat="1" x14ac:dyDescent="0.2">
      <c r="B19436" s="442"/>
      <c r="I19436" s="443"/>
      <c r="J19436" s="443"/>
      <c r="K19436" s="443"/>
    </row>
    <row r="19437" spans="2:11" s="440" customFormat="1" x14ac:dyDescent="0.2">
      <c r="B19437" s="442"/>
      <c r="I19437" s="443"/>
      <c r="J19437" s="443"/>
      <c r="K19437" s="443"/>
    </row>
    <row r="19438" spans="2:11" s="440" customFormat="1" x14ac:dyDescent="0.2">
      <c r="B19438" s="442"/>
      <c r="I19438" s="443"/>
      <c r="J19438" s="443"/>
      <c r="K19438" s="443"/>
    </row>
    <row r="19439" spans="2:11" s="440" customFormat="1" x14ac:dyDescent="0.2">
      <c r="B19439" s="442"/>
      <c r="I19439" s="443"/>
      <c r="J19439" s="443"/>
      <c r="K19439" s="443"/>
    </row>
    <row r="19440" spans="2:11" s="440" customFormat="1" x14ac:dyDescent="0.2">
      <c r="B19440" s="442"/>
      <c r="I19440" s="443"/>
      <c r="J19440" s="443"/>
      <c r="K19440" s="443"/>
    </row>
    <row r="19441" spans="2:11" s="440" customFormat="1" x14ac:dyDescent="0.2">
      <c r="B19441" s="442"/>
      <c r="I19441" s="443"/>
      <c r="J19441" s="443"/>
      <c r="K19441" s="443"/>
    </row>
    <row r="19442" spans="2:11" s="440" customFormat="1" x14ac:dyDescent="0.2">
      <c r="B19442" s="442"/>
      <c r="I19442" s="443"/>
      <c r="J19442" s="443"/>
      <c r="K19442" s="443"/>
    </row>
    <row r="19443" spans="2:11" s="440" customFormat="1" x14ac:dyDescent="0.2">
      <c r="B19443" s="442"/>
      <c r="I19443" s="443"/>
      <c r="J19443" s="443"/>
      <c r="K19443" s="443"/>
    </row>
    <row r="19444" spans="2:11" s="440" customFormat="1" x14ac:dyDescent="0.2">
      <c r="B19444" s="442"/>
      <c r="I19444" s="443"/>
      <c r="J19444" s="443"/>
      <c r="K19444" s="443"/>
    </row>
    <row r="19445" spans="2:11" s="440" customFormat="1" x14ac:dyDescent="0.2">
      <c r="B19445" s="442"/>
      <c r="I19445" s="443"/>
      <c r="J19445" s="443"/>
      <c r="K19445" s="443"/>
    </row>
    <row r="19446" spans="2:11" s="440" customFormat="1" x14ac:dyDescent="0.2">
      <c r="B19446" s="442"/>
      <c r="I19446" s="443"/>
      <c r="J19446" s="443"/>
      <c r="K19446" s="443"/>
    </row>
    <row r="19447" spans="2:11" s="440" customFormat="1" x14ac:dyDescent="0.2">
      <c r="B19447" s="442"/>
      <c r="I19447" s="443"/>
      <c r="J19447" s="443"/>
      <c r="K19447" s="443"/>
    </row>
    <row r="19448" spans="2:11" s="440" customFormat="1" x14ac:dyDescent="0.2">
      <c r="B19448" s="442"/>
      <c r="I19448" s="443"/>
      <c r="J19448" s="443"/>
      <c r="K19448" s="443"/>
    </row>
    <row r="19449" spans="2:11" s="440" customFormat="1" x14ac:dyDescent="0.2">
      <c r="B19449" s="442"/>
      <c r="I19449" s="443"/>
      <c r="J19449" s="443"/>
      <c r="K19449" s="443"/>
    </row>
    <row r="19450" spans="2:11" s="440" customFormat="1" x14ac:dyDescent="0.2">
      <c r="B19450" s="442"/>
      <c r="I19450" s="443"/>
      <c r="J19450" s="443"/>
      <c r="K19450" s="443"/>
    </row>
    <row r="19451" spans="2:11" s="440" customFormat="1" x14ac:dyDescent="0.2">
      <c r="B19451" s="442"/>
      <c r="I19451" s="443"/>
      <c r="J19451" s="443"/>
      <c r="K19451" s="443"/>
    </row>
    <row r="19452" spans="2:11" s="440" customFormat="1" x14ac:dyDescent="0.2">
      <c r="B19452" s="442"/>
      <c r="I19452" s="443"/>
      <c r="J19452" s="443"/>
      <c r="K19452" s="443"/>
    </row>
    <row r="19453" spans="2:11" s="440" customFormat="1" x14ac:dyDescent="0.2">
      <c r="B19453" s="442"/>
      <c r="I19453" s="443"/>
      <c r="J19453" s="443"/>
      <c r="K19453" s="443"/>
    </row>
    <row r="19454" spans="2:11" s="440" customFormat="1" x14ac:dyDescent="0.2">
      <c r="B19454" s="442"/>
      <c r="I19454" s="443"/>
      <c r="J19454" s="443"/>
      <c r="K19454" s="443"/>
    </row>
    <row r="19455" spans="2:11" s="440" customFormat="1" x14ac:dyDescent="0.2">
      <c r="B19455" s="442"/>
      <c r="I19455" s="443"/>
      <c r="J19455" s="443"/>
      <c r="K19455" s="443"/>
    </row>
    <row r="19456" spans="2:11" s="440" customFormat="1" x14ac:dyDescent="0.2">
      <c r="B19456" s="442"/>
      <c r="I19456" s="443"/>
      <c r="J19456" s="443"/>
      <c r="K19456" s="443"/>
    </row>
    <row r="19457" spans="2:11" s="440" customFormat="1" x14ac:dyDescent="0.2">
      <c r="B19457" s="442"/>
      <c r="I19457" s="443"/>
      <c r="J19457" s="443"/>
      <c r="K19457" s="443"/>
    </row>
    <row r="19458" spans="2:11" s="440" customFormat="1" x14ac:dyDescent="0.2">
      <c r="B19458" s="442"/>
      <c r="I19458" s="443"/>
      <c r="J19458" s="443"/>
      <c r="K19458" s="443"/>
    </row>
    <row r="19459" spans="2:11" s="440" customFormat="1" x14ac:dyDescent="0.2">
      <c r="B19459" s="442"/>
      <c r="I19459" s="443"/>
      <c r="J19459" s="443"/>
      <c r="K19459" s="443"/>
    </row>
    <row r="19460" spans="2:11" s="440" customFormat="1" x14ac:dyDescent="0.2">
      <c r="B19460" s="442"/>
      <c r="I19460" s="443"/>
      <c r="J19460" s="443"/>
      <c r="K19460" s="443"/>
    </row>
    <row r="19461" spans="2:11" s="440" customFormat="1" x14ac:dyDescent="0.2">
      <c r="B19461" s="442"/>
      <c r="I19461" s="443"/>
      <c r="J19461" s="443"/>
      <c r="K19461" s="443"/>
    </row>
    <row r="19462" spans="2:11" s="440" customFormat="1" x14ac:dyDescent="0.2">
      <c r="B19462" s="442"/>
      <c r="I19462" s="443"/>
      <c r="J19462" s="443"/>
      <c r="K19462" s="443"/>
    </row>
    <row r="19463" spans="2:11" s="440" customFormat="1" x14ac:dyDescent="0.2">
      <c r="B19463" s="442"/>
      <c r="I19463" s="443"/>
      <c r="J19463" s="443"/>
      <c r="K19463" s="443"/>
    </row>
    <row r="19464" spans="2:11" s="440" customFormat="1" x14ac:dyDescent="0.2">
      <c r="B19464" s="442"/>
      <c r="I19464" s="443"/>
      <c r="J19464" s="443"/>
      <c r="K19464" s="443"/>
    </row>
    <row r="19465" spans="2:11" s="440" customFormat="1" x14ac:dyDescent="0.2">
      <c r="B19465" s="442"/>
      <c r="I19465" s="443"/>
      <c r="J19465" s="443"/>
      <c r="K19465" s="443"/>
    </row>
    <row r="19466" spans="2:11" s="440" customFormat="1" x14ac:dyDescent="0.2">
      <c r="B19466" s="442"/>
      <c r="I19466" s="443"/>
      <c r="J19466" s="443"/>
      <c r="K19466" s="443"/>
    </row>
    <row r="19467" spans="2:11" s="440" customFormat="1" x14ac:dyDescent="0.2">
      <c r="B19467" s="442"/>
      <c r="I19467" s="443"/>
      <c r="J19467" s="443"/>
      <c r="K19467" s="443"/>
    </row>
    <row r="19468" spans="2:11" s="440" customFormat="1" x14ac:dyDescent="0.2">
      <c r="B19468" s="442"/>
      <c r="I19468" s="443"/>
      <c r="J19468" s="443"/>
      <c r="K19468" s="443"/>
    </row>
    <row r="19469" spans="2:11" s="440" customFormat="1" x14ac:dyDescent="0.2">
      <c r="B19469" s="442"/>
      <c r="I19469" s="443"/>
      <c r="J19469" s="443"/>
      <c r="K19469" s="443"/>
    </row>
    <row r="19470" spans="2:11" s="440" customFormat="1" x14ac:dyDescent="0.2">
      <c r="B19470" s="442"/>
      <c r="I19470" s="443"/>
      <c r="J19470" s="443"/>
      <c r="K19470" s="443"/>
    </row>
    <row r="19471" spans="2:11" s="440" customFormat="1" x14ac:dyDescent="0.2">
      <c r="B19471" s="442"/>
      <c r="I19471" s="443"/>
      <c r="J19471" s="443"/>
      <c r="K19471" s="443"/>
    </row>
    <row r="19472" spans="2:11" s="440" customFormat="1" x14ac:dyDescent="0.2">
      <c r="B19472" s="442"/>
      <c r="I19472" s="443"/>
      <c r="J19472" s="443"/>
      <c r="K19472" s="443"/>
    </row>
    <row r="19473" spans="2:11" s="440" customFormat="1" x14ac:dyDescent="0.2">
      <c r="B19473" s="442"/>
      <c r="I19473" s="443"/>
      <c r="J19473" s="443"/>
      <c r="K19473" s="443"/>
    </row>
    <row r="19474" spans="2:11" s="440" customFormat="1" x14ac:dyDescent="0.2">
      <c r="B19474" s="442"/>
      <c r="I19474" s="443"/>
      <c r="J19474" s="443"/>
      <c r="K19474" s="443"/>
    </row>
    <row r="19475" spans="2:11" s="440" customFormat="1" x14ac:dyDescent="0.2">
      <c r="B19475" s="442"/>
      <c r="I19475" s="443"/>
      <c r="J19475" s="443"/>
      <c r="K19475" s="443"/>
    </row>
    <row r="19476" spans="2:11" s="440" customFormat="1" x14ac:dyDescent="0.2">
      <c r="B19476" s="442"/>
      <c r="I19476" s="443"/>
      <c r="J19476" s="443"/>
      <c r="K19476" s="443"/>
    </row>
    <row r="19477" spans="2:11" s="440" customFormat="1" x14ac:dyDescent="0.2">
      <c r="B19477" s="442"/>
      <c r="I19477" s="443"/>
      <c r="J19477" s="443"/>
      <c r="K19477" s="443"/>
    </row>
    <row r="19478" spans="2:11" s="440" customFormat="1" x14ac:dyDescent="0.2">
      <c r="B19478" s="442"/>
      <c r="I19478" s="443"/>
      <c r="J19478" s="443"/>
      <c r="K19478" s="443"/>
    </row>
    <row r="19479" spans="2:11" s="440" customFormat="1" x14ac:dyDescent="0.2">
      <c r="B19479" s="442"/>
      <c r="I19479" s="443"/>
      <c r="J19479" s="443"/>
      <c r="K19479" s="443"/>
    </row>
    <row r="19480" spans="2:11" s="440" customFormat="1" x14ac:dyDescent="0.2">
      <c r="B19480" s="442"/>
      <c r="I19480" s="443"/>
      <c r="J19480" s="443"/>
      <c r="K19480" s="443"/>
    </row>
    <row r="19481" spans="2:11" s="440" customFormat="1" x14ac:dyDescent="0.2">
      <c r="B19481" s="442"/>
      <c r="I19481" s="443"/>
      <c r="J19481" s="443"/>
      <c r="K19481" s="443"/>
    </row>
    <row r="19482" spans="2:11" s="440" customFormat="1" x14ac:dyDescent="0.2">
      <c r="B19482" s="442"/>
      <c r="I19482" s="443"/>
      <c r="J19482" s="443"/>
      <c r="K19482" s="443"/>
    </row>
    <row r="19483" spans="2:11" s="440" customFormat="1" x14ac:dyDescent="0.2">
      <c r="B19483" s="442"/>
      <c r="I19483" s="443"/>
      <c r="J19483" s="443"/>
      <c r="K19483" s="443"/>
    </row>
    <row r="19484" spans="2:11" s="440" customFormat="1" x14ac:dyDescent="0.2">
      <c r="B19484" s="442"/>
      <c r="I19484" s="443"/>
      <c r="J19484" s="443"/>
      <c r="K19484" s="443"/>
    </row>
    <row r="19485" spans="2:11" s="440" customFormat="1" x14ac:dyDescent="0.2">
      <c r="B19485" s="442"/>
      <c r="I19485" s="443"/>
      <c r="J19485" s="443"/>
      <c r="K19485" s="443"/>
    </row>
    <row r="19486" spans="2:11" s="440" customFormat="1" x14ac:dyDescent="0.2">
      <c r="B19486" s="442"/>
      <c r="I19486" s="443"/>
      <c r="J19486" s="443"/>
      <c r="K19486" s="443"/>
    </row>
    <row r="19487" spans="2:11" s="440" customFormat="1" x14ac:dyDescent="0.2">
      <c r="B19487" s="442"/>
      <c r="I19487" s="443"/>
      <c r="J19487" s="443"/>
      <c r="K19487" s="443"/>
    </row>
    <row r="19488" spans="2:11" s="440" customFormat="1" x14ac:dyDescent="0.2">
      <c r="B19488" s="442"/>
      <c r="I19488" s="443"/>
      <c r="J19488" s="443"/>
      <c r="K19488" s="443"/>
    </row>
    <row r="19489" spans="2:11" s="440" customFormat="1" x14ac:dyDescent="0.2">
      <c r="B19489" s="442"/>
      <c r="I19489" s="443"/>
      <c r="J19489" s="443"/>
      <c r="K19489" s="443"/>
    </row>
    <row r="19490" spans="2:11" s="440" customFormat="1" x14ac:dyDescent="0.2">
      <c r="B19490" s="442"/>
      <c r="I19490" s="443"/>
      <c r="J19490" s="443"/>
      <c r="K19490" s="443"/>
    </row>
    <row r="19491" spans="2:11" s="440" customFormat="1" x14ac:dyDescent="0.2">
      <c r="B19491" s="442"/>
      <c r="I19491" s="443"/>
      <c r="J19491" s="443"/>
      <c r="K19491" s="443"/>
    </row>
    <row r="19492" spans="2:11" s="440" customFormat="1" x14ac:dyDescent="0.2">
      <c r="B19492" s="442"/>
      <c r="I19492" s="443"/>
      <c r="J19492" s="443"/>
      <c r="K19492" s="443"/>
    </row>
    <row r="19493" spans="2:11" s="440" customFormat="1" x14ac:dyDescent="0.2">
      <c r="B19493" s="442"/>
      <c r="I19493" s="443"/>
      <c r="J19493" s="443"/>
      <c r="K19493" s="443"/>
    </row>
    <row r="19494" spans="2:11" s="440" customFormat="1" x14ac:dyDescent="0.2">
      <c r="B19494" s="442"/>
      <c r="I19494" s="443"/>
      <c r="J19494" s="443"/>
      <c r="K19494" s="443"/>
    </row>
    <row r="19495" spans="2:11" s="440" customFormat="1" x14ac:dyDescent="0.2">
      <c r="B19495" s="442"/>
      <c r="I19495" s="443"/>
      <c r="J19495" s="443"/>
      <c r="K19495" s="443"/>
    </row>
    <row r="19496" spans="2:11" s="440" customFormat="1" x14ac:dyDescent="0.2">
      <c r="B19496" s="442"/>
      <c r="I19496" s="443"/>
      <c r="J19496" s="443"/>
      <c r="K19496" s="443"/>
    </row>
    <row r="19497" spans="2:11" s="440" customFormat="1" x14ac:dyDescent="0.2">
      <c r="B19497" s="442"/>
      <c r="I19497" s="443"/>
      <c r="J19497" s="443"/>
      <c r="K19497" s="443"/>
    </row>
    <row r="19498" spans="2:11" s="440" customFormat="1" x14ac:dyDescent="0.2">
      <c r="B19498" s="442"/>
      <c r="I19498" s="443"/>
      <c r="J19498" s="443"/>
      <c r="K19498" s="443"/>
    </row>
    <row r="19499" spans="2:11" s="440" customFormat="1" x14ac:dyDescent="0.2">
      <c r="B19499" s="442"/>
      <c r="I19499" s="443"/>
      <c r="J19499" s="443"/>
      <c r="K19499" s="443"/>
    </row>
    <row r="19500" spans="2:11" s="440" customFormat="1" x14ac:dyDescent="0.2">
      <c r="B19500" s="442"/>
      <c r="I19500" s="443"/>
      <c r="J19500" s="443"/>
      <c r="K19500" s="443"/>
    </row>
    <row r="19501" spans="2:11" s="440" customFormat="1" x14ac:dyDescent="0.2">
      <c r="B19501" s="442"/>
      <c r="I19501" s="443"/>
      <c r="J19501" s="443"/>
      <c r="K19501" s="443"/>
    </row>
    <row r="19502" spans="2:11" s="440" customFormat="1" x14ac:dyDescent="0.2">
      <c r="B19502" s="442"/>
      <c r="I19502" s="443"/>
      <c r="J19502" s="443"/>
      <c r="K19502" s="443"/>
    </row>
    <row r="19503" spans="2:11" s="440" customFormat="1" x14ac:dyDescent="0.2">
      <c r="B19503" s="442"/>
      <c r="I19503" s="443"/>
      <c r="J19503" s="443"/>
      <c r="K19503" s="443"/>
    </row>
    <row r="19504" spans="2:11" s="440" customFormat="1" x14ac:dyDescent="0.2">
      <c r="B19504" s="442"/>
      <c r="I19504" s="443"/>
      <c r="J19504" s="443"/>
      <c r="K19504" s="443"/>
    </row>
    <row r="19505" spans="2:11" s="440" customFormat="1" x14ac:dyDescent="0.2">
      <c r="B19505" s="442"/>
      <c r="I19505" s="443"/>
      <c r="J19505" s="443"/>
      <c r="K19505" s="443"/>
    </row>
    <row r="19506" spans="2:11" s="440" customFormat="1" x14ac:dyDescent="0.2">
      <c r="B19506" s="442"/>
      <c r="I19506" s="443"/>
      <c r="J19506" s="443"/>
      <c r="K19506" s="443"/>
    </row>
    <row r="19507" spans="2:11" s="440" customFormat="1" x14ac:dyDescent="0.2">
      <c r="B19507" s="442"/>
      <c r="I19507" s="443"/>
      <c r="J19507" s="443"/>
      <c r="K19507" s="443"/>
    </row>
    <row r="19508" spans="2:11" s="440" customFormat="1" x14ac:dyDescent="0.2">
      <c r="B19508" s="442"/>
      <c r="I19508" s="443"/>
      <c r="J19508" s="443"/>
      <c r="K19508" s="443"/>
    </row>
    <row r="19509" spans="2:11" s="440" customFormat="1" x14ac:dyDescent="0.2">
      <c r="B19509" s="442"/>
      <c r="I19509" s="443"/>
      <c r="J19509" s="443"/>
      <c r="K19509" s="443"/>
    </row>
    <row r="19510" spans="2:11" s="440" customFormat="1" x14ac:dyDescent="0.2">
      <c r="B19510" s="442"/>
      <c r="I19510" s="443"/>
      <c r="J19510" s="443"/>
      <c r="K19510" s="443"/>
    </row>
    <row r="19511" spans="2:11" s="440" customFormat="1" x14ac:dyDescent="0.2">
      <c r="B19511" s="442"/>
      <c r="I19511" s="443"/>
      <c r="J19511" s="443"/>
      <c r="K19511" s="443"/>
    </row>
    <row r="19512" spans="2:11" s="440" customFormat="1" x14ac:dyDescent="0.2">
      <c r="B19512" s="442"/>
      <c r="I19512" s="443"/>
      <c r="J19512" s="443"/>
      <c r="K19512" s="443"/>
    </row>
    <row r="19513" spans="2:11" s="440" customFormat="1" x14ac:dyDescent="0.2">
      <c r="B19513" s="442"/>
      <c r="I19513" s="443"/>
      <c r="J19513" s="443"/>
      <c r="K19513" s="443"/>
    </row>
    <row r="19514" spans="2:11" s="440" customFormat="1" x14ac:dyDescent="0.2">
      <c r="B19514" s="442"/>
      <c r="I19514" s="443"/>
      <c r="J19514" s="443"/>
      <c r="K19514" s="443"/>
    </row>
    <row r="19515" spans="2:11" s="440" customFormat="1" x14ac:dyDescent="0.2">
      <c r="B19515" s="442"/>
      <c r="I19515" s="443"/>
      <c r="J19515" s="443"/>
      <c r="K19515" s="443"/>
    </row>
    <row r="19516" spans="2:11" s="440" customFormat="1" x14ac:dyDescent="0.2">
      <c r="B19516" s="442"/>
      <c r="I19516" s="443"/>
      <c r="J19516" s="443"/>
      <c r="K19516" s="443"/>
    </row>
    <row r="19517" spans="2:11" s="440" customFormat="1" x14ac:dyDescent="0.2">
      <c r="B19517" s="442"/>
      <c r="I19517" s="443"/>
      <c r="J19517" s="443"/>
      <c r="K19517" s="443"/>
    </row>
    <row r="19518" spans="2:11" s="440" customFormat="1" x14ac:dyDescent="0.2">
      <c r="B19518" s="442"/>
      <c r="I19518" s="443"/>
      <c r="J19518" s="443"/>
      <c r="K19518" s="443"/>
    </row>
    <row r="19519" spans="2:11" s="440" customFormat="1" x14ac:dyDescent="0.2">
      <c r="B19519" s="442"/>
      <c r="I19519" s="443"/>
      <c r="J19519" s="443"/>
      <c r="K19519" s="443"/>
    </row>
    <row r="19520" spans="2:11" s="440" customFormat="1" x14ac:dyDescent="0.2">
      <c r="B19520" s="442"/>
      <c r="I19520" s="443"/>
      <c r="J19520" s="443"/>
      <c r="K19520" s="443"/>
    </row>
    <row r="19521" spans="2:11" s="440" customFormat="1" x14ac:dyDescent="0.2">
      <c r="B19521" s="442"/>
      <c r="I19521" s="443"/>
      <c r="J19521" s="443"/>
      <c r="K19521" s="443"/>
    </row>
    <row r="19522" spans="2:11" s="440" customFormat="1" x14ac:dyDescent="0.2">
      <c r="B19522" s="442"/>
      <c r="I19522" s="443"/>
      <c r="J19522" s="443"/>
      <c r="K19522" s="443"/>
    </row>
    <row r="19523" spans="2:11" s="440" customFormat="1" x14ac:dyDescent="0.2">
      <c r="B19523" s="442"/>
      <c r="I19523" s="443"/>
      <c r="J19523" s="443"/>
      <c r="K19523" s="443"/>
    </row>
    <row r="19524" spans="2:11" s="440" customFormat="1" x14ac:dyDescent="0.2">
      <c r="B19524" s="442"/>
      <c r="I19524" s="443"/>
      <c r="J19524" s="443"/>
      <c r="K19524" s="443"/>
    </row>
    <row r="19525" spans="2:11" s="440" customFormat="1" x14ac:dyDescent="0.2">
      <c r="B19525" s="442"/>
      <c r="I19525" s="443"/>
      <c r="J19525" s="443"/>
      <c r="K19525" s="443"/>
    </row>
    <row r="19526" spans="2:11" s="440" customFormat="1" x14ac:dyDescent="0.2">
      <c r="B19526" s="442"/>
      <c r="I19526" s="443"/>
      <c r="J19526" s="443"/>
      <c r="K19526" s="443"/>
    </row>
    <row r="19527" spans="2:11" s="440" customFormat="1" x14ac:dyDescent="0.2">
      <c r="B19527" s="442"/>
      <c r="I19527" s="443"/>
      <c r="J19527" s="443"/>
      <c r="K19527" s="443"/>
    </row>
    <row r="19528" spans="2:11" s="440" customFormat="1" x14ac:dyDescent="0.2">
      <c r="B19528" s="442"/>
      <c r="I19528" s="443"/>
      <c r="J19528" s="443"/>
      <c r="K19528" s="443"/>
    </row>
    <row r="19529" spans="2:11" s="440" customFormat="1" x14ac:dyDescent="0.2">
      <c r="B19529" s="442"/>
      <c r="I19529" s="443"/>
      <c r="J19529" s="443"/>
      <c r="K19529" s="443"/>
    </row>
    <row r="19530" spans="2:11" s="440" customFormat="1" x14ac:dyDescent="0.2">
      <c r="B19530" s="442"/>
      <c r="I19530" s="443"/>
      <c r="J19530" s="443"/>
      <c r="K19530" s="443"/>
    </row>
    <row r="19531" spans="2:11" s="440" customFormat="1" x14ac:dyDescent="0.2">
      <c r="B19531" s="442"/>
      <c r="I19531" s="443"/>
      <c r="J19531" s="443"/>
      <c r="K19531" s="443"/>
    </row>
    <row r="19532" spans="2:11" s="440" customFormat="1" x14ac:dyDescent="0.2">
      <c r="B19532" s="442"/>
      <c r="I19532" s="443"/>
      <c r="J19532" s="443"/>
      <c r="K19532" s="443"/>
    </row>
    <row r="19533" spans="2:11" s="440" customFormat="1" x14ac:dyDescent="0.2">
      <c r="B19533" s="442"/>
      <c r="I19533" s="443"/>
      <c r="J19533" s="443"/>
      <c r="K19533" s="443"/>
    </row>
    <row r="19534" spans="2:11" s="440" customFormat="1" x14ac:dyDescent="0.2">
      <c r="B19534" s="442"/>
      <c r="I19534" s="443"/>
      <c r="J19534" s="443"/>
      <c r="K19534" s="443"/>
    </row>
    <row r="19535" spans="2:11" s="440" customFormat="1" x14ac:dyDescent="0.2">
      <c r="B19535" s="442"/>
      <c r="I19535" s="443"/>
      <c r="J19535" s="443"/>
      <c r="K19535" s="443"/>
    </row>
    <row r="19536" spans="2:11" s="440" customFormat="1" x14ac:dyDescent="0.2">
      <c r="B19536" s="442"/>
      <c r="I19536" s="443"/>
      <c r="J19536" s="443"/>
      <c r="K19536" s="443"/>
    </row>
    <row r="19537" spans="2:11" s="440" customFormat="1" x14ac:dyDescent="0.2">
      <c r="B19537" s="442"/>
      <c r="I19537" s="443"/>
      <c r="J19537" s="443"/>
      <c r="K19537" s="443"/>
    </row>
    <row r="19538" spans="2:11" s="440" customFormat="1" x14ac:dyDescent="0.2">
      <c r="B19538" s="442"/>
      <c r="I19538" s="443"/>
      <c r="J19538" s="443"/>
      <c r="K19538" s="443"/>
    </row>
    <row r="19539" spans="2:11" s="440" customFormat="1" x14ac:dyDescent="0.2">
      <c r="B19539" s="442"/>
      <c r="I19539" s="443"/>
      <c r="J19539" s="443"/>
      <c r="K19539" s="443"/>
    </row>
    <row r="19540" spans="2:11" s="440" customFormat="1" x14ac:dyDescent="0.2">
      <c r="B19540" s="442"/>
      <c r="I19540" s="443"/>
      <c r="J19540" s="443"/>
      <c r="K19540" s="443"/>
    </row>
    <row r="19541" spans="2:11" s="440" customFormat="1" x14ac:dyDescent="0.2">
      <c r="B19541" s="442"/>
      <c r="I19541" s="443"/>
      <c r="J19541" s="443"/>
      <c r="K19541" s="443"/>
    </row>
    <row r="19542" spans="2:11" s="440" customFormat="1" x14ac:dyDescent="0.2">
      <c r="B19542" s="442"/>
      <c r="I19542" s="443"/>
      <c r="J19542" s="443"/>
      <c r="K19542" s="443"/>
    </row>
    <row r="19543" spans="2:11" s="440" customFormat="1" x14ac:dyDescent="0.2">
      <c r="B19543" s="442"/>
      <c r="I19543" s="443"/>
      <c r="J19543" s="443"/>
      <c r="K19543" s="443"/>
    </row>
    <row r="19544" spans="2:11" s="440" customFormat="1" x14ac:dyDescent="0.2">
      <c r="B19544" s="442"/>
      <c r="I19544" s="443"/>
      <c r="J19544" s="443"/>
      <c r="K19544" s="443"/>
    </row>
    <row r="19545" spans="2:11" s="440" customFormat="1" x14ac:dyDescent="0.2">
      <c r="B19545" s="442"/>
      <c r="I19545" s="443"/>
      <c r="J19545" s="443"/>
      <c r="K19545" s="443"/>
    </row>
    <row r="19546" spans="2:11" s="440" customFormat="1" x14ac:dyDescent="0.2">
      <c r="B19546" s="442"/>
      <c r="I19546" s="443"/>
      <c r="J19546" s="443"/>
      <c r="K19546" s="443"/>
    </row>
    <row r="19547" spans="2:11" s="440" customFormat="1" x14ac:dyDescent="0.2">
      <c r="B19547" s="442"/>
      <c r="I19547" s="443"/>
      <c r="J19547" s="443"/>
      <c r="K19547" s="443"/>
    </row>
    <row r="19548" spans="2:11" s="440" customFormat="1" x14ac:dyDescent="0.2">
      <c r="B19548" s="442"/>
      <c r="I19548" s="443"/>
      <c r="J19548" s="443"/>
      <c r="K19548" s="443"/>
    </row>
    <row r="19549" spans="2:11" s="440" customFormat="1" x14ac:dyDescent="0.2">
      <c r="B19549" s="442"/>
      <c r="I19549" s="443"/>
      <c r="J19549" s="443"/>
      <c r="K19549" s="443"/>
    </row>
    <row r="19550" spans="2:11" s="440" customFormat="1" x14ac:dyDescent="0.2">
      <c r="B19550" s="442"/>
      <c r="I19550" s="443"/>
      <c r="J19550" s="443"/>
      <c r="K19550" s="443"/>
    </row>
    <row r="19551" spans="2:11" s="440" customFormat="1" x14ac:dyDescent="0.2">
      <c r="B19551" s="442"/>
      <c r="I19551" s="443"/>
      <c r="J19551" s="443"/>
      <c r="K19551" s="443"/>
    </row>
    <row r="19552" spans="2:11" s="440" customFormat="1" x14ac:dyDescent="0.2">
      <c r="B19552" s="442"/>
      <c r="I19552" s="443"/>
      <c r="J19552" s="443"/>
      <c r="K19552" s="443"/>
    </row>
    <row r="19553" spans="2:11" s="440" customFormat="1" x14ac:dyDescent="0.2">
      <c r="B19553" s="442"/>
      <c r="I19553" s="443"/>
      <c r="J19553" s="443"/>
      <c r="K19553" s="443"/>
    </row>
    <row r="19554" spans="2:11" s="440" customFormat="1" x14ac:dyDescent="0.2">
      <c r="B19554" s="442"/>
      <c r="I19554" s="443"/>
      <c r="J19554" s="443"/>
      <c r="K19554" s="443"/>
    </row>
    <row r="19555" spans="2:11" s="440" customFormat="1" x14ac:dyDescent="0.2">
      <c r="B19555" s="442"/>
      <c r="I19555" s="443"/>
      <c r="J19555" s="443"/>
      <c r="K19555" s="443"/>
    </row>
    <row r="19556" spans="2:11" s="440" customFormat="1" x14ac:dyDescent="0.2">
      <c r="B19556" s="442"/>
      <c r="I19556" s="443"/>
      <c r="J19556" s="443"/>
      <c r="K19556" s="443"/>
    </row>
    <row r="19557" spans="2:11" s="440" customFormat="1" x14ac:dyDescent="0.2">
      <c r="B19557" s="442"/>
      <c r="I19557" s="443"/>
      <c r="J19557" s="443"/>
      <c r="K19557" s="443"/>
    </row>
    <row r="19558" spans="2:11" s="440" customFormat="1" x14ac:dyDescent="0.2">
      <c r="B19558" s="442"/>
      <c r="I19558" s="443"/>
      <c r="J19558" s="443"/>
      <c r="K19558" s="443"/>
    </row>
    <row r="19559" spans="2:11" s="440" customFormat="1" x14ac:dyDescent="0.2">
      <c r="B19559" s="442"/>
      <c r="I19559" s="443"/>
      <c r="J19559" s="443"/>
      <c r="K19559" s="443"/>
    </row>
    <row r="19560" spans="2:11" s="440" customFormat="1" x14ac:dyDescent="0.2">
      <c r="B19560" s="442"/>
      <c r="I19560" s="443"/>
      <c r="J19560" s="443"/>
      <c r="K19560" s="443"/>
    </row>
    <row r="19561" spans="2:11" s="440" customFormat="1" x14ac:dyDescent="0.2">
      <c r="B19561" s="442"/>
      <c r="I19561" s="443"/>
      <c r="J19561" s="443"/>
      <c r="K19561" s="443"/>
    </row>
    <row r="19562" spans="2:11" s="440" customFormat="1" x14ac:dyDescent="0.2">
      <c r="B19562" s="442"/>
      <c r="I19562" s="443"/>
      <c r="J19562" s="443"/>
      <c r="K19562" s="443"/>
    </row>
    <row r="19563" spans="2:11" s="440" customFormat="1" x14ac:dyDescent="0.2">
      <c r="B19563" s="442"/>
      <c r="I19563" s="443"/>
      <c r="J19563" s="443"/>
      <c r="K19563" s="443"/>
    </row>
    <row r="19564" spans="2:11" s="440" customFormat="1" x14ac:dyDescent="0.2">
      <c r="B19564" s="442"/>
      <c r="I19564" s="443"/>
      <c r="J19564" s="443"/>
      <c r="K19564" s="443"/>
    </row>
    <row r="19565" spans="2:11" s="440" customFormat="1" x14ac:dyDescent="0.2">
      <c r="B19565" s="442"/>
      <c r="I19565" s="443"/>
      <c r="J19565" s="443"/>
      <c r="K19565" s="443"/>
    </row>
    <row r="19566" spans="2:11" s="440" customFormat="1" x14ac:dyDescent="0.2">
      <c r="B19566" s="442"/>
      <c r="I19566" s="443"/>
      <c r="J19566" s="443"/>
      <c r="K19566" s="443"/>
    </row>
    <row r="19567" spans="2:11" s="440" customFormat="1" x14ac:dyDescent="0.2">
      <c r="B19567" s="442"/>
      <c r="I19567" s="443"/>
      <c r="J19567" s="443"/>
      <c r="K19567" s="443"/>
    </row>
    <row r="19568" spans="2:11" s="440" customFormat="1" x14ac:dyDescent="0.2">
      <c r="B19568" s="442"/>
      <c r="I19568" s="443"/>
      <c r="J19568" s="443"/>
      <c r="K19568" s="443"/>
    </row>
    <row r="19569" spans="2:11" s="440" customFormat="1" x14ac:dyDescent="0.2">
      <c r="B19569" s="442"/>
      <c r="I19569" s="443"/>
      <c r="J19569" s="443"/>
      <c r="K19569" s="443"/>
    </row>
    <row r="19570" spans="2:11" s="440" customFormat="1" x14ac:dyDescent="0.2">
      <c r="B19570" s="442"/>
      <c r="I19570" s="443"/>
      <c r="J19570" s="443"/>
      <c r="K19570" s="443"/>
    </row>
    <row r="19571" spans="2:11" s="440" customFormat="1" x14ac:dyDescent="0.2">
      <c r="B19571" s="442"/>
      <c r="I19571" s="443"/>
      <c r="J19571" s="443"/>
      <c r="K19571" s="443"/>
    </row>
    <row r="19572" spans="2:11" s="440" customFormat="1" x14ac:dyDescent="0.2">
      <c r="B19572" s="442"/>
      <c r="I19572" s="443"/>
      <c r="J19572" s="443"/>
      <c r="K19572" s="443"/>
    </row>
    <row r="19573" spans="2:11" s="440" customFormat="1" x14ac:dyDescent="0.2">
      <c r="B19573" s="442"/>
      <c r="I19573" s="443"/>
      <c r="J19573" s="443"/>
      <c r="K19573" s="443"/>
    </row>
    <row r="19574" spans="2:11" s="440" customFormat="1" x14ac:dyDescent="0.2">
      <c r="B19574" s="442"/>
      <c r="I19574" s="443"/>
      <c r="J19574" s="443"/>
      <c r="K19574" s="443"/>
    </row>
    <row r="19575" spans="2:11" s="440" customFormat="1" x14ac:dyDescent="0.2">
      <c r="B19575" s="442"/>
      <c r="I19575" s="443"/>
      <c r="J19575" s="443"/>
      <c r="K19575" s="443"/>
    </row>
    <row r="19576" spans="2:11" s="440" customFormat="1" x14ac:dyDescent="0.2">
      <c r="B19576" s="442"/>
      <c r="I19576" s="443"/>
      <c r="J19576" s="443"/>
      <c r="K19576" s="443"/>
    </row>
    <row r="19577" spans="2:11" s="440" customFormat="1" x14ac:dyDescent="0.2">
      <c r="B19577" s="442"/>
      <c r="I19577" s="443"/>
      <c r="J19577" s="443"/>
      <c r="K19577" s="443"/>
    </row>
    <row r="19578" spans="2:11" s="440" customFormat="1" x14ac:dyDescent="0.2">
      <c r="B19578" s="442"/>
      <c r="I19578" s="443"/>
      <c r="J19578" s="443"/>
      <c r="K19578" s="443"/>
    </row>
    <row r="19579" spans="2:11" s="440" customFormat="1" x14ac:dyDescent="0.2">
      <c r="B19579" s="442"/>
      <c r="I19579" s="443"/>
      <c r="J19579" s="443"/>
      <c r="K19579" s="443"/>
    </row>
    <row r="19580" spans="2:11" s="440" customFormat="1" x14ac:dyDescent="0.2">
      <c r="B19580" s="442"/>
      <c r="I19580" s="443"/>
      <c r="J19580" s="443"/>
      <c r="K19580" s="443"/>
    </row>
    <row r="19581" spans="2:11" s="440" customFormat="1" x14ac:dyDescent="0.2">
      <c r="B19581" s="442"/>
      <c r="I19581" s="443"/>
      <c r="J19581" s="443"/>
      <c r="K19581" s="443"/>
    </row>
    <row r="19582" spans="2:11" s="440" customFormat="1" x14ac:dyDescent="0.2">
      <c r="B19582" s="442"/>
      <c r="I19582" s="443"/>
      <c r="J19582" s="443"/>
      <c r="K19582" s="443"/>
    </row>
    <row r="19583" spans="2:11" s="440" customFormat="1" x14ac:dyDescent="0.2">
      <c r="B19583" s="442"/>
      <c r="I19583" s="443"/>
      <c r="J19583" s="443"/>
      <c r="K19583" s="443"/>
    </row>
    <row r="19584" spans="2:11" s="440" customFormat="1" x14ac:dyDescent="0.2">
      <c r="B19584" s="442"/>
      <c r="I19584" s="443"/>
      <c r="J19584" s="443"/>
      <c r="K19584" s="443"/>
    </row>
    <row r="19585" spans="2:11" s="440" customFormat="1" x14ac:dyDescent="0.2">
      <c r="B19585" s="442"/>
      <c r="I19585" s="443"/>
      <c r="J19585" s="443"/>
      <c r="K19585" s="443"/>
    </row>
    <row r="19586" spans="2:11" s="440" customFormat="1" x14ac:dyDescent="0.2">
      <c r="B19586" s="442"/>
      <c r="I19586" s="443"/>
      <c r="J19586" s="443"/>
      <c r="K19586" s="443"/>
    </row>
    <row r="19587" spans="2:11" s="440" customFormat="1" x14ac:dyDescent="0.2">
      <c r="B19587" s="442"/>
      <c r="I19587" s="443"/>
      <c r="J19587" s="443"/>
      <c r="K19587" s="443"/>
    </row>
    <row r="19588" spans="2:11" s="440" customFormat="1" x14ac:dyDescent="0.2">
      <c r="B19588" s="442"/>
      <c r="I19588" s="443"/>
      <c r="J19588" s="443"/>
      <c r="K19588" s="443"/>
    </row>
    <row r="19589" spans="2:11" s="440" customFormat="1" x14ac:dyDescent="0.2">
      <c r="B19589" s="442"/>
      <c r="I19589" s="443"/>
      <c r="J19589" s="443"/>
      <c r="K19589" s="443"/>
    </row>
    <row r="19590" spans="2:11" s="440" customFormat="1" x14ac:dyDescent="0.2">
      <c r="B19590" s="442"/>
      <c r="I19590" s="443"/>
      <c r="J19590" s="443"/>
      <c r="K19590" s="443"/>
    </row>
    <row r="19591" spans="2:11" s="440" customFormat="1" x14ac:dyDescent="0.2">
      <c r="B19591" s="442"/>
      <c r="I19591" s="443"/>
      <c r="J19591" s="443"/>
      <c r="K19591" s="443"/>
    </row>
    <row r="19592" spans="2:11" s="440" customFormat="1" x14ac:dyDescent="0.2">
      <c r="B19592" s="442"/>
      <c r="I19592" s="443"/>
      <c r="J19592" s="443"/>
      <c r="K19592" s="443"/>
    </row>
    <row r="19593" spans="2:11" s="440" customFormat="1" x14ac:dyDescent="0.2">
      <c r="B19593" s="442"/>
      <c r="I19593" s="443"/>
      <c r="J19593" s="443"/>
      <c r="K19593" s="443"/>
    </row>
    <row r="19594" spans="2:11" s="440" customFormat="1" x14ac:dyDescent="0.2">
      <c r="B19594" s="442"/>
      <c r="I19594" s="443"/>
      <c r="J19594" s="443"/>
      <c r="K19594" s="443"/>
    </row>
    <row r="19595" spans="2:11" s="440" customFormat="1" x14ac:dyDescent="0.2">
      <c r="B19595" s="442"/>
      <c r="I19595" s="443"/>
      <c r="J19595" s="443"/>
      <c r="K19595" s="443"/>
    </row>
    <row r="19596" spans="2:11" s="440" customFormat="1" x14ac:dyDescent="0.2">
      <c r="B19596" s="442"/>
      <c r="I19596" s="443"/>
      <c r="J19596" s="443"/>
      <c r="K19596" s="443"/>
    </row>
    <row r="19597" spans="2:11" s="440" customFormat="1" x14ac:dyDescent="0.2">
      <c r="B19597" s="442"/>
      <c r="I19597" s="443"/>
      <c r="J19597" s="443"/>
      <c r="K19597" s="443"/>
    </row>
    <row r="19598" spans="2:11" s="440" customFormat="1" x14ac:dyDescent="0.2">
      <c r="B19598" s="442"/>
      <c r="I19598" s="443"/>
      <c r="J19598" s="443"/>
      <c r="K19598" s="443"/>
    </row>
    <row r="19599" spans="2:11" s="440" customFormat="1" x14ac:dyDescent="0.2">
      <c r="B19599" s="442"/>
      <c r="I19599" s="443"/>
      <c r="J19599" s="443"/>
      <c r="K19599" s="443"/>
    </row>
    <row r="19600" spans="2:11" s="440" customFormat="1" x14ac:dyDescent="0.2">
      <c r="B19600" s="442"/>
      <c r="I19600" s="443"/>
      <c r="J19600" s="443"/>
      <c r="K19600" s="443"/>
    </row>
    <row r="19601" spans="2:11" s="440" customFormat="1" x14ac:dyDescent="0.2">
      <c r="B19601" s="442"/>
      <c r="I19601" s="443"/>
      <c r="J19601" s="443"/>
      <c r="K19601" s="443"/>
    </row>
    <row r="19602" spans="2:11" s="440" customFormat="1" x14ac:dyDescent="0.2">
      <c r="B19602" s="442"/>
      <c r="I19602" s="443"/>
      <c r="J19602" s="443"/>
      <c r="K19602" s="443"/>
    </row>
    <row r="19603" spans="2:11" s="440" customFormat="1" x14ac:dyDescent="0.2">
      <c r="B19603" s="442"/>
      <c r="I19603" s="443"/>
      <c r="J19603" s="443"/>
      <c r="K19603" s="443"/>
    </row>
    <row r="19604" spans="2:11" s="440" customFormat="1" x14ac:dyDescent="0.2">
      <c r="B19604" s="442"/>
      <c r="I19604" s="443"/>
      <c r="J19604" s="443"/>
      <c r="K19604" s="443"/>
    </row>
    <row r="19605" spans="2:11" s="440" customFormat="1" x14ac:dyDescent="0.2">
      <c r="B19605" s="442"/>
      <c r="I19605" s="443"/>
      <c r="J19605" s="443"/>
      <c r="K19605" s="443"/>
    </row>
    <row r="19606" spans="2:11" s="440" customFormat="1" x14ac:dyDescent="0.2">
      <c r="B19606" s="442"/>
      <c r="I19606" s="443"/>
      <c r="J19606" s="443"/>
      <c r="K19606" s="443"/>
    </row>
    <row r="19607" spans="2:11" s="440" customFormat="1" x14ac:dyDescent="0.2">
      <c r="B19607" s="442"/>
      <c r="I19607" s="443"/>
      <c r="J19607" s="443"/>
      <c r="K19607" s="443"/>
    </row>
    <row r="19608" spans="2:11" s="440" customFormat="1" x14ac:dyDescent="0.2">
      <c r="B19608" s="442"/>
      <c r="I19608" s="443"/>
      <c r="J19608" s="443"/>
      <c r="K19608" s="443"/>
    </row>
    <row r="19609" spans="2:11" s="440" customFormat="1" x14ac:dyDescent="0.2">
      <c r="B19609" s="442"/>
      <c r="I19609" s="443"/>
      <c r="J19609" s="443"/>
      <c r="K19609" s="443"/>
    </row>
    <row r="19610" spans="2:11" s="440" customFormat="1" x14ac:dyDescent="0.2">
      <c r="B19610" s="442"/>
      <c r="I19610" s="443"/>
      <c r="J19610" s="443"/>
      <c r="K19610" s="443"/>
    </row>
    <row r="19611" spans="2:11" s="440" customFormat="1" x14ac:dyDescent="0.2">
      <c r="B19611" s="442"/>
      <c r="I19611" s="443"/>
      <c r="J19611" s="443"/>
      <c r="K19611" s="443"/>
    </row>
    <row r="19612" spans="2:11" s="440" customFormat="1" x14ac:dyDescent="0.2">
      <c r="B19612" s="442"/>
      <c r="I19612" s="443"/>
      <c r="J19612" s="443"/>
      <c r="K19612" s="443"/>
    </row>
    <row r="19613" spans="2:11" s="440" customFormat="1" x14ac:dyDescent="0.2">
      <c r="B19613" s="442"/>
      <c r="I19613" s="443"/>
      <c r="J19613" s="443"/>
      <c r="K19613" s="443"/>
    </row>
    <row r="19614" spans="2:11" s="440" customFormat="1" x14ac:dyDescent="0.2">
      <c r="B19614" s="442"/>
      <c r="I19614" s="443"/>
      <c r="J19614" s="443"/>
      <c r="K19614" s="443"/>
    </row>
    <row r="19615" spans="2:11" s="440" customFormat="1" x14ac:dyDescent="0.2">
      <c r="B19615" s="442"/>
      <c r="I19615" s="443"/>
      <c r="J19615" s="443"/>
      <c r="K19615" s="443"/>
    </row>
    <row r="19616" spans="2:11" s="440" customFormat="1" x14ac:dyDescent="0.2">
      <c r="B19616" s="442"/>
      <c r="I19616" s="443"/>
      <c r="J19616" s="443"/>
      <c r="K19616" s="443"/>
    </row>
    <row r="19617" spans="2:11" s="440" customFormat="1" x14ac:dyDescent="0.2">
      <c r="B19617" s="442"/>
      <c r="I19617" s="443"/>
      <c r="J19617" s="443"/>
      <c r="K19617" s="443"/>
    </row>
    <row r="19618" spans="2:11" s="440" customFormat="1" x14ac:dyDescent="0.2">
      <c r="B19618" s="442"/>
      <c r="I19618" s="443"/>
      <c r="J19618" s="443"/>
      <c r="K19618" s="443"/>
    </row>
    <row r="19619" spans="2:11" s="440" customFormat="1" x14ac:dyDescent="0.2">
      <c r="B19619" s="442"/>
      <c r="I19619" s="443"/>
      <c r="J19619" s="443"/>
      <c r="K19619" s="443"/>
    </row>
    <row r="19620" spans="2:11" s="440" customFormat="1" x14ac:dyDescent="0.2">
      <c r="B19620" s="442"/>
      <c r="I19620" s="443"/>
      <c r="J19620" s="443"/>
      <c r="K19620" s="443"/>
    </row>
    <row r="19621" spans="2:11" s="440" customFormat="1" x14ac:dyDescent="0.2">
      <c r="B19621" s="442"/>
      <c r="I19621" s="443"/>
      <c r="J19621" s="443"/>
      <c r="K19621" s="443"/>
    </row>
    <row r="19622" spans="2:11" s="440" customFormat="1" x14ac:dyDescent="0.2">
      <c r="B19622" s="442"/>
      <c r="I19622" s="443"/>
      <c r="J19622" s="443"/>
      <c r="K19622" s="443"/>
    </row>
    <row r="19623" spans="2:11" s="440" customFormat="1" x14ac:dyDescent="0.2">
      <c r="B19623" s="442"/>
      <c r="I19623" s="443"/>
      <c r="J19623" s="443"/>
      <c r="K19623" s="443"/>
    </row>
    <row r="19624" spans="2:11" s="440" customFormat="1" x14ac:dyDescent="0.2">
      <c r="B19624" s="442"/>
      <c r="I19624" s="443"/>
      <c r="J19624" s="443"/>
      <c r="K19624" s="443"/>
    </row>
    <row r="19625" spans="2:11" s="440" customFormat="1" x14ac:dyDescent="0.2">
      <c r="B19625" s="442"/>
      <c r="I19625" s="443"/>
      <c r="J19625" s="443"/>
      <c r="K19625" s="443"/>
    </row>
    <row r="19626" spans="2:11" s="440" customFormat="1" x14ac:dyDescent="0.2">
      <c r="B19626" s="442"/>
      <c r="I19626" s="443"/>
      <c r="J19626" s="443"/>
      <c r="K19626" s="443"/>
    </row>
    <row r="19627" spans="2:11" s="440" customFormat="1" x14ac:dyDescent="0.2">
      <c r="B19627" s="442"/>
      <c r="I19627" s="443"/>
      <c r="J19627" s="443"/>
      <c r="K19627" s="443"/>
    </row>
    <row r="19628" spans="2:11" s="440" customFormat="1" x14ac:dyDescent="0.2">
      <c r="B19628" s="442"/>
      <c r="I19628" s="443"/>
      <c r="J19628" s="443"/>
      <c r="K19628" s="443"/>
    </row>
    <row r="19629" spans="2:11" s="440" customFormat="1" x14ac:dyDescent="0.2">
      <c r="B19629" s="442"/>
      <c r="I19629" s="443"/>
      <c r="J19629" s="443"/>
      <c r="K19629" s="443"/>
    </row>
    <row r="19630" spans="2:11" s="440" customFormat="1" x14ac:dyDescent="0.2">
      <c r="B19630" s="442"/>
      <c r="I19630" s="443"/>
      <c r="J19630" s="443"/>
      <c r="K19630" s="443"/>
    </row>
    <row r="19631" spans="2:11" s="440" customFormat="1" x14ac:dyDescent="0.2">
      <c r="B19631" s="442"/>
      <c r="I19631" s="443"/>
      <c r="J19631" s="443"/>
      <c r="K19631" s="443"/>
    </row>
    <row r="19632" spans="2:11" s="440" customFormat="1" x14ac:dyDescent="0.2">
      <c r="B19632" s="442"/>
      <c r="I19632" s="443"/>
      <c r="J19632" s="443"/>
      <c r="K19632" s="443"/>
    </row>
    <row r="19633" spans="2:11" s="440" customFormat="1" x14ac:dyDescent="0.2">
      <c r="B19633" s="442"/>
      <c r="I19633" s="443"/>
      <c r="J19633" s="443"/>
      <c r="K19633" s="443"/>
    </row>
    <row r="19634" spans="2:11" s="440" customFormat="1" x14ac:dyDescent="0.2">
      <c r="B19634" s="442"/>
      <c r="I19634" s="443"/>
      <c r="J19634" s="443"/>
      <c r="K19634" s="443"/>
    </row>
    <row r="19635" spans="2:11" s="440" customFormat="1" x14ac:dyDescent="0.2">
      <c r="B19635" s="442"/>
      <c r="I19635" s="443"/>
      <c r="J19635" s="443"/>
      <c r="K19635" s="443"/>
    </row>
    <row r="19636" spans="2:11" s="440" customFormat="1" x14ac:dyDescent="0.2">
      <c r="B19636" s="442"/>
      <c r="I19636" s="443"/>
      <c r="J19636" s="443"/>
      <c r="K19636" s="443"/>
    </row>
    <row r="19637" spans="2:11" s="440" customFormat="1" x14ac:dyDescent="0.2">
      <c r="B19637" s="442"/>
      <c r="I19637" s="443"/>
      <c r="J19637" s="443"/>
      <c r="K19637" s="443"/>
    </row>
    <row r="19638" spans="2:11" s="440" customFormat="1" x14ac:dyDescent="0.2">
      <c r="B19638" s="442"/>
      <c r="I19638" s="443"/>
      <c r="J19638" s="443"/>
      <c r="K19638" s="443"/>
    </row>
    <row r="19639" spans="2:11" s="440" customFormat="1" x14ac:dyDescent="0.2">
      <c r="B19639" s="442"/>
      <c r="I19639" s="443"/>
      <c r="J19639" s="443"/>
      <c r="K19639" s="443"/>
    </row>
    <row r="19640" spans="2:11" s="440" customFormat="1" x14ac:dyDescent="0.2">
      <c r="B19640" s="442"/>
      <c r="I19640" s="443"/>
      <c r="J19640" s="443"/>
      <c r="K19640" s="443"/>
    </row>
    <row r="19641" spans="2:11" s="440" customFormat="1" x14ac:dyDescent="0.2">
      <c r="B19641" s="442"/>
      <c r="I19641" s="443"/>
      <c r="J19641" s="443"/>
      <c r="K19641" s="443"/>
    </row>
    <row r="19642" spans="2:11" s="440" customFormat="1" x14ac:dyDescent="0.2">
      <c r="B19642" s="442"/>
      <c r="I19642" s="443"/>
      <c r="J19642" s="443"/>
      <c r="K19642" s="443"/>
    </row>
    <row r="19643" spans="2:11" s="440" customFormat="1" x14ac:dyDescent="0.2">
      <c r="B19643" s="442"/>
      <c r="I19643" s="443"/>
      <c r="J19643" s="443"/>
      <c r="K19643" s="443"/>
    </row>
    <row r="19644" spans="2:11" s="440" customFormat="1" x14ac:dyDescent="0.2">
      <c r="B19644" s="442"/>
      <c r="I19644" s="443"/>
      <c r="J19644" s="443"/>
      <c r="K19644" s="443"/>
    </row>
    <row r="19645" spans="2:11" s="440" customFormat="1" x14ac:dyDescent="0.2">
      <c r="B19645" s="442"/>
      <c r="I19645" s="443"/>
      <c r="J19645" s="443"/>
      <c r="K19645" s="443"/>
    </row>
    <row r="19646" spans="2:11" s="440" customFormat="1" x14ac:dyDescent="0.2">
      <c r="B19646" s="442"/>
      <c r="I19646" s="443"/>
      <c r="J19646" s="443"/>
      <c r="K19646" s="443"/>
    </row>
    <row r="19647" spans="2:11" s="440" customFormat="1" x14ac:dyDescent="0.2">
      <c r="B19647" s="442"/>
      <c r="I19647" s="443"/>
      <c r="J19647" s="443"/>
      <c r="K19647" s="443"/>
    </row>
    <row r="19648" spans="2:11" s="440" customFormat="1" x14ac:dyDescent="0.2">
      <c r="B19648" s="442"/>
      <c r="I19648" s="443"/>
      <c r="J19648" s="443"/>
      <c r="K19648" s="443"/>
    </row>
    <row r="19649" spans="2:11" s="440" customFormat="1" x14ac:dyDescent="0.2">
      <c r="B19649" s="442"/>
      <c r="I19649" s="443"/>
      <c r="J19649" s="443"/>
      <c r="K19649" s="443"/>
    </row>
    <row r="19650" spans="2:11" s="440" customFormat="1" x14ac:dyDescent="0.2">
      <c r="B19650" s="442"/>
      <c r="I19650" s="443"/>
      <c r="J19650" s="443"/>
      <c r="K19650" s="443"/>
    </row>
    <row r="19651" spans="2:11" s="440" customFormat="1" x14ac:dyDescent="0.2">
      <c r="B19651" s="442"/>
      <c r="I19651" s="443"/>
      <c r="J19651" s="443"/>
      <c r="K19651" s="443"/>
    </row>
    <row r="19652" spans="2:11" s="440" customFormat="1" x14ac:dyDescent="0.2">
      <c r="B19652" s="442"/>
      <c r="I19652" s="443"/>
      <c r="J19652" s="443"/>
      <c r="K19652" s="443"/>
    </row>
    <row r="19653" spans="2:11" s="440" customFormat="1" x14ac:dyDescent="0.2">
      <c r="B19653" s="442"/>
      <c r="I19653" s="443"/>
      <c r="J19653" s="443"/>
      <c r="K19653" s="443"/>
    </row>
    <row r="19654" spans="2:11" s="440" customFormat="1" x14ac:dyDescent="0.2">
      <c r="B19654" s="442"/>
      <c r="I19654" s="443"/>
      <c r="J19654" s="443"/>
      <c r="K19654" s="443"/>
    </row>
    <row r="19655" spans="2:11" s="440" customFormat="1" x14ac:dyDescent="0.2">
      <c r="B19655" s="442"/>
      <c r="I19655" s="443"/>
      <c r="J19655" s="443"/>
      <c r="K19655" s="443"/>
    </row>
    <row r="19656" spans="2:11" s="440" customFormat="1" x14ac:dyDescent="0.2">
      <c r="B19656" s="442"/>
      <c r="I19656" s="443"/>
      <c r="J19656" s="443"/>
      <c r="K19656" s="443"/>
    </row>
    <row r="19657" spans="2:11" s="440" customFormat="1" x14ac:dyDescent="0.2">
      <c r="B19657" s="442"/>
      <c r="I19657" s="443"/>
      <c r="J19657" s="443"/>
      <c r="K19657" s="443"/>
    </row>
    <row r="19658" spans="2:11" s="440" customFormat="1" x14ac:dyDescent="0.2">
      <c r="B19658" s="442"/>
      <c r="I19658" s="443"/>
      <c r="J19658" s="443"/>
      <c r="K19658" s="443"/>
    </row>
    <row r="19659" spans="2:11" s="440" customFormat="1" x14ac:dyDescent="0.2">
      <c r="B19659" s="442"/>
      <c r="I19659" s="443"/>
      <c r="J19659" s="443"/>
      <c r="K19659" s="443"/>
    </row>
    <row r="19660" spans="2:11" s="440" customFormat="1" x14ac:dyDescent="0.2">
      <c r="B19660" s="442"/>
      <c r="I19660" s="443"/>
      <c r="J19660" s="443"/>
      <c r="K19660" s="443"/>
    </row>
    <row r="19661" spans="2:11" s="440" customFormat="1" x14ac:dyDescent="0.2">
      <c r="B19661" s="442"/>
      <c r="I19661" s="443"/>
      <c r="J19661" s="443"/>
      <c r="K19661" s="443"/>
    </row>
    <row r="19662" spans="2:11" s="440" customFormat="1" x14ac:dyDescent="0.2">
      <c r="B19662" s="442"/>
      <c r="I19662" s="443"/>
      <c r="J19662" s="443"/>
      <c r="K19662" s="443"/>
    </row>
    <row r="19663" spans="2:11" s="440" customFormat="1" x14ac:dyDescent="0.2">
      <c r="B19663" s="442"/>
      <c r="I19663" s="443"/>
      <c r="J19663" s="443"/>
      <c r="K19663" s="443"/>
    </row>
    <row r="19664" spans="2:11" s="440" customFormat="1" x14ac:dyDescent="0.2">
      <c r="B19664" s="442"/>
      <c r="I19664" s="443"/>
      <c r="J19664" s="443"/>
      <c r="K19664" s="443"/>
    </row>
    <row r="19665" spans="2:11" s="440" customFormat="1" x14ac:dyDescent="0.2">
      <c r="B19665" s="442"/>
      <c r="I19665" s="443"/>
      <c r="J19665" s="443"/>
      <c r="K19665" s="443"/>
    </row>
    <row r="19666" spans="2:11" s="440" customFormat="1" x14ac:dyDescent="0.2">
      <c r="B19666" s="442"/>
      <c r="I19666" s="443"/>
      <c r="J19666" s="443"/>
      <c r="K19666" s="443"/>
    </row>
    <row r="19667" spans="2:11" s="440" customFormat="1" x14ac:dyDescent="0.2">
      <c r="B19667" s="442"/>
      <c r="I19667" s="443"/>
      <c r="J19667" s="443"/>
      <c r="K19667" s="443"/>
    </row>
    <row r="19668" spans="2:11" s="440" customFormat="1" x14ac:dyDescent="0.2">
      <c r="B19668" s="442"/>
      <c r="I19668" s="443"/>
      <c r="J19668" s="443"/>
      <c r="K19668" s="443"/>
    </row>
    <row r="19669" spans="2:11" s="440" customFormat="1" x14ac:dyDescent="0.2">
      <c r="B19669" s="442"/>
      <c r="I19669" s="443"/>
      <c r="J19669" s="443"/>
      <c r="K19669" s="443"/>
    </row>
    <row r="19670" spans="2:11" s="440" customFormat="1" x14ac:dyDescent="0.2">
      <c r="B19670" s="442"/>
      <c r="I19670" s="443"/>
      <c r="J19670" s="443"/>
      <c r="K19670" s="443"/>
    </row>
    <row r="19671" spans="2:11" s="440" customFormat="1" x14ac:dyDescent="0.2">
      <c r="B19671" s="442"/>
      <c r="I19671" s="443"/>
      <c r="J19671" s="443"/>
      <c r="K19671" s="443"/>
    </row>
    <row r="19672" spans="2:11" s="440" customFormat="1" x14ac:dyDescent="0.2">
      <c r="B19672" s="442"/>
      <c r="I19672" s="443"/>
      <c r="J19672" s="443"/>
      <c r="K19672" s="443"/>
    </row>
    <row r="19673" spans="2:11" s="440" customFormat="1" x14ac:dyDescent="0.2">
      <c r="B19673" s="442"/>
      <c r="I19673" s="443"/>
      <c r="J19673" s="443"/>
      <c r="K19673" s="443"/>
    </row>
    <row r="19674" spans="2:11" s="440" customFormat="1" x14ac:dyDescent="0.2">
      <c r="B19674" s="442"/>
      <c r="I19674" s="443"/>
      <c r="J19674" s="443"/>
      <c r="K19674" s="443"/>
    </row>
    <row r="19675" spans="2:11" s="440" customFormat="1" x14ac:dyDescent="0.2">
      <c r="B19675" s="442"/>
      <c r="I19675" s="443"/>
      <c r="J19675" s="443"/>
      <c r="K19675" s="443"/>
    </row>
    <row r="19676" spans="2:11" s="440" customFormat="1" x14ac:dyDescent="0.2">
      <c r="B19676" s="442"/>
      <c r="I19676" s="443"/>
      <c r="J19676" s="443"/>
      <c r="K19676" s="443"/>
    </row>
    <row r="19677" spans="2:11" s="440" customFormat="1" x14ac:dyDescent="0.2">
      <c r="B19677" s="442"/>
      <c r="I19677" s="443"/>
      <c r="J19677" s="443"/>
      <c r="K19677" s="443"/>
    </row>
    <row r="19678" spans="2:11" s="440" customFormat="1" x14ac:dyDescent="0.2">
      <c r="B19678" s="442"/>
      <c r="I19678" s="443"/>
      <c r="J19678" s="443"/>
      <c r="K19678" s="443"/>
    </row>
    <row r="19679" spans="2:11" s="440" customFormat="1" x14ac:dyDescent="0.2">
      <c r="B19679" s="442"/>
      <c r="I19679" s="443"/>
      <c r="J19679" s="443"/>
      <c r="K19679" s="443"/>
    </row>
    <row r="19680" spans="2:11" s="440" customFormat="1" x14ac:dyDescent="0.2">
      <c r="B19680" s="442"/>
      <c r="I19680" s="443"/>
      <c r="J19680" s="443"/>
      <c r="K19680" s="443"/>
    </row>
    <row r="19681" spans="2:11" s="440" customFormat="1" x14ac:dyDescent="0.2">
      <c r="B19681" s="442"/>
      <c r="I19681" s="443"/>
      <c r="J19681" s="443"/>
      <c r="K19681" s="443"/>
    </row>
    <row r="19682" spans="2:11" s="440" customFormat="1" x14ac:dyDescent="0.2">
      <c r="B19682" s="442"/>
      <c r="I19682" s="443"/>
      <c r="J19682" s="443"/>
      <c r="K19682" s="443"/>
    </row>
    <row r="19683" spans="2:11" s="440" customFormat="1" x14ac:dyDescent="0.2">
      <c r="B19683" s="442"/>
      <c r="I19683" s="443"/>
      <c r="J19683" s="443"/>
      <c r="K19683" s="443"/>
    </row>
    <row r="19684" spans="2:11" s="440" customFormat="1" x14ac:dyDescent="0.2">
      <c r="B19684" s="442"/>
      <c r="I19684" s="443"/>
      <c r="J19684" s="443"/>
      <c r="K19684" s="443"/>
    </row>
    <row r="19685" spans="2:11" s="440" customFormat="1" x14ac:dyDescent="0.2">
      <c r="B19685" s="442"/>
      <c r="I19685" s="443"/>
      <c r="J19685" s="443"/>
      <c r="K19685" s="443"/>
    </row>
    <row r="19686" spans="2:11" s="440" customFormat="1" x14ac:dyDescent="0.2">
      <c r="B19686" s="442"/>
      <c r="I19686" s="443"/>
      <c r="J19686" s="443"/>
      <c r="K19686" s="443"/>
    </row>
    <row r="19687" spans="2:11" s="440" customFormat="1" x14ac:dyDescent="0.2">
      <c r="B19687" s="442"/>
      <c r="I19687" s="443"/>
      <c r="J19687" s="443"/>
      <c r="K19687" s="443"/>
    </row>
    <row r="19688" spans="2:11" s="440" customFormat="1" x14ac:dyDescent="0.2">
      <c r="B19688" s="442"/>
      <c r="I19688" s="443"/>
      <c r="J19688" s="443"/>
      <c r="K19688" s="443"/>
    </row>
    <row r="19689" spans="2:11" s="440" customFormat="1" x14ac:dyDescent="0.2">
      <c r="B19689" s="442"/>
      <c r="I19689" s="443"/>
      <c r="J19689" s="443"/>
      <c r="K19689" s="443"/>
    </row>
    <row r="19690" spans="2:11" s="440" customFormat="1" x14ac:dyDescent="0.2">
      <c r="B19690" s="442"/>
      <c r="I19690" s="443"/>
      <c r="J19690" s="443"/>
      <c r="K19690" s="443"/>
    </row>
    <row r="19691" spans="2:11" s="440" customFormat="1" x14ac:dyDescent="0.2">
      <c r="B19691" s="442"/>
      <c r="I19691" s="443"/>
      <c r="J19691" s="443"/>
      <c r="K19691" s="443"/>
    </row>
    <row r="19692" spans="2:11" s="440" customFormat="1" x14ac:dyDescent="0.2">
      <c r="B19692" s="442"/>
      <c r="I19692" s="443"/>
      <c r="J19692" s="443"/>
      <c r="K19692" s="443"/>
    </row>
    <row r="19693" spans="2:11" s="440" customFormat="1" x14ac:dyDescent="0.2">
      <c r="B19693" s="442"/>
      <c r="I19693" s="443"/>
      <c r="J19693" s="443"/>
      <c r="K19693" s="443"/>
    </row>
    <row r="19694" spans="2:11" s="440" customFormat="1" x14ac:dyDescent="0.2">
      <c r="B19694" s="442"/>
      <c r="I19694" s="443"/>
      <c r="J19694" s="443"/>
      <c r="K19694" s="443"/>
    </row>
    <row r="19695" spans="2:11" s="440" customFormat="1" x14ac:dyDescent="0.2">
      <c r="B19695" s="442"/>
      <c r="I19695" s="443"/>
      <c r="J19695" s="443"/>
      <c r="K19695" s="443"/>
    </row>
    <row r="19696" spans="2:11" s="440" customFormat="1" x14ac:dyDescent="0.2">
      <c r="B19696" s="442"/>
      <c r="I19696" s="443"/>
      <c r="J19696" s="443"/>
      <c r="K19696" s="443"/>
    </row>
    <row r="19697" spans="2:11" s="440" customFormat="1" x14ac:dyDescent="0.2">
      <c r="B19697" s="442"/>
      <c r="I19697" s="443"/>
      <c r="J19697" s="443"/>
      <c r="K19697" s="443"/>
    </row>
    <row r="19698" spans="2:11" s="440" customFormat="1" x14ac:dyDescent="0.2">
      <c r="B19698" s="442"/>
      <c r="I19698" s="443"/>
      <c r="J19698" s="443"/>
      <c r="K19698" s="443"/>
    </row>
    <row r="19699" spans="2:11" s="440" customFormat="1" x14ac:dyDescent="0.2">
      <c r="B19699" s="442"/>
      <c r="I19699" s="443"/>
      <c r="J19699" s="443"/>
      <c r="K19699" s="443"/>
    </row>
    <row r="19700" spans="2:11" s="440" customFormat="1" x14ac:dyDescent="0.2">
      <c r="B19700" s="442"/>
      <c r="I19700" s="443"/>
      <c r="J19700" s="443"/>
      <c r="K19700" s="443"/>
    </row>
    <row r="19701" spans="2:11" s="440" customFormat="1" x14ac:dyDescent="0.2">
      <c r="B19701" s="442"/>
      <c r="I19701" s="443"/>
      <c r="J19701" s="443"/>
      <c r="K19701" s="443"/>
    </row>
    <row r="19702" spans="2:11" s="440" customFormat="1" x14ac:dyDescent="0.2">
      <c r="B19702" s="442"/>
      <c r="I19702" s="443"/>
      <c r="J19702" s="443"/>
      <c r="K19702" s="443"/>
    </row>
    <row r="19703" spans="2:11" s="440" customFormat="1" x14ac:dyDescent="0.2">
      <c r="B19703" s="442"/>
      <c r="I19703" s="443"/>
      <c r="J19703" s="443"/>
      <c r="K19703" s="443"/>
    </row>
    <row r="19704" spans="2:11" s="440" customFormat="1" x14ac:dyDescent="0.2">
      <c r="B19704" s="442"/>
      <c r="I19704" s="443"/>
      <c r="J19704" s="443"/>
      <c r="K19704" s="443"/>
    </row>
    <row r="19705" spans="2:11" s="440" customFormat="1" x14ac:dyDescent="0.2">
      <c r="B19705" s="442"/>
      <c r="I19705" s="443"/>
      <c r="J19705" s="443"/>
      <c r="K19705" s="443"/>
    </row>
    <row r="19706" spans="2:11" s="440" customFormat="1" x14ac:dyDescent="0.2">
      <c r="B19706" s="442"/>
      <c r="I19706" s="443"/>
      <c r="J19706" s="443"/>
      <c r="K19706" s="443"/>
    </row>
    <row r="19707" spans="2:11" s="440" customFormat="1" x14ac:dyDescent="0.2">
      <c r="B19707" s="442"/>
      <c r="I19707" s="443"/>
      <c r="J19707" s="443"/>
      <c r="K19707" s="443"/>
    </row>
    <row r="19708" spans="2:11" s="440" customFormat="1" x14ac:dyDescent="0.2">
      <c r="B19708" s="442"/>
      <c r="I19708" s="443"/>
      <c r="J19708" s="443"/>
      <c r="K19708" s="443"/>
    </row>
    <row r="19709" spans="2:11" s="440" customFormat="1" x14ac:dyDescent="0.2">
      <c r="B19709" s="442"/>
      <c r="I19709" s="443"/>
      <c r="J19709" s="443"/>
      <c r="K19709" s="443"/>
    </row>
    <row r="19710" spans="2:11" s="440" customFormat="1" x14ac:dyDescent="0.2">
      <c r="B19710" s="442"/>
      <c r="I19710" s="443"/>
      <c r="J19710" s="443"/>
      <c r="K19710" s="443"/>
    </row>
    <row r="19711" spans="2:11" s="440" customFormat="1" x14ac:dyDescent="0.2">
      <c r="B19711" s="442"/>
      <c r="I19711" s="443"/>
      <c r="J19711" s="443"/>
      <c r="K19711" s="443"/>
    </row>
    <row r="19712" spans="2:11" s="440" customFormat="1" x14ac:dyDescent="0.2">
      <c r="B19712" s="442"/>
      <c r="I19712" s="443"/>
      <c r="J19712" s="443"/>
      <c r="K19712" s="443"/>
    </row>
    <row r="19713" spans="2:11" s="440" customFormat="1" x14ac:dyDescent="0.2">
      <c r="B19713" s="442"/>
      <c r="I19713" s="443"/>
      <c r="J19713" s="443"/>
      <c r="K19713" s="443"/>
    </row>
    <row r="19714" spans="2:11" s="440" customFormat="1" x14ac:dyDescent="0.2">
      <c r="B19714" s="442"/>
      <c r="I19714" s="443"/>
      <c r="J19714" s="443"/>
      <c r="K19714" s="443"/>
    </row>
    <row r="19715" spans="2:11" s="440" customFormat="1" x14ac:dyDescent="0.2">
      <c r="B19715" s="442"/>
      <c r="I19715" s="443"/>
      <c r="J19715" s="443"/>
      <c r="K19715" s="443"/>
    </row>
    <row r="19716" spans="2:11" s="440" customFormat="1" x14ac:dyDescent="0.2">
      <c r="B19716" s="442"/>
      <c r="I19716" s="443"/>
      <c r="J19716" s="443"/>
      <c r="K19716" s="443"/>
    </row>
    <row r="19717" spans="2:11" s="440" customFormat="1" x14ac:dyDescent="0.2">
      <c r="B19717" s="442"/>
      <c r="I19717" s="443"/>
      <c r="J19717" s="443"/>
      <c r="K19717" s="443"/>
    </row>
    <row r="19718" spans="2:11" s="440" customFormat="1" x14ac:dyDescent="0.2">
      <c r="B19718" s="442"/>
      <c r="I19718" s="443"/>
      <c r="J19718" s="443"/>
      <c r="K19718" s="443"/>
    </row>
    <row r="19719" spans="2:11" s="440" customFormat="1" x14ac:dyDescent="0.2">
      <c r="B19719" s="442"/>
      <c r="I19719" s="443"/>
      <c r="J19719" s="443"/>
      <c r="K19719" s="443"/>
    </row>
    <row r="19720" spans="2:11" s="440" customFormat="1" x14ac:dyDescent="0.2">
      <c r="B19720" s="442"/>
      <c r="I19720" s="443"/>
      <c r="J19720" s="443"/>
      <c r="K19720" s="443"/>
    </row>
    <row r="19721" spans="2:11" s="440" customFormat="1" x14ac:dyDescent="0.2">
      <c r="B19721" s="442"/>
      <c r="I19721" s="443"/>
      <c r="J19721" s="443"/>
      <c r="K19721" s="443"/>
    </row>
    <row r="19722" spans="2:11" s="440" customFormat="1" x14ac:dyDescent="0.2">
      <c r="B19722" s="442"/>
      <c r="I19722" s="443"/>
      <c r="J19722" s="443"/>
      <c r="K19722" s="443"/>
    </row>
    <row r="19723" spans="2:11" s="440" customFormat="1" x14ac:dyDescent="0.2">
      <c r="B19723" s="442"/>
      <c r="I19723" s="443"/>
      <c r="J19723" s="443"/>
      <c r="K19723" s="443"/>
    </row>
    <row r="19724" spans="2:11" s="440" customFormat="1" x14ac:dyDescent="0.2">
      <c r="B19724" s="442"/>
      <c r="I19724" s="443"/>
      <c r="J19724" s="443"/>
      <c r="K19724" s="443"/>
    </row>
    <row r="19725" spans="2:11" s="440" customFormat="1" x14ac:dyDescent="0.2">
      <c r="B19725" s="442"/>
      <c r="I19725" s="443"/>
      <c r="J19725" s="443"/>
      <c r="K19725" s="443"/>
    </row>
    <row r="19726" spans="2:11" s="440" customFormat="1" x14ac:dyDescent="0.2">
      <c r="B19726" s="442"/>
      <c r="I19726" s="443"/>
      <c r="J19726" s="443"/>
      <c r="K19726" s="443"/>
    </row>
    <row r="19727" spans="2:11" s="440" customFormat="1" x14ac:dyDescent="0.2">
      <c r="B19727" s="442"/>
      <c r="I19727" s="443"/>
      <c r="J19727" s="443"/>
      <c r="K19727" s="443"/>
    </row>
    <row r="19728" spans="2:11" s="440" customFormat="1" x14ac:dyDescent="0.2">
      <c r="B19728" s="442"/>
      <c r="I19728" s="443"/>
      <c r="J19728" s="443"/>
      <c r="K19728" s="443"/>
    </row>
    <row r="19729" spans="2:11" s="440" customFormat="1" x14ac:dyDescent="0.2">
      <c r="B19729" s="442"/>
      <c r="I19729" s="443"/>
      <c r="J19729" s="443"/>
      <c r="K19729" s="443"/>
    </row>
    <row r="19730" spans="2:11" s="440" customFormat="1" x14ac:dyDescent="0.2">
      <c r="B19730" s="442"/>
      <c r="I19730" s="443"/>
      <c r="J19730" s="443"/>
      <c r="K19730" s="443"/>
    </row>
    <row r="19731" spans="2:11" s="440" customFormat="1" x14ac:dyDescent="0.2">
      <c r="B19731" s="442"/>
      <c r="I19731" s="443"/>
      <c r="J19731" s="443"/>
      <c r="K19731" s="443"/>
    </row>
    <row r="19732" spans="2:11" s="440" customFormat="1" x14ac:dyDescent="0.2">
      <c r="B19732" s="442"/>
      <c r="I19732" s="443"/>
      <c r="J19732" s="443"/>
      <c r="K19732" s="443"/>
    </row>
    <row r="19733" spans="2:11" s="440" customFormat="1" x14ac:dyDescent="0.2">
      <c r="B19733" s="442"/>
      <c r="I19733" s="443"/>
      <c r="J19733" s="443"/>
      <c r="K19733" s="443"/>
    </row>
    <row r="19734" spans="2:11" s="440" customFormat="1" x14ac:dyDescent="0.2">
      <c r="B19734" s="442"/>
      <c r="I19734" s="443"/>
      <c r="J19734" s="443"/>
      <c r="K19734" s="443"/>
    </row>
    <row r="19735" spans="2:11" s="440" customFormat="1" x14ac:dyDescent="0.2">
      <c r="B19735" s="442"/>
      <c r="I19735" s="443"/>
      <c r="J19735" s="443"/>
      <c r="K19735" s="443"/>
    </row>
    <row r="19736" spans="2:11" s="440" customFormat="1" x14ac:dyDescent="0.2">
      <c r="B19736" s="442"/>
      <c r="I19736" s="443"/>
      <c r="J19736" s="443"/>
      <c r="K19736" s="443"/>
    </row>
    <row r="19737" spans="2:11" s="440" customFormat="1" x14ac:dyDescent="0.2">
      <c r="B19737" s="442"/>
      <c r="I19737" s="443"/>
      <c r="J19737" s="443"/>
      <c r="K19737" s="443"/>
    </row>
    <row r="19738" spans="2:11" s="440" customFormat="1" x14ac:dyDescent="0.2">
      <c r="B19738" s="442"/>
      <c r="I19738" s="443"/>
      <c r="J19738" s="443"/>
      <c r="K19738" s="443"/>
    </row>
    <row r="19739" spans="2:11" s="440" customFormat="1" x14ac:dyDescent="0.2">
      <c r="B19739" s="442"/>
      <c r="I19739" s="443"/>
      <c r="J19739" s="443"/>
      <c r="K19739" s="443"/>
    </row>
    <row r="19740" spans="2:11" s="440" customFormat="1" x14ac:dyDescent="0.2">
      <c r="B19740" s="442"/>
      <c r="I19740" s="443"/>
      <c r="J19740" s="443"/>
      <c r="K19740" s="443"/>
    </row>
    <row r="19741" spans="2:11" s="440" customFormat="1" x14ac:dyDescent="0.2">
      <c r="B19741" s="442"/>
      <c r="I19741" s="443"/>
      <c r="J19741" s="443"/>
      <c r="K19741" s="443"/>
    </row>
    <row r="19742" spans="2:11" s="440" customFormat="1" x14ac:dyDescent="0.2">
      <c r="B19742" s="442"/>
      <c r="I19742" s="443"/>
      <c r="J19742" s="443"/>
      <c r="K19742" s="443"/>
    </row>
    <row r="19743" spans="2:11" s="440" customFormat="1" x14ac:dyDescent="0.2">
      <c r="B19743" s="442"/>
      <c r="I19743" s="443"/>
      <c r="J19743" s="443"/>
      <c r="K19743" s="443"/>
    </row>
    <row r="19744" spans="2:11" s="440" customFormat="1" x14ac:dyDescent="0.2">
      <c r="B19744" s="442"/>
      <c r="I19744" s="443"/>
      <c r="J19744" s="443"/>
      <c r="K19744" s="443"/>
    </row>
    <row r="19745" spans="2:11" s="440" customFormat="1" x14ac:dyDescent="0.2">
      <c r="B19745" s="442"/>
      <c r="I19745" s="443"/>
      <c r="J19745" s="443"/>
      <c r="K19745" s="443"/>
    </row>
    <row r="19746" spans="2:11" s="440" customFormat="1" x14ac:dyDescent="0.2">
      <c r="B19746" s="442"/>
      <c r="I19746" s="443"/>
      <c r="J19746" s="443"/>
      <c r="K19746" s="443"/>
    </row>
    <row r="19747" spans="2:11" s="440" customFormat="1" x14ac:dyDescent="0.2">
      <c r="B19747" s="442"/>
      <c r="I19747" s="443"/>
      <c r="J19747" s="443"/>
      <c r="K19747" s="443"/>
    </row>
    <row r="19748" spans="2:11" s="440" customFormat="1" x14ac:dyDescent="0.2">
      <c r="B19748" s="442"/>
      <c r="I19748" s="443"/>
      <c r="J19748" s="443"/>
      <c r="K19748" s="443"/>
    </row>
    <row r="19749" spans="2:11" s="440" customFormat="1" x14ac:dyDescent="0.2">
      <c r="B19749" s="442"/>
      <c r="I19749" s="443"/>
      <c r="J19749" s="443"/>
      <c r="K19749" s="443"/>
    </row>
    <row r="19750" spans="2:11" s="440" customFormat="1" x14ac:dyDescent="0.2">
      <c r="B19750" s="442"/>
      <c r="I19750" s="443"/>
      <c r="J19750" s="443"/>
      <c r="K19750" s="443"/>
    </row>
    <row r="19751" spans="2:11" s="440" customFormat="1" x14ac:dyDescent="0.2">
      <c r="B19751" s="442"/>
      <c r="I19751" s="443"/>
      <c r="J19751" s="443"/>
      <c r="K19751" s="443"/>
    </row>
    <row r="19752" spans="2:11" s="440" customFormat="1" x14ac:dyDescent="0.2">
      <c r="B19752" s="442"/>
      <c r="I19752" s="443"/>
      <c r="J19752" s="443"/>
      <c r="K19752" s="443"/>
    </row>
    <row r="19753" spans="2:11" s="440" customFormat="1" x14ac:dyDescent="0.2">
      <c r="B19753" s="442"/>
      <c r="I19753" s="443"/>
      <c r="J19753" s="443"/>
      <c r="K19753" s="443"/>
    </row>
    <row r="19754" spans="2:11" s="440" customFormat="1" x14ac:dyDescent="0.2">
      <c r="B19754" s="442"/>
      <c r="I19754" s="443"/>
      <c r="J19754" s="443"/>
      <c r="K19754" s="443"/>
    </row>
    <row r="19755" spans="2:11" s="440" customFormat="1" x14ac:dyDescent="0.2">
      <c r="B19755" s="442"/>
      <c r="I19755" s="443"/>
      <c r="J19755" s="443"/>
      <c r="K19755" s="443"/>
    </row>
    <row r="19756" spans="2:11" s="440" customFormat="1" x14ac:dyDescent="0.2">
      <c r="B19756" s="442"/>
      <c r="I19756" s="443"/>
      <c r="J19756" s="443"/>
      <c r="K19756" s="443"/>
    </row>
    <row r="19757" spans="2:11" s="440" customFormat="1" x14ac:dyDescent="0.2">
      <c r="B19757" s="442"/>
      <c r="I19757" s="443"/>
      <c r="J19757" s="443"/>
      <c r="K19757" s="443"/>
    </row>
    <row r="19758" spans="2:11" s="440" customFormat="1" x14ac:dyDescent="0.2">
      <c r="B19758" s="442"/>
      <c r="I19758" s="443"/>
      <c r="J19758" s="443"/>
      <c r="K19758" s="443"/>
    </row>
    <row r="19759" spans="2:11" s="440" customFormat="1" x14ac:dyDescent="0.2">
      <c r="B19759" s="442"/>
      <c r="I19759" s="443"/>
      <c r="J19759" s="443"/>
      <c r="K19759" s="443"/>
    </row>
    <row r="19760" spans="2:11" s="440" customFormat="1" x14ac:dyDescent="0.2">
      <c r="B19760" s="442"/>
      <c r="I19760" s="443"/>
      <c r="J19760" s="443"/>
      <c r="K19760" s="443"/>
    </row>
    <row r="19761" spans="2:11" s="440" customFormat="1" x14ac:dyDescent="0.2">
      <c r="B19761" s="442"/>
      <c r="I19761" s="443"/>
      <c r="J19761" s="443"/>
      <c r="K19761" s="443"/>
    </row>
    <row r="19762" spans="2:11" s="440" customFormat="1" x14ac:dyDescent="0.2">
      <c r="B19762" s="442"/>
      <c r="I19762" s="443"/>
      <c r="J19762" s="443"/>
      <c r="K19762" s="443"/>
    </row>
    <row r="19763" spans="2:11" s="440" customFormat="1" x14ac:dyDescent="0.2">
      <c r="B19763" s="442"/>
      <c r="I19763" s="443"/>
      <c r="J19763" s="443"/>
      <c r="K19763" s="443"/>
    </row>
    <row r="19764" spans="2:11" s="440" customFormat="1" x14ac:dyDescent="0.2">
      <c r="B19764" s="442"/>
      <c r="I19764" s="443"/>
      <c r="J19764" s="443"/>
      <c r="K19764" s="443"/>
    </row>
    <row r="19765" spans="2:11" s="440" customFormat="1" x14ac:dyDescent="0.2">
      <c r="B19765" s="442"/>
      <c r="I19765" s="443"/>
      <c r="J19765" s="443"/>
      <c r="K19765" s="443"/>
    </row>
    <row r="19766" spans="2:11" s="440" customFormat="1" x14ac:dyDescent="0.2">
      <c r="B19766" s="442"/>
      <c r="I19766" s="443"/>
      <c r="J19766" s="443"/>
      <c r="K19766" s="443"/>
    </row>
    <row r="19767" spans="2:11" s="440" customFormat="1" x14ac:dyDescent="0.2">
      <c r="B19767" s="442"/>
      <c r="I19767" s="443"/>
      <c r="J19767" s="443"/>
      <c r="K19767" s="443"/>
    </row>
    <row r="19768" spans="2:11" s="440" customFormat="1" x14ac:dyDescent="0.2">
      <c r="B19768" s="442"/>
      <c r="I19768" s="443"/>
      <c r="J19768" s="443"/>
      <c r="K19768" s="443"/>
    </row>
    <row r="19769" spans="2:11" s="440" customFormat="1" x14ac:dyDescent="0.2">
      <c r="B19769" s="442"/>
      <c r="I19769" s="443"/>
      <c r="J19769" s="443"/>
      <c r="K19769" s="443"/>
    </row>
    <row r="19770" spans="2:11" s="440" customFormat="1" x14ac:dyDescent="0.2">
      <c r="B19770" s="442"/>
      <c r="I19770" s="443"/>
      <c r="J19770" s="443"/>
      <c r="K19770" s="443"/>
    </row>
    <row r="19771" spans="2:11" s="440" customFormat="1" x14ac:dyDescent="0.2">
      <c r="B19771" s="442"/>
      <c r="I19771" s="443"/>
      <c r="J19771" s="443"/>
      <c r="K19771" s="443"/>
    </row>
    <row r="19772" spans="2:11" s="440" customFormat="1" x14ac:dyDescent="0.2">
      <c r="B19772" s="442"/>
      <c r="I19772" s="443"/>
      <c r="J19772" s="443"/>
      <c r="K19772" s="443"/>
    </row>
    <row r="19773" spans="2:11" s="440" customFormat="1" x14ac:dyDescent="0.2">
      <c r="B19773" s="442"/>
      <c r="I19773" s="443"/>
      <c r="J19773" s="443"/>
      <c r="K19773" s="443"/>
    </row>
    <row r="19774" spans="2:11" s="440" customFormat="1" x14ac:dyDescent="0.2">
      <c r="B19774" s="442"/>
      <c r="I19774" s="443"/>
      <c r="J19774" s="443"/>
      <c r="K19774" s="443"/>
    </row>
    <row r="19775" spans="2:11" s="440" customFormat="1" x14ac:dyDescent="0.2">
      <c r="B19775" s="442"/>
      <c r="I19775" s="443"/>
      <c r="J19775" s="443"/>
      <c r="K19775" s="443"/>
    </row>
    <row r="19776" spans="2:11" s="440" customFormat="1" x14ac:dyDescent="0.2">
      <c r="B19776" s="442"/>
      <c r="I19776" s="443"/>
      <c r="J19776" s="443"/>
      <c r="K19776" s="443"/>
    </row>
    <row r="19777" spans="2:11" s="440" customFormat="1" x14ac:dyDescent="0.2">
      <c r="B19777" s="442"/>
      <c r="I19777" s="443"/>
      <c r="J19777" s="443"/>
      <c r="K19777" s="443"/>
    </row>
    <row r="19778" spans="2:11" s="440" customFormat="1" x14ac:dyDescent="0.2">
      <c r="B19778" s="442"/>
      <c r="I19778" s="443"/>
      <c r="J19778" s="443"/>
      <c r="K19778" s="443"/>
    </row>
    <row r="19779" spans="2:11" s="440" customFormat="1" x14ac:dyDescent="0.2">
      <c r="B19779" s="442"/>
      <c r="I19779" s="443"/>
      <c r="J19779" s="443"/>
      <c r="K19779" s="443"/>
    </row>
    <row r="19780" spans="2:11" s="440" customFormat="1" x14ac:dyDescent="0.2">
      <c r="B19780" s="442"/>
      <c r="I19780" s="443"/>
      <c r="J19780" s="443"/>
      <c r="K19780" s="443"/>
    </row>
    <row r="19781" spans="2:11" s="440" customFormat="1" x14ac:dyDescent="0.2">
      <c r="B19781" s="442"/>
      <c r="I19781" s="443"/>
      <c r="J19781" s="443"/>
      <c r="K19781" s="443"/>
    </row>
    <row r="19782" spans="2:11" s="440" customFormat="1" x14ac:dyDescent="0.2">
      <c r="B19782" s="442"/>
      <c r="I19782" s="443"/>
      <c r="J19782" s="443"/>
      <c r="K19782" s="443"/>
    </row>
    <row r="19783" spans="2:11" s="440" customFormat="1" x14ac:dyDescent="0.2">
      <c r="B19783" s="442"/>
      <c r="I19783" s="443"/>
      <c r="J19783" s="443"/>
      <c r="K19783" s="443"/>
    </row>
    <row r="19784" spans="2:11" s="440" customFormat="1" x14ac:dyDescent="0.2">
      <c r="B19784" s="442"/>
      <c r="I19784" s="443"/>
      <c r="J19784" s="443"/>
      <c r="K19784" s="443"/>
    </row>
    <row r="19785" spans="2:11" s="440" customFormat="1" x14ac:dyDescent="0.2">
      <c r="B19785" s="442"/>
      <c r="I19785" s="443"/>
      <c r="J19785" s="443"/>
      <c r="K19785" s="443"/>
    </row>
    <row r="19786" spans="2:11" s="440" customFormat="1" x14ac:dyDescent="0.2">
      <c r="B19786" s="442"/>
      <c r="I19786" s="443"/>
      <c r="J19786" s="443"/>
      <c r="K19786" s="443"/>
    </row>
    <row r="19787" spans="2:11" s="440" customFormat="1" x14ac:dyDescent="0.2">
      <c r="B19787" s="442"/>
      <c r="I19787" s="443"/>
      <c r="J19787" s="443"/>
      <c r="K19787" s="443"/>
    </row>
    <row r="19788" spans="2:11" s="440" customFormat="1" x14ac:dyDescent="0.2">
      <c r="B19788" s="442"/>
      <c r="I19788" s="443"/>
      <c r="J19788" s="443"/>
      <c r="K19788" s="443"/>
    </row>
    <row r="19789" spans="2:11" s="440" customFormat="1" x14ac:dyDescent="0.2">
      <c r="B19789" s="442"/>
      <c r="I19789" s="443"/>
      <c r="J19789" s="443"/>
      <c r="K19789" s="443"/>
    </row>
    <row r="19790" spans="2:11" s="440" customFormat="1" x14ac:dyDescent="0.2">
      <c r="B19790" s="442"/>
      <c r="I19790" s="443"/>
      <c r="J19790" s="443"/>
      <c r="K19790" s="443"/>
    </row>
    <row r="19791" spans="2:11" s="440" customFormat="1" x14ac:dyDescent="0.2">
      <c r="B19791" s="442"/>
      <c r="I19791" s="443"/>
      <c r="J19791" s="443"/>
      <c r="K19791" s="443"/>
    </row>
    <row r="19792" spans="2:11" s="440" customFormat="1" x14ac:dyDescent="0.2">
      <c r="B19792" s="442"/>
      <c r="I19792" s="443"/>
      <c r="J19792" s="443"/>
      <c r="K19792" s="443"/>
    </row>
    <row r="19793" spans="2:11" s="440" customFormat="1" x14ac:dyDescent="0.2">
      <c r="B19793" s="442"/>
      <c r="I19793" s="443"/>
      <c r="J19793" s="443"/>
      <c r="K19793" s="443"/>
    </row>
    <row r="19794" spans="2:11" s="440" customFormat="1" x14ac:dyDescent="0.2">
      <c r="B19794" s="442"/>
      <c r="I19794" s="443"/>
      <c r="J19794" s="443"/>
      <c r="K19794" s="443"/>
    </row>
    <row r="19795" spans="2:11" s="440" customFormat="1" x14ac:dyDescent="0.2">
      <c r="B19795" s="442"/>
      <c r="I19795" s="443"/>
      <c r="J19795" s="443"/>
      <c r="K19795" s="443"/>
    </row>
    <row r="19796" spans="2:11" s="440" customFormat="1" x14ac:dyDescent="0.2">
      <c r="B19796" s="442"/>
      <c r="I19796" s="443"/>
      <c r="J19796" s="443"/>
      <c r="K19796" s="443"/>
    </row>
    <row r="19797" spans="2:11" s="440" customFormat="1" x14ac:dyDescent="0.2">
      <c r="B19797" s="442"/>
      <c r="I19797" s="443"/>
      <c r="J19797" s="443"/>
      <c r="K19797" s="443"/>
    </row>
    <row r="19798" spans="2:11" s="440" customFormat="1" x14ac:dyDescent="0.2">
      <c r="B19798" s="442"/>
      <c r="I19798" s="443"/>
      <c r="J19798" s="443"/>
      <c r="K19798" s="443"/>
    </row>
    <row r="19799" spans="2:11" s="440" customFormat="1" x14ac:dyDescent="0.2">
      <c r="B19799" s="442"/>
      <c r="I19799" s="443"/>
      <c r="J19799" s="443"/>
      <c r="K19799" s="443"/>
    </row>
    <row r="19800" spans="2:11" s="440" customFormat="1" x14ac:dyDescent="0.2">
      <c r="B19800" s="442"/>
      <c r="I19800" s="443"/>
      <c r="J19800" s="443"/>
      <c r="K19800" s="443"/>
    </row>
    <row r="19801" spans="2:11" s="440" customFormat="1" x14ac:dyDescent="0.2">
      <c r="B19801" s="442"/>
      <c r="I19801" s="443"/>
      <c r="J19801" s="443"/>
      <c r="K19801" s="443"/>
    </row>
    <row r="19802" spans="2:11" s="440" customFormat="1" x14ac:dyDescent="0.2">
      <c r="B19802" s="442"/>
      <c r="I19802" s="443"/>
      <c r="J19802" s="443"/>
      <c r="K19802" s="443"/>
    </row>
    <row r="19803" spans="2:11" s="440" customFormat="1" x14ac:dyDescent="0.2">
      <c r="B19803" s="442"/>
      <c r="I19803" s="443"/>
      <c r="J19803" s="443"/>
      <c r="K19803" s="443"/>
    </row>
    <row r="19804" spans="2:11" s="440" customFormat="1" x14ac:dyDescent="0.2">
      <c r="B19804" s="442"/>
      <c r="I19804" s="443"/>
      <c r="J19804" s="443"/>
      <c r="K19804" s="443"/>
    </row>
    <row r="19805" spans="2:11" s="440" customFormat="1" x14ac:dyDescent="0.2">
      <c r="B19805" s="442"/>
      <c r="I19805" s="443"/>
      <c r="J19805" s="443"/>
      <c r="K19805" s="443"/>
    </row>
    <row r="19806" spans="2:11" s="440" customFormat="1" x14ac:dyDescent="0.2">
      <c r="B19806" s="442"/>
      <c r="I19806" s="443"/>
      <c r="J19806" s="443"/>
      <c r="K19806" s="443"/>
    </row>
    <row r="19807" spans="2:11" s="440" customFormat="1" x14ac:dyDescent="0.2">
      <c r="B19807" s="442"/>
      <c r="I19807" s="443"/>
      <c r="J19807" s="443"/>
      <c r="K19807" s="443"/>
    </row>
    <row r="19808" spans="2:11" s="440" customFormat="1" x14ac:dyDescent="0.2">
      <c r="B19808" s="442"/>
      <c r="I19808" s="443"/>
      <c r="J19808" s="443"/>
      <c r="K19808" s="443"/>
    </row>
    <row r="19809" spans="2:11" s="440" customFormat="1" x14ac:dyDescent="0.2">
      <c r="B19809" s="442"/>
      <c r="I19809" s="443"/>
      <c r="J19809" s="443"/>
      <c r="K19809" s="443"/>
    </row>
    <row r="19810" spans="2:11" s="440" customFormat="1" x14ac:dyDescent="0.2">
      <c r="B19810" s="442"/>
      <c r="I19810" s="443"/>
      <c r="J19810" s="443"/>
      <c r="K19810" s="443"/>
    </row>
    <row r="19811" spans="2:11" s="440" customFormat="1" x14ac:dyDescent="0.2">
      <c r="B19811" s="442"/>
      <c r="I19811" s="443"/>
      <c r="J19811" s="443"/>
      <c r="K19811" s="443"/>
    </row>
    <row r="19812" spans="2:11" s="440" customFormat="1" x14ac:dyDescent="0.2">
      <c r="B19812" s="442"/>
      <c r="I19812" s="443"/>
      <c r="J19812" s="443"/>
      <c r="K19812" s="443"/>
    </row>
    <row r="19813" spans="2:11" s="440" customFormat="1" x14ac:dyDescent="0.2">
      <c r="B19813" s="442"/>
      <c r="I19813" s="443"/>
      <c r="J19813" s="443"/>
      <c r="K19813" s="443"/>
    </row>
    <row r="19814" spans="2:11" s="440" customFormat="1" x14ac:dyDescent="0.2">
      <c r="B19814" s="442"/>
      <c r="I19814" s="443"/>
      <c r="J19814" s="443"/>
      <c r="K19814" s="443"/>
    </row>
    <row r="19815" spans="2:11" s="440" customFormat="1" x14ac:dyDescent="0.2">
      <c r="B19815" s="442"/>
      <c r="I19815" s="443"/>
      <c r="J19815" s="443"/>
      <c r="K19815" s="443"/>
    </row>
    <row r="19816" spans="2:11" s="440" customFormat="1" x14ac:dyDescent="0.2">
      <c r="B19816" s="442"/>
      <c r="I19816" s="443"/>
      <c r="J19816" s="443"/>
      <c r="K19816" s="443"/>
    </row>
    <row r="19817" spans="2:11" s="440" customFormat="1" x14ac:dyDescent="0.2">
      <c r="B19817" s="442"/>
      <c r="I19817" s="443"/>
      <c r="J19817" s="443"/>
      <c r="K19817" s="443"/>
    </row>
    <row r="19818" spans="2:11" s="440" customFormat="1" x14ac:dyDescent="0.2">
      <c r="B19818" s="442"/>
      <c r="I19818" s="443"/>
      <c r="J19818" s="443"/>
      <c r="K19818" s="443"/>
    </row>
    <row r="19819" spans="2:11" s="440" customFormat="1" x14ac:dyDescent="0.2">
      <c r="B19819" s="442"/>
      <c r="I19819" s="443"/>
      <c r="J19819" s="443"/>
      <c r="K19819" s="443"/>
    </row>
    <row r="19820" spans="2:11" s="440" customFormat="1" x14ac:dyDescent="0.2">
      <c r="B19820" s="442"/>
      <c r="I19820" s="443"/>
      <c r="J19820" s="443"/>
      <c r="K19820" s="443"/>
    </row>
    <row r="19821" spans="2:11" s="440" customFormat="1" x14ac:dyDescent="0.2">
      <c r="B19821" s="442"/>
      <c r="I19821" s="443"/>
      <c r="J19821" s="443"/>
      <c r="K19821" s="443"/>
    </row>
    <row r="19822" spans="2:11" s="440" customFormat="1" x14ac:dyDescent="0.2">
      <c r="B19822" s="442"/>
      <c r="I19822" s="443"/>
      <c r="J19822" s="443"/>
      <c r="K19822" s="443"/>
    </row>
    <row r="19823" spans="2:11" s="440" customFormat="1" x14ac:dyDescent="0.2">
      <c r="B19823" s="442"/>
      <c r="I19823" s="443"/>
      <c r="J19823" s="443"/>
      <c r="K19823" s="443"/>
    </row>
    <row r="19824" spans="2:11" s="440" customFormat="1" x14ac:dyDescent="0.2">
      <c r="B19824" s="442"/>
      <c r="I19824" s="443"/>
      <c r="J19824" s="443"/>
      <c r="K19824" s="443"/>
    </row>
    <row r="19825" spans="2:11" s="440" customFormat="1" x14ac:dyDescent="0.2">
      <c r="B19825" s="442"/>
      <c r="I19825" s="443"/>
      <c r="J19825" s="443"/>
      <c r="K19825" s="443"/>
    </row>
    <row r="19826" spans="2:11" s="440" customFormat="1" x14ac:dyDescent="0.2">
      <c r="B19826" s="442"/>
      <c r="I19826" s="443"/>
      <c r="J19826" s="443"/>
      <c r="K19826" s="443"/>
    </row>
    <row r="19827" spans="2:11" s="440" customFormat="1" x14ac:dyDescent="0.2">
      <c r="B19827" s="442"/>
      <c r="I19827" s="443"/>
      <c r="J19827" s="443"/>
      <c r="K19827" s="443"/>
    </row>
    <row r="19828" spans="2:11" s="440" customFormat="1" x14ac:dyDescent="0.2">
      <c r="B19828" s="442"/>
      <c r="I19828" s="443"/>
      <c r="J19828" s="443"/>
      <c r="K19828" s="443"/>
    </row>
    <row r="19829" spans="2:11" s="440" customFormat="1" x14ac:dyDescent="0.2">
      <c r="B19829" s="442"/>
      <c r="I19829" s="443"/>
      <c r="J19829" s="443"/>
      <c r="K19829" s="443"/>
    </row>
    <row r="19830" spans="2:11" s="440" customFormat="1" x14ac:dyDescent="0.2">
      <c r="B19830" s="442"/>
      <c r="I19830" s="443"/>
      <c r="J19830" s="443"/>
      <c r="K19830" s="443"/>
    </row>
    <row r="19831" spans="2:11" s="440" customFormat="1" x14ac:dyDescent="0.2">
      <c r="B19831" s="442"/>
      <c r="I19831" s="443"/>
      <c r="J19831" s="443"/>
      <c r="K19831" s="443"/>
    </row>
    <row r="19832" spans="2:11" s="440" customFormat="1" x14ac:dyDescent="0.2">
      <c r="B19832" s="442"/>
      <c r="I19832" s="443"/>
      <c r="J19832" s="443"/>
      <c r="K19832" s="443"/>
    </row>
    <row r="19833" spans="2:11" s="440" customFormat="1" x14ac:dyDescent="0.2">
      <c r="B19833" s="442"/>
      <c r="I19833" s="443"/>
      <c r="J19833" s="443"/>
      <c r="K19833" s="443"/>
    </row>
    <row r="19834" spans="2:11" s="440" customFormat="1" x14ac:dyDescent="0.2">
      <c r="B19834" s="442"/>
      <c r="I19834" s="443"/>
      <c r="J19834" s="443"/>
      <c r="K19834" s="443"/>
    </row>
    <row r="19835" spans="2:11" s="440" customFormat="1" x14ac:dyDescent="0.2">
      <c r="B19835" s="442"/>
      <c r="I19835" s="443"/>
      <c r="J19835" s="443"/>
      <c r="K19835" s="443"/>
    </row>
    <row r="19836" spans="2:11" s="440" customFormat="1" x14ac:dyDescent="0.2">
      <c r="B19836" s="442"/>
      <c r="I19836" s="443"/>
      <c r="J19836" s="443"/>
      <c r="K19836" s="443"/>
    </row>
    <row r="19837" spans="2:11" s="440" customFormat="1" x14ac:dyDescent="0.2">
      <c r="B19837" s="442"/>
      <c r="I19837" s="443"/>
      <c r="J19837" s="443"/>
      <c r="K19837" s="443"/>
    </row>
    <row r="19838" spans="2:11" s="440" customFormat="1" x14ac:dyDescent="0.2">
      <c r="B19838" s="442"/>
      <c r="I19838" s="443"/>
      <c r="J19838" s="443"/>
      <c r="K19838" s="443"/>
    </row>
    <row r="19839" spans="2:11" s="440" customFormat="1" x14ac:dyDescent="0.2">
      <c r="B19839" s="442"/>
      <c r="I19839" s="443"/>
      <c r="J19839" s="443"/>
      <c r="K19839" s="443"/>
    </row>
    <row r="19840" spans="2:11" s="440" customFormat="1" x14ac:dyDescent="0.2">
      <c r="B19840" s="442"/>
      <c r="I19840" s="443"/>
      <c r="J19840" s="443"/>
      <c r="K19840" s="443"/>
    </row>
    <row r="19841" spans="2:11" s="440" customFormat="1" x14ac:dyDescent="0.2">
      <c r="B19841" s="442"/>
      <c r="I19841" s="443"/>
      <c r="J19841" s="443"/>
      <c r="K19841" s="443"/>
    </row>
    <row r="19842" spans="2:11" s="440" customFormat="1" x14ac:dyDescent="0.2">
      <c r="B19842" s="442"/>
      <c r="I19842" s="443"/>
      <c r="J19842" s="443"/>
      <c r="K19842" s="443"/>
    </row>
    <row r="19843" spans="2:11" s="440" customFormat="1" x14ac:dyDescent="0.2">
      <c r="B19843" s="442"/>
      <c r="I19843" s="443"/>
      <c r="J19843" s="443"/>
      <c r="K19843" s="443"/>
    </row>
    <row r="19844" spans="2:11" s="440" customFormat="1" x14ac:dyDescent="0.2">
      <c r="B19844" s="442"/>
      <c r="I19844" s="443"/>
      <c r="J19844" s="443"/>
      <c r="K19844" s="443"/>
    </row>
    <row r="19845" spans="2:11" s="440" customFormat="1" x14ac:dyDescent="0.2">
      <c r="B19845" s="442"/>
      <c r="I19845" s="443"/>
      <c r="J19845" s="443"/>
      <c r="K19845" s="443"/>
    </row>
    <row r="19846" spans="2:11" s="440" customFormat="1" x14ac:dyDescent="0.2">
      <c r="B19846" s="442"/>
      <c r="I19846" s="443"/>
      <c r="J19846" s="443"/>
      <c r="K19846" s="443"/>
    </row>
    <row r="19847" spans="2:11" s="440" customFormat="1" x14ac:dyDescent="0.2">
      <c r="B19847" s="442"/>
      <c r="I19847" s="443"/>
      <c r="J19847" s="443"/>
      <c r="K19847" s="443"/>
    </row>
    <row r="19848" spans="2:11" s="440" customFormat="1" x14ac:dyDescent="0.2">
      <c r="B19848" s="442"/>
      <c r="I19848" s="443"/>
      <c r="J19848" s="443"/>
      <c r="K19848" s="443"/>
    </row>
    <row r="19849" spans="2:11" s="440" customFormat="1" x14ac:dyDescent="0.2">
      <c r="B19849" s="442"/>
      <c r="I19849" s="443"/>
      <c r="J19849" s="443"/>
      <c r="K19849" s="443"/>
    </row>
    <row r="19850" spans="2:11" s="440" customFormat="1" x14ac:dyDescent="0.2">
      <c r="B19850" s="442"/>
      <c r="I19850" s="443"/>
      <c r="J19850" s="443"/>
      <c r="K19850" s="443"/>
    </row>
    <row r="19851" spans="2:11" s="440" customFormat="1" x14ac:dyDescent="0.2">
      <c r="B19851" s="442"/>
      <c r="I19851" s="443"/>
      <c r="J19851" s="443"/>
      <c r="K19851" s="443"/>
    </row>
    <row r="19852" spans="2:11" s="440" customFormat="1" x14ac:dyDescent="0.2">
      <c r="B19852" s="442"/>
      <c r="I19852" s="443"/>
      <c r="J19852" s="443"/>
      <c r="K19852" s="443"/>
    </row>
    <row r="19853" spans="2:11" s="440" customFormat="1" x14ac:dyDescent="0.2">
      <c r="B19853" s="442"/>
      <c r="I19853" s="443"/>
      <c r="J19853" s="443"/>
      <c r="K19853" s="443"/>
    </row>
    <row r="19854" spans="2:11" s="440" customFormat="1" x14ac:dyDescent="0.2">
      <c r="B19854" s="442"/>
      <c r="I19854" s="443"/>
      <c r="J19854" s="443"/>
      <c r="K19854" s="443"/>
    </row>
    <row r="19855" spans="2:11" s="440" customFormat="1" x14ac:dyDescent="0.2">
      <c r="B19855" s="442"/>
      <c r="I19855" s="443"/>
      <c r="J19855" s="443"/>
      <c r="K19855" s="443"/>
    </row>
    <row r="19856" spans="2:11" s="440" customFormat="1" x14ac:dyDescent="0.2">
      <c r="B19856" s="442"/>
      <c r="I19856" s="443"/>
      <c r="J19856" s="443"/>
      <c r="K19856" s="443"/>
    </row>
    <row r="19857" spans="2:11" s="440" customFormat="1" x14ac:dyDescent="0.2">
      <c r="B19857" s="442"/>
      <c r="I19857" s="443"/>
      <c r="J19857" s="443"/>
      <c r="K19857" s="443"/>
    </row>
    <row r="19858" spans="2:11" s="440" customFormat="1" x14ac:dyDescent="0.2">
      <c r="B19858" s="442"/>
      <c r="I19858" s="443"/>
      <c r="J19858" s="443"/>
      <c r="K19858" s="443"/>
    </row>
    <row r="19859" spans="2:11" s="440" customFormat="1" x14ac:dyDescent="0.2">
      <c r="B19859" s="442"/>
      <c r="I19859" s="443"/>
      <c r="J19859" s="443"/>
      <c r="K19859" s="443"/>
    </row>
    <row r="19860" spans="2:11" s="440" customFormat="1" x14ac:dyDescent="0.2">
      <c r="B19860" s="442"/>
      <c r="I19860" s="443"/>
      <c r="J19860" s="443"/>
      <c r="K19860" s="443"/>
    </row>
    <row r="19861" spans="2:11" s="440" customFormat="1" x14ac:dyDescent="0.2">
      <c r="B19861" s="442"/>
      <c r="I19861" s="443"/>
      <c r="J19861" s="443"/>
      <c r="K19861" s="443"/>
    </row>
    <row r="19862" spans="2:11" s="440" customFormat="1" x14ac:dyDescent="0.2">
      <c r="B19862" s="442"/>
      <c r="I19862" s="443"/>
      <c r="J19862" s="443"/>
      <c r="K19862" s="443"/>
    </row>
    <row r="19863" spans="2:11" s="440" customFormat="1" x14ac:dyDescent="0.2">
      <c r="B19863" s="442"/>
      <c r="I19863" s="443"/>
      <c r="J19863" s="443"/>
      <c r="K19863" s="443"/>
    </row>
    <row r="19864" spans="2:11" s="440" customFormat="1" x14ac:dyDescent="0.2">
      <c r="B19864" s="442"/>
      <c r="I19864" s="443"/>
      <c r="J19864" s="443"/>
      <c r="K19864" s="443"/>
    </row>
    <row r="19865" spans="2:11" s="440" customFormat="1" x14ac:dyDescent="0.2">
      <c r="B19865" s="442"/>
      <c r="I19865" s="443"/>
      <c r="J19865" s="443"/>
      <c r="K19865" s="443"/>
    </row>
    <row r="19866" spans="2:11" s="440" customFormat="1" x14ac:dyDescent="0.2">
      <c r="B19866" s="442"/>
      <c r="I19866" s="443"/>
      <c r="J19866" s="443"/>
      <c r="K19866" s="443"/>
    </row>
    <row r="19867" spans="2:11" s="440" customFormat="1" x14ac:dyDescent="0.2">
      <c r="B19867" s="442"/>
      <c r="I19867" s="443"/>
      <c r="J19867" s="443"/>
      <c r="K19867" s="443"/>
    </row>
    <row r="19868" spans="2:11" s="440" customFormat="1" x14ac:dyDescent="0.2">
      <c r="B19868" s="442"/>
      <c r="I19868" s="443"/>
      <c r="J19868" s="443"/>
      <c r="K19868" s="443"/>
    </row>
    <row r="19869" spans="2:11" s="440" customFormat="1" x14ac:dyDescent="0.2">
      <c r="B19869" s="442"/>
      <c r="I19869" s="443"/>
      <c r="J19869" s="443"/>
      <c r="K19869" s="443"/>
    </row>
    <row r="19870" spans="2:11" s="440" customFormat="1" x14ac:dyDescent="0.2">
      <c r="B19870" s="442"/>
      <c r="I19870" s="443"/>
      <c r="J19870" s="443"/>
      <c r="K19870" s="443"/>
    </row>
    <row r="19871" spans="2:11" s="440" customFormat="1" x14ac:dyDescent="0.2">
      <c r="B19871" s="442"/>
      <c r="I19871" s="443"/>
      <c r="J19871" s="443"/>
      <c r="K19871" s="443"/>
    </row>
    <row r="19872" spans="2:11" s="440" customFormat="1" x14ac:dyDescent="0.2">
      <c r="B19872" s="442"/>
      <c r="I19872" s="443"/>
      <c r="J19872" s="443"/>
      <c r="K19872" s="443"/>
    </row>
    <row r="19873" spans="2:11" s="440" customFormat="1" x14ac:dyDescent="0.2">
      <c r="B19873" s="442"/>
      <c r="I19873" s="443"/>
      <c r="J19873" s="443"/>
      <c r="K19873" s="443"/>
    </row>
    <row r="19874" spans="2:11" s="440" customFormat="1" x14ac:dyDescent="0.2">
      <c r="B19874" s="442"/>
      <c r="I19874" s="443"/>
      <c r="J19874" s="443"/>
      <c r="K19874" s="443"/>
    </row>
    <row r="19875" spans="2:11" s="440" customFormat="1" x14ac:dyDescent="0.2">
      <c r="B19875" s="442"/>
      <c r="I19875" s="443"/>
      <c r="J19875" s="443"/>
      <c r="K19875" s="443"/>
    </row>
    <row r="19876" spans="2:11" s="440" customFormat="1" x14ac:dyDescent="0.2">
      <c r="B19876" s="442"/>
      <c r="I19876" s="443"/>
      <c r="J19876" s="443"/>
      <c r="K19876" s="443"/>
    </row>
    <row r="19877" spans="2:11" s="440" customFormat="1" x14ac:dyDescent="0.2">
      <c r="B19877" s="442"/>
      <c r="I19877" s="443"/>
      <c r="J19877" s="443"/>
      <c r="K19877" s="443"/>
    </row>
    <row r="19878" spans="2:11" s="440" customFormat="1" x14ac:dyDescent="0.2">
      <c r="B19878" s="442"/>
      <c r="I19878" s="443"/>
      <c r="J19878" s="443"/>
      <c r="K19878" s="443"/>
    </row>
    <row r="19879" spans="2:11" s="440" customFormat="1" x14ac:dyDescent="0.2">
      <c r="B19879" s="442"/>
      <c r="I19879" s="443"/>
      <c r="J19879" s="443"/>
      <c r="K19879" s="443"/>
    </row>
    <row r="19880" spans="2:11" s="440" customFormat="1" x14ac:dyDescent="0.2">
      <c r="B19880" s="442"/>
      <c r="I19880" s="443"/>
      <c r="J19880" s="443"/>
      <c r="K19880" s="443"/>
    </row>
    <row r="19881" spans="2:11" s="440" customFormat="1" x14ac:dyDescent="0.2">
      <c r="B19881" s="442"/>
      <c r="I19881" s="443"/>
      <c r="J19881" s="443"/>
      <c r="K19881" s="443"/>
    </row>
    <row r="19882" spans="2:11" s="440" customFormat="1" x14ac:dyDescent="0.2">
      <c r="B19882" s="442"/>
      <c r="I19882" s="443"/>
      <c r="J19882" s="443"/>
      <c r="K19882" s="443"/>
    </row>
    <row r="19883" spans="2:11" s="440" customFormat="1" x14ac:dyDescent="0.2">
      <c r="B19883" s="442"/>
      <c r="I19883" s="443"/>
      <c r="J19883" s="443"/>
      <c r="K19883" s="443"/>
    </row>
    <row r="19884" spans="2:11" s="440" customFormat="1" x14ac:dyDescent="0.2">
      <c r="B19884" s="442"/>
      <c r="I19884" s="443"/>
      <c r="J19884" s="443"/>
      <c r="K19884" s="443"/>
    </row>
    <row r="19885" spans="2:11" s="440" customFormat="1" x14ac:dyDescent="0.2">
      <c r="B19885" s="442"/>
      <c r="I19885" s="443"/>
      <c r="J19885" s="443"/>
      <c r="K19885" s="443"/>
    </row>
    <row r="19886" spans="2:11" s="440" customFormat="1" x14ac:dyDescent="0.2">
      <c r="B19886" s="442"/>
      <c r="I19886" s="443"/>
      <c r="J19886" s="443"/>
      <c r="K19886" s="443"/>
    </row>
    <row r="19887" spans="2:11" s="440" customFormat="1" x14ac:dyDescent="0.2">
      <c r="B19887" s="442"/>
      <c r="I19887" s="443"/>
      <c r="J19887" s="443"/>
      <c r="K19887" s="443"/>
    </row>
    <row r="19888" spans="2:11" s="440" customFormat="1" x14ac:dyDescent="0.2">
      <c r="B19888" s="442"/>
      <c r="I19888" s="443"/>
      <c r="J19888" s="443"/>
      <c r="K19888" s="443"/>
    </row>
    <row r="19889" spans="2:11" s="440" customFormat="1" x14ac:dyDescent="0.2">
      <c r="B19889" s="442"/>
      <c r="I19889" s="443"/>
      <c r="J19889" s="443"/>
      <c r="K19889" s="443"/>
    </row>
    <row r="19890" spans="2:11" s="440" customFormat="1" x14ac:dyDescent="0.2">
      <c r="B19890" s="442"/>
      <c r="I19890" s="443"/>
      <c r="J19890" s="443"/>
      <c r="K19890" s="443"/>
    </row>
    <row r="19891" spans="2:11" s="440" customFormat="1" x14ac:dyDescent="0.2">
      <c r="B19891" s="442"/>
      <c r="I19891" s="443"/>
      <c r="J19891" s="443"/>
      <c r="K19891" s="443"/>
    </row>
    <row r="19892" spans="2:11" s="440" customFormat="1" x14ac:dyDescent="0.2">
      <c r="B19892" s="442"/>
      <c r="I19892" s="443"/>
      <c r="J19892" s="443"/>
      <c r="K19892" s="443"/>
    </row>
    <row r="19893" spans="2:11" s="440" customFormat="1" x14ac:dyDescent="0.2">
      <c r="B19893" s="442"/>
      <c r="I19893" s="443"/>
      <c r="J19893" s="443"/>
      <c r="K19893" s="443"/>
    </row>
    <row r="19894" spans="2:11" s="440" customFormat="1" x14ac:dyDescent="0.2">
      <c r="B19894" s="442"/>
      <c r="I19894" s="443"/>
      <c r="J19894" s="443"/>
      <c r="K19894" s="443"/>
    </row>
    <row r="19895" spans="2:11" s="440" customFormat="1" x14ac:dyDescent="0.2">
      <c r="B19895" s="442"/>
      <c r="I19895" s="443"/>
      <c r="J19895" s="443"/>
      <c r="K19895" s="443"/>
    </row>
    <row r="19896" spans="2:11" s="440" customFormat="1" x14ac:dyDescent="0.2">
      <c r="B19896" s="442"/>
      <c r="I19896" s="443"/>
      <c r="J19896" s="443"/>
      <c r="K19896" s="443"/>
    </row>
    <row r="19897" spans="2:11" s="440" customFormat="1" x14ac:dyDescent="0.2">
      <c r="B19897" s="442"/>
      <c r="I19897" s="443"/>
      <c r="J19897" s="443"/>
      <c r="K19897" s="443"/>
    </row>
    <row r="19898" spans="2:11" s="440" customFormat="1" x14ac:dyDescent="0.2">
      <c r="B19898" s="442"/>
      <c r="I19898" s="443"/>
      <c r="J19898" s="443"/>
      <c r="K19898" s="443"/>
    </row>
    <row r="19899" spans="2:11" s="440" customFormat="1" x14ac:dyDescent="0.2">
      <c r="B19899" s="442"/>
      <c r="I19899" s="443"/>
      <c r="J19899" s="443"/>
      <c r="K19899" s="443"/>
    </row>
    <row r="19900" spans="2:11" s="440" customFormat="1" x14ac:dyDescent="0.2">
      <c r="B19900" s="442"/>
      <c r="I19900" s="443"/>
      <c r="J19900" s="443"/>
      <c r="K19900" s="443"/>
    </row>
    <row r="19901" spans="2:11" s="440" customFormat="1" x14ac:dyDescent="0.2">
      <c r="B19901" s="442"/>
      <c r="I19901" s="443"/>
      <c r="J19901" s="443"/>
      <c r="K19901" s="443"/>
    </row>
    <row r="19902" spans="2:11" s="440" customFormat="1" x14ac:dyDescent="0.2">
      <c r="B19902" s="442"/>
      <c r="I19902" s="443"/>
      <c r="J19902" s="443"/>
      <c r="K19902" s="443"/>
    </row>
    <row r="19903" spans="2:11" s="440" customFormat="1" x14ac:dyDescent="0.2">
      <c r="B19903" s="442"/>
      <c r="I19903" s="443"/>
      <c r="J19903" s="443"/>
      <c r="K19903" s="443"/>
    </row>
    <row r="19904" spans="2:11" s="440" customFormat="1" x14ac:dyDescent="0.2">
      <c r="B19904" s="442"/>
      <c r="I19904" s="443"/>
      <c r="J19904" s="443"/>
      <c r="K19904" s="443"/>
    </row>
    <row r="19905" spans="2:11" s="440" customFormat="1" x14ac:dyDescent="0.2">
      <c r="B19905" s="442"/>
      <c r="I19905" s="443"/>
      <c r="J19905" s="443"/>
      <c r="K19905" s="443"/>
    </row>
    <row r="19906" spans="2:11" s="440" customFormat="1" x14ac:dyDescent="0.2">
      <c r="B19906" s="442"/>
      <c r="I19906" s="443"/>
      <c r="J19906" s="443"/>
      <c r="K19906" s="443"/>
    </row>
    <row r="19907" spans="2:11" s="440" customFormat="1" x14ac:dyDescent="0.2">
      <c r="B19907" s="442"/>
      <c r="I19907" s="443"/>
      <c r="J19907" s="443"/>
      <c r="K19907" s="443"/>
    </row>
    <row r="19908" spans="2:11" s="440" customFormat="1" x14ac:dyDescent="0.2">
      <c r="B19908" s="442"/>
      <c r="I19908" s="443"/>
      <c r="J19908" s="443"/>
      <c r="K19908" s="443"/>
    </row>
    <row r="19909" spans="2:11" s="440" customFormat="1" x14ac:dyDescent="0.2">
      <c r="B19909" s="442"/>
      <c r="I19909" s="443"/>
      <c r="J19909" s="443"/>
      <c r="K19909" s="443"/>
    </row>
    <row r="19910" spans="2:11" s="440" customFormat="1" x14ac:dyDescent="0.2">
      <c r="B19910" s="442"/>
      <c r="I19910" s="443"/>
      <c r="J19910" s="443"/>
      <c r="K19910" s="443"/>
    </row>
    <row r="19911" spans="2:11" s="440" customFormat="1" x14ac:dyDescent="0.2">
      <c r="B19911" s="442"/>
      <c r="I19911" s="443"/>
      <c r="J19911" s="443"/>
      <c r="K19911" s="443"/>
    </row>
    <row r="19912" spans="2:11" s="440" customFormat="1" x14ac:dyDescent="0.2">
      <c r="B19912" s="442"/>
      <c r="I19912" s="443"/>
      <c r="J19912" s="443"/>
      <c r="K19912" s="443"/>
    </row>
    <row r="19913" spans="2:11" s="440" customFormat="1" x14ac:dyDescent="0.2">
      <c r="B19913" s="442"/>
      <c r="I19913" s="443"/>
      <c r="J19913" s="443"/>
      <c r="K19913" s="443"/>
    </row>
    <row r="19914" spans="2:11" s="440" customFormat="1" x14ac:dyDescent="0.2">
      <c r="B19914" s="442"/>
      <c r="I19914" s="443"/>
      <c r="J19914" s="443"/>
      <c r="K19914" s="443"/>
    </row>
    <row r="19915" spans="2:11" s="440" customFormat="1" x14ac:dyDescent="0.2">
      <c r="B19915" s="442"/>
      <c r="I19915" s="443"/>
      <c r="J19915" s="443"/>
      <c r="K19915" s="443"/>
    </row>
    <row r="19916" spans="2:11" s="440" customFormat="1" x14ac:dyDescent="0.2">
      <c r="B19916" s="442"/>
      <c r="I19916" s="443"/>
      <c r="J19916" s="443"/>
      <c r="K19916" s="443"/>
    </row>
    <row r="19917" spans="2:11" s="440" customFormat="1" x14ac:dyDescent="0.2">
      <c r="B19917" s="442"/>
      <c r="I19917" s="443"/>
      <c r="J19917" s="443"/>
      <c r="K19917" s="443"/>
    </row>
    <row r="19918" spans="2:11" s="440" customFormat="1" x14ac:dyDescent="0.2">
      <c r="B19918" s="442"/>
      <c r="I19918" s="443"/>
      <c r="J19918" s="443"/>
      <c r="K19918" s="443"/>
    </row>
    <row r="19919" spans="2:11" s="440" customFormat="1" x14ac:dyDescent="0.2">
      <c r="B19919" s="442"/>
      <c r="I19919" s="443"/>
      <c r="J19919" s="443"/>
      <c r="K19919" s="443"/>
    </row>
    <row r="19920" spans="2:11" s="440" customFormat="1" x14ac:dyDescent="0.2">
      <c r="B19920" s="442"/>
      <c r="I19920" s="443"/>
      <c r="J19920" s="443"/>
      <c r="K19920" s="443"/>
    </row>
    <row r="19921" spans="2:11" s="440" customFormat="1" x14ac:dyDescent="0.2">
      <c r="B19921" s="442"/>
      <c r="I19921" s="443"/>
      <c r="J19921" s="443"/>
      <c r="K19921" s="443"/>
    </row>
    <row r="19922" spans="2:11" s="440" customFormat="1" x14ac:dyDescent="0.2">
      <c r="B19922" s="442"/>
      <c r="I19922" s="443"/>
      <c r="J19922" s="443"/>
      <c r="K19922" s="443"/>
    </row>
    <row r="19923" spans="2:11" s="440" customFormat="1" x14ac:dyDescent="0.2">
      <c r="B19923" s="442"/>
      <c r="I19923" s="443"/>
      <c r="J19923" s="443"/>
      <c r="K19923" s="443"/>
    </row>
    <row r="19924" spans="2:11" s="440" customFormat="1" x14ac:dyDescent="0.2">
      <c r="B19924" s="442"/>
      <c r="I19924" s="443"/>
      <c r="J19924" s="443"/>
      <c r="K19924" s="443"/>
    </row>
    <row r="19925" spans="2:11" s="440" customFormat="1" x14ac:dyDescent="0.2">
      <c r="B19925" s="442"/>
      <c r="I19925" s="443"/>
      <c r="J19925" s="443"/>
      <c r="K19925" s="443"/>
    </row>
    <row r="19926" spans="2:11" s="440" customFormat="1" x14ac:dyDescent="0.2">
      <c r="B19926" s="442"/>
      <c r="I19926" s="443"/>
      <c r="J19926" s="443"/>
      <c r="K19926" s="443"/>
    </row>
    <row r="19927" spans="2:11" s="440" customFormat="1" x14ac:dyDescent="0.2">
      <c r="B19927" s="442"/>
      <c r="I19927" s="443"/>
      <c r="J19927" s="443"/>
      <c r="K19927" s="443"/>
    </row>
    <row r="19928" spans="2:11" s="440" customFormat="1" x14ac:dyDescent="0.2">
      <c r="B19928" s="442"/>
      <c r="I19928" s="443"/>
      <c r="J19928" s="443"/>
      <c r="K19928" s="443"/>
    </row>
    <row r="19929" spans="2:11" s="440" customFormat="1" x14ac:dyDescent="0.2">
      <c r="B19929" s="442"/>
      <c r="I19929" s="443"/>
      <c r="J19929" s="443"/>
      <c r="K19929" s="443"/>
    </row>
    <row r="19930" spans="2:11" s="440" customFormat="1" x14ac:dyDescent="0.2">
      <c r="B19930" s="442"/>
      <c r="I19930" s="443"/>
      <c r="J19930" s="443"/>
      <c r="K19930" s="443"/>
    </row>
    <row r="19931" spans="2:11" s="440" customFormat="1" x14ac:dyDescent="0.2">
      <c r="B19931" s="442"/>
      <c r="I19931" s="443"/>
      <c r="J19931" s="443"/>
      <c r="K19931" s="443"/>
    </row>
    <row r="19932" spans="2:11" s="440" customFormat="1" x14ac:dyDescent="0.2">
      <c r="B19932" s="442"/>
      <c r="I19932" s="443"/>
      <c r="J19932" s="443"/>
      <c r="K19932" s="443"/>
    </row>
    <row r="19933" spans="2:11" s="440" customFormat="1" x14ac:dyDescent="0.2">
      <c r="B19933" s="442"/>
      <c r="I19933" s="443"/>
      <c r="J19933" s="443"/>
      <c r="K19933" s="443"/>
    </row>
    <row r="19934" spans="2:11" s="440" customFormat="1" x14ac:dyDescent="0.2">
      <c r="B19934" s="442"/>
      <c r="I19934" s="443"/>
      <c r="J19934" s="443"/>
      <c r="K19934" s="443"/>
    </row>
    <row r="19935" spans="2:11" s="440" customFormat="1" x14ac:dyDescent="0.2">
      <c r="B19935" s="442"/>
      <c r="I19935" s="443"/>
      <c r="J19935" s="443"/>
      <c r="K19935" s="443"/>
    </row>
    <row r="19936" spans="2:11" s="440" customFormat="1" x14ac:dyDescent="0.2">
      <c r="B19936" s="442"/>
      <c r="I19936" s="443"/>
      <c r="J19936" s="443"/>
      <c r="K19936" s="443"/>
    </row>
    <row r="19937" spans="2:11" s="440" customFormat="1" x14ac:dyDescent="0.2">
      <c r="B19937" s="442"/>
      <c r="I19937" s="443"/>
      <c r="J19937" s="443"/>
      <c r="K19937" s="443"/>
    </row>
    <row r="19938" spans="2:11" s="440" customFormat="1" x14ac:dyDescent="0.2">
      <c r="B19938" s="442"/>
      <c r="I19938" s="443"/>
      <c r="J19938" s="443"/>
      <c r="K19938" s="443"/>
    </row>
    <row r="19939" spans="2:11" s="440" customFormat="1" x14ac:dyDescent="0.2">
      <c r="B19939" s="442"/>
      <c r="I19939" s="443"/>
      <c r="J19939" s="443"/>
      <c r="K19939" s="443"/>
    </row>
    <row r="19940" spans="2:11" s="440" customFormat="1" x14ac:dyDescent="0.2">
      <c r="B19940" s="442"/>
      <c r="I19940" s="443"/>
      <c r="J19940" s="443"/>
      <c r="K19940" s="443"/>
    </row>
    <row r="19941" spans="2:11" s="440" customFormat="1" x14ac:dyDescent="0.2">
      <c r="B19941" s="442"/>
      <c r="I19941" s="443"/>
      <c r="J19941" s="443"/>
      <c r="K19941" s="443"/>
    </row>
    <row r="19942" spans="2:11" s="440" customFormat="1" x14ac:dyDescent="0.2">
      <c r="B19942" s="442"/>
      <c r="I19942" s="443"/>
      <c r="J19942" s="443"/>
      <c r="K19942" s="443"/>
    </row>
    <row r="19943" spans="2:11" s="440" customFormat="1" x14ac:dyDescent="0.2">
      <c r="B19943" s="442"/>
      <c r="I19943" s="443"/>
      <c r="J19943" s="443"/>
      <c r="K19943" s="443"/>
    </row>
    <row r="19944" spans="2:11" s="440" customFormat="1" x14ac:dyDescent="0.2">
      <c r="B19944" s="442"/>
      <c r="I19944" s="443"/>
      <c r="J19944" s="443"/>
      <c r="K19944" s="443"/>
    </row>
    <row r="19945" spans="2:11" s="440" customFormat="1" x14ac:dyDescent="0.2">
      <c r="B19945" s="442"/>
      <c r="I19945" s="443"/>
      <c r="J19945" s="443"/>
      <c r="K19945" s="443"/>
    </row>
    <row r="19946" spans="2:11" s="440" customFormat="1" x14ac:dyDescent="0.2">
      <c r="B19946" s="442"/>
      <c r="I19946" s="443"/>
      <c r="J19946" s="443"/>
      <c r="K19946" s="443"/>
    </row>
    <row r="19947" spans="2:11" s="440" customFormat="1" x14ac:dyDescent="0.2">
      <c r="B19947" s="442"/>
      <c r="I19947" s="443"/>
      <c r="J19947" s="443"/>
      <c r="K19947" s="443"/>
    </row>
    <row r="19948" spans="2:11" s="440" customFormat="1" x14ac:dyDescent="0.2">
      <c r="B19948" s="442"/>
      <c r="I19948" s="443"/>
      <c r="J19948" s="443"/>
      <c r="K19948" s="443"/>
    </row>
    <row r="19949" spans="2:11" s="440" customFormat="1" x14ac:dyDescent="0.2">
      <c r="B19949" s="442"/>
      <c r="I19949" s="443"/>
      <c r="J19949" s="443"/>
      <c r="K19949" s="443"/>
    </row>
    <row r="19950" spans="2:11" s="440" customFormat="1" x14ac:dyDescent="0.2">
      <c r="B19950" s="442"/>
      <c r="I19950" s="443"/>
      <c r="J19950" s="443"/>
      <c r="K19950" s="443"/>
    </row>
    <row r="19951" spans="2:11" s="440" customFormat="1" x14ac:dyDescent="0.2">
      <c r="B19951" s="442"/>
      <c r="I19951" s="443"/>
      <c r="J19951" s="443"/>
      <c r="K19951" s="443"/>
    </row>
    <row r="19952" spans="2:11" s="440" customFormat="1" x14ac:dyDescent="0.2">
      <c r="B19952" s="442"/>
      <c r="I19952" s="443"/>
      <c r="J19952" s="443"/>
      <c r="K19952" s="443"/>
    </row>
    <row r="19953" spans="2:11" s="440" customFormat="1" x14ac:dyDescent="0.2">
      <c r="B19953" s="442"/>
      <c r="I19953" s="443"/>
      <c r="J19953" s="443"/>
      <c r="K19953" s="443"/>
    </row>
    <row r="19954" spans="2:11" s="440" customFormat="1" x14ac:dyDescent="0.2">
      <c r="B19954" s="442"/>
      <c r="I19954" s="443"/>
      <c r="J19954" s="443"/>
      <c r="K19954" s="443"/>
    </row>
    <row r="19955" spans="2:11" s="440" customFormat="1" x14ac:dyDescent="0.2">
      <c r="B19955" s="442"/>
      <c r="I19955" s="443"/>
      <c r="J19955" s="443"/>
      <c r="K19955" s="443"/>
    </row>
    <row r="19956" spans="2:11" s="440" customFormat="1" x14ac:dyDescent="0.2">
      <c r="B19956" s="442"/>
      <c r="I19956" s="443"/>
      <c r="J19956" s="443"/>
      <c r="K19956" s="443"/>
    </row>
    <row r="19957" spans="2:11" s="440" customFormat="1" x14ac:dyDescent="0.2">
      <c r="B19957" s="442"/>
      <c r="I19957" s="443"/>
      <c r="J19957" s="443"/>
      <c r="K19957" s="443"/>
    </row>
    <row r="19958" spans="2:11" s="440" customFormat="1" x14ac:dyDescent="0.2">
      <c r="B19958" s="442"/>
      <c r="I19958" s="443"/>
      <c r="J19958" s="443"/>
      <c r="K19958" s="443"/>
    </row>
    <row r="19959" spans="2:11" s="440" customFormat="1" x14ac:dyDescent="0.2">
      <c r="B19959" s="442"/>
      <c r="I19959" s="443"/>
      <c r="J19959" s="443"/>
      <c r="K19959" s="443"/>
    </row>
    <row r="19960" spans="2:11" s="440" customFormat="1" x14ac:dyDescent="0.2">
      <c r="B19960" s="442"/>
      <c r="I19960" s="443"/>
      <c r="J19960" s="443"/>
      <c r="K19960" s="443"/>
    </row>
    <row r="19961" spans="2:11" s="440" customFormat="1" x14ac:dyDescent="0.2">
      <c r="B19961" s="442"/>
      <c r="I19961" s="443"/>
      <c r="J19961" s="443"/>
      <c r="K19961" s="443"/>
    </row>
    <row r="19962" spans="2:11" s="440" customFormat="1" x14ac:dyDescent="0.2">
      <c r="B19962" s="442"/>
      <c r="I19962" s="443"/>
      <c r="J19962" s="443"/>
      <c r="K19962" s="443"/>
    </row>
    <row r="19963" spans="2:11" s="440" customFormat="1" x14ac:dyDescent="0.2">
      <c r="B19963" s="442"/>
      <c r="I19963" s="443"/>
      <c r="J19963" s="443"/>
      <c r="K19963" s="443"/>
    </row>
    <row r="19964" spans="2:11" s="440" customFormat="1" x14ac:dyDescent="0.2">
      <c r="B19964" s="442"/>
      <c r="I19964" s="443"/>
      <c r="J19964" s="443"/>
      <c r="K19964" s="443"/>
    </row>
    <row r="19965" spans="2:11" s="440" customFormat="1" x14ac:dyDescent="0.2">
      <c r="B19965" s="442"/>
      <c r="I19965" s="443"/>
      <c r="J19965" s="443"/>
      <c r="K19965" s="443"/>
    </row>
    <row r="19966" spans="2:11" s="440" customFormat="1" x14ac:dyDescent="0.2">
      <c r="B19966" s="442"/>
      <c r="I19966" s="443"/>
      <c r="J19966" s="443"/>
      <c r="K19966" s="443"/>
    </row>
    <row r="19967" spans="2:11" s="440" customFormat="1" x14ac:dyDescent="0.2">
      <c r="B19967" s="442"/>
      <c r="I19967" s="443"/>
      <c r="J19967" s="443"/>
      <c r="K19967" s="443"/>
    </row>
    <row r="19968" spans="2:11" s="440" customFormat="1" x14ac:dyDescent="0.2">
      <c r="B19968" s="442"/>
      <c r="I19968" s="443"/>
      <c r="J19968" s="443"/>
      <c r="K19968" s="443"/>
    </row>
    <row r="19969" spans="2:11" s="440" customFormat="1" x14ac:dyDescent="0.2">
      <c r="B19969" s="442"/>
      <c r="I19969" s="443"/>
      <c r="J19969" s="443"/>
      <c r="K19969" s="443"/>
    </row>
    <row r="19970" spans="2:11" s="440" customFormat="1" x14ac:dyDescent="0.2">
      <c r="B19970" s="442"/>
      <c r="I19970" s="443"/>
      <c r="J19970" s="443"/>
      <c r="K19970" s="443"/>
    </row>
    <row r="19971" spans="2:11" s="440" customFormat="1" x14ac:dyDescent="0.2">
      <c r="B19971" s="442"/>
      <c r="I19971" s="443"/>
      <c r="J19971" s="443"/>
      <c r="K19971" s="443"/>
    </row>
    <row r="19972" spans="2:11" s="440" customFormat="1" x14ac:dyDescent="0.2">
      <c r="B19972" s="442"/>
      <c r="I19972" s="443"/>
      <c r="J19972" s="443"/>
      <c r="K19972" s="443"/>
    </row>
    <row r="19973" spans="2:11" s="440" customFormat="1" x14ac:dyDescent="0.2">
      <c r="B19973" s="442"/>
      <c r="I19973" s="443"/>
      <c r="J19973" s="443"/>
      <c r="K19973" s="443"/>
    </row>
    <row r="19974" spans="2:11" s="440" customFormat="1" x14ac:dyDescent="0.2">
      <c r="B19974" s="442"/>
      <c r="I19974" s="443"/>
      <c r="J19974" s="443"/>
      <c r="K19974" s="443"/>
    </row>
    <row r="19975" spans="2:11" s="440" customFormat="1" x14ac:dyDescent="0.2">
      <c r="B19975" s="442"/>
      <c r="I19975" s="443"/>
      <c r="J19975" s="443"/>
      <c r="K19975" s="443"/>
    </row>
    <row r="19976" spans="2:11" s="440" customFormat="1" x14ac:dyDescent="0.2">
      <c r="B19976" s="442"/>
      <c r="I19976" s="443"/>
      <c r="J19976" s="443"/>
      <c r="K19976" s="443"/>
    </row>
    <row r="19977" spans="2:11" s="440" customFormat="1" x14ac:dyDescent="0.2">
      <c r="B19977" s="442"/>
      <c r="I19977" s="443"/>
      <c r="J19977" s="443"/>
      <c r="K19977" s="443"/>
    </row>
    <row r="19978" spans="2:11" s="440" customFormat="1" x14ac:dyDescent="0.2">
      <c r="B19978" s="442"/>
      <c r="I19978" s="443"/>
      <c r="J19978" s="443"/>
      <c r="K19978" s="443"/>
    </row>
    <row r="19979" spans="2:11" s="440" customFormat="1" x14ac:dyDescent="0.2">
      <c r="B19979" s="442"/>
      <c r="I19979" s="443"/>
      <c r="J19979" s="443"/>
      <c r="K19979" s="443"/>
    </row>
    <row r="19980" spans="2:11" s="440" customFormat="1" x14ac:dyDescent="0.2">
      <c r="B19980" s="442"/>
      <c r="I19980" s="443"/>
      <c r="J19980" s="443"/>
      <c r="K19980" s="443"/>
    </row>
    <row r="19981" spans="2:11" s="440" customFormat="1" x14ac:dyDescent="0.2">
      <c r="B19981" s="442"/>
      <c r="I19981" s="443"/>
      <c r="J19981" s="443"/>
      <c r="K19981" s="443"/>
    </row>
    <row r="19982" spans="2:11" s="440" customFormat="1" x14ac:dyDescent="0.2">
      <c r="B19982" s="442"/>
      <c r="I19982" s="443"/>
      <c r="J19982" s="443"/>
      <c r="K19982" s="443"/>
    </row>
    <row r="19983" spans="2:11" s="440" customFormat="1" x14ac:dyDescent="0.2">
      <c r="B19983" s="442"/>
      <c r="I19983" s="443"/>
      <c r="J19983" s="443"/>
      <c r="K19983" s="443"/>
    </row>
    <row r="19984" spans="2:11" s="440" customFormat="1" x14ac:dyDescent="0.2">
      <c r="B19984" s="442"/>
      <c r="I19984" s="443"/>
      <c r="J19984" s="443"/>
      <c r="K19984" s="443"/>
    </row>
    <row r="19985" spans="2:11" s="440" customFormat="1" x14ac:dyDescent="0.2">
      <c r="B19985" s="442"/>
      <c r="I19985" s="443"/>
      <c r="J19985" s="443"/>
      <c r="K19985" s="443"/>
    </row>
    <row r="19986" spans="2:11" s="440" customFormat="1" x14ac:dyDescent="0.2">
      <c r="B19986" s="442"/>
      <c r="I19986" s="443"/>
      <c r="J19986" s="443"/>
      <c r="K19986" s="443"/>
    </row>
    <row r="19987" spans="2:11" s="440" customFormat="1" x14ac:dyDescent="0.2">
      <c r="B19987" s="442"/>
      <c r="I19987" s="443"/>
      <c r="J19987" s="443"/>
      <c r="K19987" s="443"/>
    </row>
    <row r="19988" spans="2:11" s="440" customFormat="1" x14ac:dyDescent="0.2">
      <c r="B19988" s="442"/>
      <c r="I19988" s="443"/>
      <c r="J19988" s="443"/>
      <c r="K19988" s="443"/>
    </row>
    <row r="19989" spans="2:11" s="440" customFormat="1" x14ac:dyDescent="0.2">
      <c r="B19989" s="442"/>
      <c r="I19989" s="443"/>
      <c r="J19989" s="443"/>
      <c r="K19989" s="443"/>
    </row>
    <row r="19990" spans="2:11" s="440" customFormat="1" x14ac:dyDescent="0.2">
      <c r="B19990" s="442"/>
      <c r="I19990" s="443"/>
      <c r="J19990" s="443"/>
      <c r="K19990" s="443"/>
    </row>
    <row r="19991" spans="2:11" s="440" customFormat="1" x14ac:dyDescent="0.2">
      <c r="B19991" s="442"/>
      <c r="I19991" s="443"/>
      <c r="J19991" s="443"/>
      <c r="K19991" s="443"/>
    </row>
    <row r="19992" spans="2:11" s="440" customFormat="1" x14ac:dyDescent="0.2">
      <c r="B19992" s="442"/>
      <c r="I19992" s="443"/>
      <c r="J19992" s="443"/>
      <c r="K19992" s="443"/>
    </row>
    <row r="19993" spans="2:11" s="440" customFormat="1" x14ac:dyDescent="0.2">
      <c r="B19993" s="442"/>
      <c r="I19993" s="443"/>
      <c r="J19993" s="443"/>
      <c r="K19993" s="443"/>
    </row>
    <row r="19994" spans="2:11" s="440" customFormat="1" x14ac:dyDescent="0.2">
      <c r="B19994" s="442"/>
      <c r="I19994" s="443"/>
      <c r="J19994" s="443"/>
      <c r="K19994" s="443"/>
    </row>
    <row r="19995" spans="2:11" s="440" customFormat="1" x14ac:dyDescent="0.2">
      <c r="B19995" s="442"/>
      <c r="I19995" s="443"/>
      <c r="J19995" s="443"/>
      <c r="K19995" s="443"/>
    </row>
    <row r="19996" spans="2:11" s="440" customFormat="1" x14ac:dyDescent="0.2">
      <c r="B19996" s="442"/>
      <c r="I19996" s="443"/>
      <c r="J19996" s="443"/>
      <c r="K19996" s="443"/>
    </row>
    <row r="19997" spans="2:11" s="440" customFormat="1" x14ac:dyDescent="0.2">
      <c r="B19997" s="442"/>
      <c r="I19997" s="443"/>
      <c r="J19997" s="443"/>
      <c r="K19997" s="443"/>
    </row>
    <row r="19998" spans="2:11" s="440" customFormat="1" x14ac:dyDescent="0.2">
      <c r="B19998" s="442"/>
      <c r="I19998" s="443"/>
      <c r="J19998" s="443"/>
      <c r="K19998" s="443"/>
    </row>
    <row r="19999" spans="2:11" s="440" customFormat="1" x14ac:dyDescent="0.2">
      <c r="B19999" s="442"/>
      <c r="I19999" s="443"/>
      <c r="J19999" s="443"/>
      <c r="K19999" s="443"/>
    </row>
    <row r="20000" spans="2:11" s="440" customFormat="1" x14ac:dyDescent="0.2">
      <c r="B20000" s="442"/>
      <c r="I20000" s="443"/>
      <c r="J20000" s="443"/>
      <c r="K20000" s="443"/>
    </row>
    <row r="20001" spans="2:11" s="440" customFormat="1" x14ac:dyDescent="0.2">
      <c r="B20001" s="442"/>
      <c r="I20001" s="443"/>
      <c r="J20001" s="443"/>
      <c r="K20001" s="443"/>
    </row>
    <row r="20002" spans="2:11" s="440" customFormat="1" x14ac:dyDescent="0.2">
      <c r="B20002" s="442"/>
      <c r="I20002" s="443"/>
      <c r="J20002" s="443"/>
      <c r="K20002" s="443"/>
    </row>
    <row r="20003" spans="2:11" s="440" customFormat="1" x14ac:dyDescent="0.2">
      <c r="B20003" s="442"/>
      <c r="I20003" s="443"/>
      <c r="J20003" s="443"/>
      <c r="K20003" s="443"/>
    </row>
    <row r="20004" spans="2:11" s="440" customFormat="1" x14ac:dyDescent="0.2">
      <c r="B20004" s="442"/>
      <c r="I20004" s="443"/>
      <c r="J20004" s="443"/>
      <c r="K20004" s="443"/>
    </row>
    <row r="20005" spans="2:11" s="440" customFormat="1" x14ac:dyDescent="0.2">
      <c r="B20005" s="442"/>
      <c r="I20005" s="443"/>
      <c r="J20005" s="443"/>
      <c r="K20005" s="443"/>
    </row>
    <row r="20006" spans="2:11" s="440" customFormat="1" x14ac:dyDescent="0.2">
      <c r="B20006" s="442"/>
      <c r="I20006" s="443"/>
      <c r="J20006" s="443"/>
      <c r="K20006" s="443"/>
    </row>
    <row r="20007" spans="2:11" s="440" customFormat="1" x14ac:dyDescent="0.2">
      <c r="B20007" s="442"/>
      <c r="I20007" s="443"/>
      <c r="J20007" s="443"/>
      <c r="K20007" s="443"/>
    </row>
    <row r="20008" spans="2:11" s="440" customFormat="1" x14ac:dyDescent="0.2">
      <c r="B20008" s="442"/>
      <c r="I20008" s="443"/>
      <c r="J20008" s="443"/>
      <c r="K20008" s="443"/>
    </row>
    <row r="20009" spans="2:11" s="440" customFormat="1" x14ac:dyDescent="0.2">
      <c r="B20009" s="442"/>
      <c r="I20009" s="443"/>
      <c r="J20009" s="443"/>
      <c r="K20009" s="443"/>
    </row>
    <row r="20010" spans="2:11" s="440" customFormat="1" x14ac:dyDescent="0.2">
      <c r="B20010" s="442"/>
      <c r="I20010" s="443"/>
      <c r="J20010" s="443"/>
      <c r="K20010" s="443"/>
    </row>
    <row r="20011" spans="2:11" s="440" customFormat="1" x14ac:dyDescent="0.2">
      <c r="B20011" s="442"/>
      <c r="I20011" s="443"/>
      <c r="J20011" s="443"/>
      <c r="K20011" s="443"/>
    </row>
    <row r="20012" spans="2:11" s="440" customFormat="1" x14ac:dyDescent="0.2">
      <c r="B20012" s="442"/>
      <c r="I20012" s="443"/>
      <c r="J20012" s="443"/>
      <c r="K20012" s="443"/>
    </row>
    <row r="20013" spans="2:11" s="440" customFormat="1" x14ac:dyDescent="0.2">
      <c r="B20013" s="442"/>
      <c r="I20013" s="443"/>
      <c r="J20013" s="443"/>
      <c r="K20013" s="443"/>
    </row>
    <row r="20014" spans="2:11" s="440" customFormat="1" x14ac:dyDescent="0.2">
      <c r="B20014" s="442"/>
      <c r="I20014" s="443"/>
      <c r="J20014" s="443"/>
      <c r="K20014" s="443"/>
    </row>
    <row r="20015" spans="2:11" s="440" customFormat="1" x14ac:dyDescent="0.2">
      <c r="B20015" s="442"/>
      <c r="I20015" s="443"/>
      <c r="J20015" s="443"/>
      <c r="K20015" s="443"/>
    </row>
    <row r="20016" spans="2:11" s="440" customFormat="1" x14ac:dyDescent="0.2">
      <c r="B20016" s="442"/>
      <c r="I20016" s="443"/>
      <c r="J20016" s="443"/>
      <c r="K20016" s="443"/>
    </row>
    <row r="20017" spans="2:11" s="440" customFormat="1" x14ac:dyDescent="0.2">
      <c r="B20017" s="442"/>
      <c r="I20017" s="443"/>
      <c r="J20017" s="443"/>
      <c r="K20017" s="443"/>
    </row>
    <row r="20018" spans="2:11" s="440" customFormat="1" x14ac:dyDescent="0.2">
      <c r="B20018" s="442"/>
      <c r="I20018" s="443"/>
      <c r="J20018" s="443"/>
      <c r="K20018" s="443"/>
    </row>
    <row r="20019" spans="2:11" s="440" customFormat="1" x14ac:dyDescent="0.2">
      <c r="B20019" s="442"/>
      <c r="I20019" s="443"/>
      <c r="J20019" s="443"/>
      <c r="K20019" s="443"/>
    </row>
    <row r="20020" spans="2:11" s="440" customFormat="1" x14ac:dyDescent="0.2">
      <c r="B20020" s="442"/>
      <c r="I20020" s="443"/>
      <c r="J20020" s="443"/>
      <c r="K20020" s="443"/>
    </row>
    <row r="20021" spans="2:11" s="440" customFormat="1" x14ac:dyDescent="0.2">
      <c r="B20021" s="442"/>
      <c r="I20021" s="443"/>
      <c r="J20021" s="443"/>
      <c r="K20021" s="443"/>
    </row>
    <row r="20022" spans="2:11" s="440" customFormat="1" x14ac:dyDescent="0.2">
      <c r="B20022" s="442"/>
      <c r="I20022" s="443"/>
      <c r="J20022" s="443"/>
      <c r="K20022" s="443"/>
    </row>
    <row r="20023" spans="2:11" s="440" customFormat="1" x14ac:dyDescent="0.2">
      <c r="B20023" s="442"/>
      <c r="I20023" s="443"/>
      <c r="J20023" s="443"/>
      <c r="K20023" s="443"/>
    </row>
    <row r="20024" spans="2:11" s="440" customFormat="1" x14ac:dyDescent="0.2">
      <c r="B20024" s="442"/>
      <c r="I20024" s="443"/>
      <c r="J20024" s="443"/>
      <c r="K20024" s="443"/>
    </row>
    <row r="20025" spans="2:11" s="440" customFormat="1" x14ac:dyDescent="0.2">
      <c r="B20025" s="442"/>
      <c r="I20025" s="443"/>
      <c r="J20025" s="443"/>
      <c r="K20025" s="443"/>
    </row>
    <row r="20026" spans="2:11" s="440" customFormat="1" x14ac:dyDescent="0.2">
      <c r="B20026" s="442"/>
      <c r="I20026" s="443"/>
      <c r="J20026" s="443"/>
      <c r="K20026" s="443"/>
    </row>
    <row r="20027" spans="2:11" s="440" customFormat="1" x14ac:dyDescent="0.2">
      <c r="B20027" s="442"/>
      <c r="I20027" s="443"/>
      <c r="J20027" s="443"/>
      <c r="K20027" s="443"/>
    </row>
    <row r="20028" spans="2:11" s="440" customFormat="1" x14ac:dyDescent="0.2">
      <c r="B20028" s="442"/>
      <c r="I20028" s="443"/>
      <c r="J20028" s="443"/>
      <c r="K20028" s="443"/>
    </row>
    <row r="20029" spans="2:11" s="440" customFormat="1" x14ac:dyDescent="0.2">
      <c r="B20029" s="442"/>
      <c r="I20029" s="443"/>
      <c r="J20029" s="443"/>
      <c r="K20029" s="443"/>
    </row>
    <row r="20030" spans="2:11" s="440" customFormat="1" x14ac:dyDescent="0.2">
      <c r="B20030" s="442"/>
      <c r="I20030" s="443"/>
      <c r="J20030" s="443"/>
      <c r="K20030" s="443"/>
    </row>
    <row r="20031" spans="2:11" s="440" customFormat="1" x14ac:dyDescent="0.2">
      <c r="B20031" s="442"/>
      <c r="I20031" s="443"/>
      <c r="J20031" s="443"/>
      <c r="K20031" s="443"/>
    </row>
    <row r="20032" spans="2:11" s="440" customFormat="1" x14ac:dyDescent="0.2">
      <c r="B20032" s="442"/>
      <c r="I20032" s="443"/>
      <c r="J20032" s="443"/>
      <c r="K20032" s="443"/>
    </row>
    <row r="20033" spans="2:11" s="440" customFormat="1" x14ac:dyDescent="0.2">
      <c r="B20033" s="442"/>
      <c r="I20033" s="443"/>
      <c r="J20033" s="443"/>
      <c r="K20033" s="443"/>
    </row>
    <row r="20034" spans="2:11" s="440" customFormat="1" x14ac:dyDescent="0.2">
      <c r="B20034" s="442"/>
      <c r="I20034" s="443"/>
      <c r="J20034" s="443"/>
      <c r="K20034" s="443"/>
    </row>
    <row r="20035" spans="2:11" s="440" customFormat="1" x14ac:dyDescent="0.2">
      <c r="B20035" s="442"/>
      <c r="I20035" s="443"/>
      <c r="J20035" s="443"/>
      <c r="K20035" s="443"/>
    </row>
    <row r="20036" spans="2:11" s="440" customFormat="1" x14ac:dyDescent="0.2">
      <c r="B20036" s="442"/>
      <c r="I20036" s="443"/>
      <c r="J20036" s="443"/>
      <c r="K20036" s="443"/>
    </row>
    <row r="20037" spans="2:11" s="440" customFormat="1" x14ac:dyDescent="0.2">
      <c r="B20037" s="442"/>
      <c r="I20037" s="443"/>
      <c r="J20037" s="443"/>
      <c r="K20037" s="443"/>
    </row>
    <row r="20038" spans="2:11" s="440" customFormat="1" x14ac:dyDescent="0.2">
      <c r="B20038" s="442"/>
      <c r="I20038" s="443"/>
      <c r="J20038" s="443"/>
      <c r="K20038" s="443"/>
    </row>
    <row r="20039" spans="2:11" s="440" customFormat="1" x14ac:dyDescent="0.2">
      <c r="B20039" s="442"/>
      <c r="I20039" s="443"/>
      <c r="J20039" s="443"/>
      <c r="K20039" s="443"/>
    </row>
    <row r="20040" spans="2:11" s="440" customFormat="1" x14ac:dyDescent="0.2">
      <c r="B20040" s="442"/>
      <c r="I20040" s="443"/>
      <c r="J20040" s="443"/>
      <c r="K20040" s="443"/>
    </row>
    <row r="20041" spans="2:11" s="440" customFormat="1" x14ac:dyDescent="0.2">
      <c r="B20041" s="442"/>
      <c r="I20041" s="443"/>
      <c r="J20041" s="443"/>
      <c r="K20041" s="443"/>
    </row>
    <row r="20042" spans="2:11" s="440" customFormat="1" x14ac:dyDescent="0.2">
      <c r="B20042" s="442"/>
      <c r="I20042" s="443"/>
      <c r="J20042" s="443"/>
      <c r="K20042" s="443"/>
    </row>
    <row r="20043" spans="2:11" s="440" customFormat="1" x14ac:dyDescent="0.2">
      <c r="B20043" s="442"/>
      <c r="I20043" s="443"/>
      <c r="J20043" s="443"/>
      <c r="K20043" s="443"/>
    </row>
    <row r="20044" spans="2:11" s="440" customFormat="1" x14ac:dyDescent="0.2">
      <c r="B20044" s="442"/>
      <c r="I20044" s="443"/>
      <c r="J20044" s="443"/>
      <c r="K20044" s="443"/>
    </row>
    <row r="20045" spans="2:11" s="440" customFormat="1" x14ac:dyDescent="0.2">
      <c r="B20045" s="442"/>
      <c r="I20045" s="443"/>
      <c r="J20045" s="443"/>
      <c r="K20045" s="443"/>
    </row>
    <row r="20046" spans="2:11" s="440" customFormat="1" x14ac:dyDescent="0.2">
      <c r="B20046" s="442"/>
      <c r="I20046" s="443"/>
      <c r="J20046" s="443"/>
      <c r="K20046" s="443"/>
    </row>
    <row r="20047" spans="2:11" s="440" customFormat="1" x14ac:dyDescent="0.2">
      <c r="B20047" s="442"/>
      <c r="I20047" s="443"/>
      <c r="J20047" s="443"/>
      <c r="K20047" s="443"/>
    </row>
    <row r="20048" spans="2:11" s="440" customFormat="1" x14ac:dyDescent="0.2">
      <c r="B20048" s="442"/>
      <c r="I20048" s="443"/>
      <c r="J20048" s="443"/>
      <c r="K20048" s="443"/>
    </row>
    <row r="20049" spans="2:11" s="440" customFormat="1" x14ac:dyDescent="0.2">
      <c r="B20049" s="442"/>
      <c r="I20049" s="443"/>
      <c r="J20049" s="443"/>
      <c r="K20049" s="443"/>
    </row>
    <row r="20050" spans="2:11" s="440" customFormat="1" x14ac:dyDescent="0.2">
      <c r="B20050" s="442"/>
      <c r="I20050" s="443"/>
      <c r="J20050" s="443"/>
      <c r="K20050" s="443"/>
    </row>
    <row r="20051" spans="2:11" s="440" customFormat="1" x14ac:dyDescent="0.2">
      <c r="B20051" s="442"/>
      <c r="I20051" s="443"/>
      <c r="J20051" s="443"/>
      <c r="K20051" s="443"/>
    </row>
    <row r="20052" spans="2:11" s="440" customFormat="1" x14ac:dyDescent="0.2">
      <c r="B20052" s="442"/>
      <c r="I20052" s="443"/>
      <c r="J20052" s="443"/>
      <c r="K20052" s="443"/>
    </row>
    <row r="20053" spans="2:11" s="440" customFormat="1" x14ac:dyDescent="0.2">
      <c r="B20053" s="442"/>
      <c r="I20053" s="443"/>
      <c r="J20053" s="443"/>
      <c r="K20053" s="443"/>
    </row>
    <row r="20054" spans="2:11" s="440" customFormat="1" x14ac:dyDescent="0.2">
      <c r="B20054" s="442"/>
      <c r="I20054" s="443"/>
      <c r="J20054" s="443"/>
      <c r="K20054" s="443"/>
    </row>
    <row r="20055" spans="2:11" s="440" customFormat="1" x14ac:dyDescent="0.2">
      <c r="B20055" s="442"/>
      <c r="I20055" s="443"/>
      <c r="J20055" s="443"/>
      <c r="K20055" s="443"/>
    </row>
    <row r="20056" spans="2:11" s="440" customFormat="1" x14ac:dyDescent="0.2">
      <c r="B20056" s="442"/>
      <c r="I20056" s="443"/>
      <c r="J20056" s="443"/>
      <c r="K20056" s="443"/>
    </row>
    <row r="20057" spans="2:11" s="440" customFormat="1" x14ac:dyDescent="0.2">
      <c r="B20057" s="442"/>
      <c r="I20057" s="443"/>
      <c r="J20057" s="443"/>
      <c r="K20057" s="443"/>
    </row>
    <row r="20058" spans="2:11" s="440" customFormat="1" x14ac:dyDescent="0.2">
      <c r="B20058" s="442"/>
      <c r="I20058" s="443"/>
      <c r="J20058" s="443"/>
      <c r="K20058" s="443"/>
    </row>
    <row r="20059" spans="2:11" s="440" customFormat="1" x14ac:dyDescent="0.2">
      <c r="B20059" s="442"/>
      <c r="I20059" s="443"/>
      <c r="J20059" s="443"/>
      <c r="K20059" s="443"/>
    </row>
    <row r="20060" spans="2:11" s="440" customFormat="1" x14ac:dyDescent="0.2">
      <c r="B20060" s="442"/>
      <c r="I20060" s="443"/>
      <c r="J20060" s="443"/>
      <c r="K20060" s="443"/>
    </row>
    <row r="20061" spans="2:11" s="440" customFormat="1" x14ac:dyDescent="0.2">
      <c r="B20061" s="442"/>
      <c r="I20061" s="443"/>
      <c r="J20061" s="443"/>
      <c r="K20061" s="443"/>
    </row>
    <row r="20062" spans="2:11" s="440" customFormat="1" x14ac:dyDescent="0.2">
      <c r="B20062" s="442"/>
      <c r="I20062" s="443"/>
      <c r="J20062" s="443"/>
      <c r="K20062" s="443"/>
    </row>
    <row r="20063" spans="2:11" s="440" customFormat="1" x14ac:dyDescent="0.2">
      <c r="B20063" s="442"/>
      <c r="I20063" s="443"/>
      <c r="J20063" s="443"/>
      <c r="K20063" s="443"/>
    </row>
    <row r="20064" spans="2:11" s="440" customFormat="1" x14ac:dyDescent="0.2">
      <c r="B20064" s="442"/>
      <c r="I20064" s="443"/>
      <c r="J20064" s="443"/>
      <c r="K20064" s="443"/>
    </row>
    <row r="20065" spans="2:11" s="440" customFormat="1" x14ac:dyDescent="0.2">
      <c r="B20065" s="442"/>
      <c r="I20065" s="443"/>
      <c r="J20065" s="443"/>
      <c r="K20065" s="443"/>
    </row>
    <row r="20066" spans="2:11" s="440" customFormat="1" x14ac:dyDescent="0.2">
      <c r="B20066" s="442"/>
      <c r="I20066" s="443"/>
      <c r="J20066" s="443"/>
      <c r="K20066" s="443"/>
    </row>
    <row r="20067" spans="2:11" s="440" customFormat="1" x14ac:dyDescent="0.2">
      <c r="B20067" s="442"/>
      <c r="I20067" s="443"/>
      <c r="J20067" s="443"/>
      <c r="K20067" s="443"/>
    </row>
    <row r="20068" spans="2:11" s="440" customFormat="1" x14ac:dyDescent="0.2">
      <c r="B20068" s="442"/>
      <c r="I20068" s="443"/>
      <c r="J20068" s="443"/>
      <c r="K20068" s="443"/>
    </row>
    <row r="20069" spans="2:11" s="440" customFormat="1" x14ac:dyDescent="0.2">
      <c r="B20069" s="442"/>
      <c r="I20069" s="443"/>
      <c r="J20069" s="443"/>
      <c r="K20069" s="443"/>
    </row>
    <row r="20070" spans="2:11" s="440" customFormat="1" x14ac:dyDescent="0.2">
      <c r="B20070" s="442"/>
      <c r="I20070" s="443"/>
      <c r="J20070" s="443"/>
      <c r="K20070" s="443"/>
    </row>
    <row r="20071" spans="2:11" s="440" customFormat="1" x14ac:dyDescent="0.2">
      <c r="B20071" s="442"/>
      <c r="I20071" s="443"/>
      <c r="J20071" s="443"/>
      <c r="K20071" s="443"/>
    </row>
    <row r="20072" spans="2:11" s="440" customFormat="1" x14ac:dyDescent="0.2">
      <c r="B20072" s="442"/>
      <c r="I20072" s="443"/>
      <c r="J20072" s="443"/>
      <c r="K20072" s="443"/>
    </row>
    <row r="20073" spans="2:11" s="440" customFormat="1" x14ac:dyDescent="0.2">
      <c r="B20073" s="442"/>
      <c r="I20073" s="443"/>
      <c r="J20073" s="443"/>
      <c r="K20073" s="443"/>
    </row>
    <row r="20074" spans="2:11" s="440" customFormat="1" x14ac:dyDescent="0.2">
      <c r="B20074" s="442"/>
      <c r="I20074" s="443"/>
      <c r="J20074" s="443"/>
      <c r="K20074" s="443"/>
    </row>
    <row r="20075" spans="2:11" s="440" customFormat="1" x14ac:dyDescent="0.2">
      <c r="B20075" s="442"/>
      <c r="I20075" s="443"/>
      <c r="J20075" s="443"/>
      <c r="K20075" s="443"/>
    </row>
    <row r="20076" spans="2:11" s="440" customFormat="1" x14ac:dyDescent="0.2">
      <c r="B20076" s="442"/>
      <c r="I20076" s="443"/>
      <c r="J20076" s="443"/>
      <c r="K20076" s="443"/>
    </row>
    <row r="20077" spans="2:11" s="440" customFormat="1" x14ac:dyDescent="0.2">
      <c r="B20077" s="442"/>
      <c r="I20077" s="443"/>
      <c r="J20077" s="443"/>
      <c r="K20077" s="443"/>
    </row>
    <row r="20078" spans="2:11" s="440" customFormat="1" x14ac:dyDescent="0.2">
      <c r="B20078" s="442"/>
      <c r="I20078" s="443"/>
      <c r="J20078" s="443"/>
      <c r="K20078" s="443"/>
    </row>
    <row r="20079" spans="2:11" s="440" customFormat="1" x14ac:dyDescent="0.2">
      <c r="B20079" s="442"/>
      <c r="I20079" s="443"/>
      <c r="J20079" s="443"/>
      <c r="K20079" s="443"/>
    </row>
    <row r="20080" spans="2:11" s="440" customFormat="1" x14ac:dyDescent="0.2">
      <c r="B20080" s="442"/>
      <c r="I20080" s="443"/>
      <c r="J20080" s="443"/>
      <c r="K20080" s="443"/>
    </row>
    <row r="20081" spans="2:11" s="440" customFormat="1" x14ac:dyDescent="0.2">
      <c r="B20081" s="442"/>
      <c r="I20081" s="443"/>
      <c r="J20081" s="443"/>
      <c r="K20081" s="443"/>
    </row>
    <row r="20082" spans="2:11" s="440" customFormat="1" x14ac:dyDescent="0.2">
      <c r="B20082" s="442"/>
      <c r="I20082" s="443"/>
      <c r="J20082" s="443"/>
      <c r="K20082" s="443"/>
    </row>
    <row r="20083" spans="2:11" s="440" customFormat="1" x14ac:dyDescent="0.2">
      <c r="B20083" s="442"/>
      <c r="I20083" s="443"/>
      <c r="J20083" s="443"/>
      <c r="K20083" s="443"/>
    </row>
    <row r="20084" spans="2:11" s="440" customFormat="1" x14ac:dyDescent="0.2">
      <c r="B20084" s="442"/>
      <c r="I20084" s="443"/>
      <c r="J20084" s="443"/>
      <c r="K20084" s="443"/>
    </row>
    <row r="20085" spans="2:11" s="440" customFormat="1" x14ac:dyDescent="0.2">
      <c r="B20085" s="442"/>
      <c r="I20085" s="443"/>
      <c r="J20085" s="443"/>
      <c r="K20085" s="443"/>
    </row>
    <row r="20086" spans="2:11" s="440" customFormat="1" x14ac:dyDescent="0.2">
      <c r="B20086" s="442"/>
      <c r="I20086" s="443"/>
      <c r="J20086" s="443"/>
      <c r="K20086" s="443"/>
    </row>
    <row r="20087" spans="2:11" s="440" customFormat="1" x14ac:dyDescent="0.2">
      <c r="B20087" s="442"/>
      <c r="I20087" s="443"/>
      <c r="J20087" s="443"/>
      <c r="K20087" s="443"/>
    </row>
    <row r="20088" spans="2:11" s="440" customFormat="1" x14ac:dyDescent="0.2">
      <c r="B20088" s="442"/>
      <c r="I20088" s="443"/>
      <c r="J20088" s="443"/>
      <c r="K20088" s="443"/>
    </row>
    <row r="20089" spans="2:11" s="440" customFormat="1" x14ac:dyDescent="0.2">
      <c r="B20089" s="442"/>
      <c r="I20089" s="443"/>
      <c r="J20089" s="443"/>
      <c r="K20089" s="443"/>
    </row>
    <row r="20090" spans="2:11" s="440" customFormat="1" x14ac:dyDescent="0.2">
      <c r="B20090" s="442"/>
      <c r="I20090" s="443"/>
      <c r="J20090" s="443"/>
      <c r="K20090" s="443"/>
    </row>
    <row r="20091" spans="2:11" s="440" customFormat="1" x14ac:dyDescent="0.2">
      <c r="B20091" s="442"/>
      <c r="I20091" s="443"/>
      <c r="J20091" s="443"/>
      <c r="K20091" s="443"/>
    </row>
    <row r="20092" spans="2:11" s="440" customFormat="1" x14ac:dyDescent="0.2">
      <c r="B20092" s="442"/>
      <c r="I20092" s="443"/>
      <c r="J20092" s="443"/>
      <c r="K20092" s="443"/>
    </row>
    <row r="20093" spans="2:11" s="440" customFormat="1" x14ac:dyDescent="0.2">
      <c r="B20093" s="442"/>
      <c r="I20093" s="443"/>
      <c r="J20093" s="443"/>
      <c r="K20093" s="443"/>
    </row>
    <row r="20094" spans="2:11" s="440" customFormat="1" x14ac:dyDescent="0.2">
      <c r="B20094" s="442"/>
      <c r="I20094" s="443"/>
      <c r="J20094" s="443"/>
      <c r="K20094" s="443"/>
    </row>
    <row r="20095" spans="2:11" s="440" customFormat="1" x14ac:dyDescent="0.2">
      <c r="B20095" s="442"/>
      <c r="I20095" s="443"/>
      <c r="J20095" s="443"/>
      <c r="K20095" s="443"/>
    </row>
    <row r="20096" spans="2:11" s="440" customFormat="1" x14ac:dyDescent="0.2">
      <c r="B20096" s="442"/>
      <c r="I20096" s="443"/>
      <c r="J20096" s="443"/>
      <c r="K20096" s="443"/>
    </row>
    <row r="20097" spans="2:11" s="440" customFormat="1" x14ac:dyDescent="0.2">
      <c r="B20097" s="442"/>
      <c r="I20097" s="443"/>
      <c r="J20097" s="443"/>
      <c r="K20097" s="443"/>
    </row>
    <row r="20098" spans="2:11" s="440" customFormat="1" x14ac:dyDescent="0.2">
      <c r="B20098" s="442"/>
      <c r="I20098" s="443"/>
      <c r="J20098" s="443"/>
      <c r="K20098" s="443"/>
    </row>
    <row r="20099" spans="2:11" s="440" customFormat="1" x14ac:dyDescent="0.2">
      <c r="B20099" s="442"/>
      <c r="I20099" s="443"/>
      <c r="J20099" s="443"/>
      <c r="K20099" s="443"/>
    </row>
    <row r="20100" spans="2:11" s="440" customFormat="1" x14ac:dyDescent="0.2">
      <c r="B20100" s="442"/>
      <c r="I20100" s="443"/>
      <c r="J20100" s="443"/>
      <c r="K20100" s="443"/>
    </row>
    <row r="20101" spans="2:11" s="440" customFormat="1" x14ac:dyDescent="0.2">
      <c r="B20101" s="442"/>
      <c r="I20101" s="443"/>
      <c r="J20101" s="443"/>
      <c r="K20101" s="443"/>
    </row>
    <row r="20102" spans="2:11" s="440" customFormat="1" x14ac:dyDescent="0.2">
      <c r="B20102" s="442"/>
      <c r="I20102" s="443"/>
      <c r="J20102" s="443"/>
      <c r="K20102" s="443"/>
    </row>
    <row r="20103" spans="2:11" s="440" customFormat="1" x14ac:dyDescent="0.2">
      <c r="B20103" s="442"/>
      <c r="I20103" s="443"/>
      <c r="J20103" s="443"/>
      <c r="K20103" s="443"/>
    </row>
    <row r="20104" spans="2:11" s="440" customFormat="1" x14ac:dyDescent="0.2">
      <c r="B20104" s="442"/>
      <c r="I20104" s="443"/>
      <c r="J20104" s="443"/>
      <c r="K20104" s="443"/>
    </row>
    <row r="20105" spans="2:11" s="440" customFormat="1" x14ac:dyDescent="0.2">
      <c r="B20105" s="442"/>
      <c r="I20105" s="443"/>
      <c r="J20105" s="443"/>
      <c r="K20105" s="443"/>
    </row>
    <row r="20106" spans="2:11" s="440" customFormat="1" x14ac:dyDescent="0.2">
      <c r="B20106" s="442"/>
      <c r="I20106" s="443"/>
      <c r="J20106" s="443"/>
      <c r="K20106" s="443"/>
    </row>
    <row r="20107" spans="2:11" s="440" customFormat="1" x14ac:dyDescent="0.2">
      <c r="B20107" s="442"/>
      <c r="I20107" s="443"/>
      <c r="J20107" s="443"/>
      <c r="K20107" s="443"/>
    </row>
    <row r="20108" spans="2:11" s="440" customFormat="1" x14ac:dyDescent="0.2">
      <c r="B20108" s="442"/>
      <c r="I20108" s="443"/>
      <c r="J20108" s="443"/>
      <c r="K20108" s="443"/>
    </row>
    <row r="20109" spans="2:11" s="440" customFormat="1" x14ac:dyDescent="0.2">
      <c r="B20109" s="442"/>
      <c r="I20109" s="443"/>
      <c r="J20109" s="443"/>
      <c r="K20109" s="443"/>
    </row>
    <row r="20110" spans="2:11" s="440" customFormat="1" x14ac:dyDescent="0.2">
      <c r="B20110" s="442"/>
      <c r="I20110" s="443"/>
      <c r="J20110" s="443"/>
      <c r="K20110" s="443"/>
    </row>
    <row r="20111" spans="2:11" s="440" customFormat="1" x14ac:dyDescent="0.2">
      <c r="B20111" s="442"/>
      <c r="I20111" s="443"/>
      <c r="J20111" s="443"/>
      <c r="K20111" s="443"/>
    </row>
    <row r="20112" spans="2:11" s="440" customFormat="1" x14ac:dyDescent="0.2">
      <c r="B20112" s="442"/>
      <c r="I20112" s="443"/>
      <c r="J20112" s="443"/>
      <c r="K20112" s="443"/>
    </row>
    <row r="20113" spans="2:11" s="440" customFormat="1" x14ac:dyDescent="0.2">
      <c r="B20113" s="442"/>
      <c r="I20113" s="443"/>
      <c r="J20113" s="443"/>
      <c r="K20113" s="443"/>
    </row>
    <row r="20114" spans="2:11" s="440" customFormat="1" x14ac:dyDescent="0.2">
      <c r="B20114" s="442"/>
      <c r="I20114" s="443"/>
      <c r="J20114" s="443"/>
      <c r="K20114" s="443"/>
    </row>
    <row r="20115" spans="2:11" s="440" customFormat="1" x14ac:dyDescent="0.2">
      <c r="B20115" s="442"/>
      <c r="I20115" s="443"/>
      <c r="J20115" s="443"/>
      <c r="K20115" s="443"/>
    </row>
    <row r="20116" spans="2:11" s="440" customFormat="1" x14ac:dyDescent="0.2">
      <c r="B20116" s="442"/>
      <c r="I20116" s="443"/>
      <c r="J20116" s="443"/>
      <c r="K20116" s="443"/>
    </row>
    <row r="20117" spans="2:11" s="440" customFormat="1" x14ac:dyDescent="0.2">
      <c r="B20117" s="442"/>
      <c r="I20117" s="443"/>
      <c r="J20117" s="443"/>
      <c r="K20117" s="443"/>
    </row>
    <row r="20118" spans="2:11" s="440" customFormat="1" x14ac:dyDescent="0.2">
      <c r="B20118" s="442"/>
      <c r="I20118" s="443"/>
      <c r="J20118" s="443"/>
      <c r="K20118" s="443"/>
    </row>
    <row r="20119" spans="2:11" s="440" customFormat="1" x14ac:dyDescent="0.2">
      <c r="B20119" s="442"/>
      <c r="I20119" s="443"/>
      <c r="J20119" s="443"/>
      <c r="K20119" s="443"/>
    </row>
    <row r="20120" spans="2:11" s="440" customFormat="1" x14ac:dyDescent="0.2">
      <c r="B20120" s="442"/>
      <c r="I20120" s="443"/>
      <c r="J20120" s="443"/>
      <c r="K20120" s="443"/>
    </row>
    <row r="20121" spans="2:11" s="440" customFormat="1" x14ac:dyDescent="0.2">
      <c r="B20121" s="442"/>
      <c r="I20121" s="443"/>
      <c r="J20121" s="443"/>
      <c r="K20121" s="443"/>
    </row>
    <row r="20122" spans="2:11" s="440" customFormat="1" x14ac:dyDescent="0.2">
      <c r="B20122" s="442"/>
      <c r="I20122" s="443"/>
      <c r="J20122" s="443"/>
      <c r="K20122" s="443"/>
    </row>
    <row r="20123" spans="2:11" s="440" customFormat="1" x14ac:dyDescent="0.2">
      <c r="B20123" s="442"/>
      <c r="I20123" s="443"/>
      <c r="J20123" s="443"/>
      <c r="K20123" s="443"/>
    </row>
    <row r="20124" spans="2:11" s="440" customFormat="1" x14ac:dyDescent="0.2">
      <c r="B20124" s="442"/>
      <c r="I20124" s="443"/>
      <c r="J20124" s="443"/>
      <c r="K20124" s="443"/>
    </row>
    <row r="20125" spans="2:11" s="440" customFormat="1" x14ac:dyDescent="0.2">
      <c r="B20125" s="442"/>
      <c r="I20125" s="443"/>
      <c r="J20125" s="443"/>
      <c r="K20125" s="443"/>
    </row>
    <row r="20126" spans="2:11" s="440" customFormat="1" x14ac:dyDescent="0.2">
      <c r="B20126" s="442"/>
      <c r="I20126" s="443"/>
      <c r="J20126" s="443"/>
      <c r="K20126" s="443"/>
    </row>
    <row r="20127" spans="2:11" s="440" customFormat="1" x14ac:dyDescent="0.2">
      <c r="B20127" s="442"/>
      <c r="I20127" s="443"/>
      <c r="J20127" s="443"/>
      <c r="K20127" s="443"/>
    </row>
    <row r="20128" spans="2:11" s="440" customFormat="1" x14ac:dyDescent="0.2">
      <c r="B20128" s="442"/>
      <c r="I20128" s="443"/>
      <c r="J20128" s="443"/>
      <c r="K20128" s="443"/>
    </row>
    <row r="20129" spans="2:11" s="440" customFormat="1" x14ac:dyDescent="0.2">
      <c r="B20129" s="442"/>
      <c r="I20129" s="443"/>
      <c r="J20129" s="443"/>
      <c r="K20129" s="443"/>
    </row>
    <row r="20130" spans="2:11" s="440" customFormat="1" x14ac:dyDescent="0.2">
      <c r="B20130" s="442"/>
      <c r="I20130" s="443"/>
      <c r="J20130" s="443"/>
      <c r="K20130" s="443"/>
    </row>
    <row r="20131" spans="2:11" s="440" customFormat="1" x14ac:dyDescent="0.2">
      <c r="B20131" s="442"/>
      <c r="I20131" s="443"/>
      <c r="J20131" s="443"/>
      <c r="K20131" s="443"/>
    </row>
    <row r="20132" spans="2:11" s="440" customFormat="1" x14ac:dyDescent="0.2">
      <c r="B20132" s="442"/>
      <c r="I20132" s="443"/>
      <c r="J20132" s="443"/>
      <c r="K20132" s="443"/>
    </row>
    <row r="20133" spans="2:11" s="440" customFormat="1" x14ac:dyDescent="0.2">
      <c r="B20133" s="442"/>
      <c r="I20133" s="443"/>
      <c r="J20133" s="443"/>
      <c r="K20133" s="443"/>
    </row>
    <row r="20134" spans="2:11" s="440" customFormat="1" x14ac:dyDescent="0.2">
      <c r="B20134" s="442"/>
      <c r="I20134" s="443"/>
      <c r="J20134" s="443"/>
      <c r="K20134" s="443"/>
    </row>
    <row r="20135" spans="2:11" s="440" customFormat="1" x14ac:dyDescent="0.2">
      <c r="B20135" s="442"/>
      <c r="I20135" s="443"/>
      <c r="J20135" s="443"/>
      <c r="K20135" s="443"/>
    </row>
    <row r="20136" spans="2:11" s="440" customFormat="1" x14ac:dyDescent="0.2">
      <c r="B20136" s="442"/>
      <c r="I20136" s="443"/>
      <c r="J20136" s="443"/>
      <c r="K20136" s="443"/>
    </row>
    <row r="20137" spans="2:11" s="440" customFormat="1" x14ac:dyDescent="0.2">
      <c r="B20137" s="442"/>
      <c r="I20137" s="443"/>
      <c r="J20137" s="443"/>
      <c r="K20137" s="443"/>
    </row>
    <row r="20138" spans="2:11" s="440" customFormat="1" x14ac:dyDescent="0.2">
      <c r="B20138" s="442"/>
      <c r="I20138" s="443"/>
      <c r="J20138" s="443"/>
      <c r="K20138" s="443"/>
    </row>
    <row r="20139" spans="2:11" s="440" customFormat="1" x14ac:dyDescent="0.2">
      <c r="B20139" s="442"/>
      <c r="I20139" s="443"/>
      <c r="J20139" s="443"/>
      <c r="K20139" s="443"/>
    </row>
    <row r="20140" spans="2:11" s="440" customFormat="1" x14ac:dyDescent="0.2">
      <c r="B20140" s="442"/>
      <c r="I20140" s="443"/>
      <c r="J20140" s="443"/>
      <c r="K20140" s="443"/>
    </row>
    <row r="20141" spans="2:11" s="440" customFormat="1" x14ac:dyDescent="0.2">
      <c r="B20141" s="442"/>
      <c r="I20141" s="443"/>
      <c r="J20141" s="443"/>
      <c r="K20141" s="443"/>
    </row>
    <row r="20142" spans="2:11" s="440" customFormat="1" x14ac:dyDescent="0.2">
      <c r="B20142" s="442"/>
      <c r="I20142" s="443"/>
      <c r="J20142" s="443"/>
      <c r="K20142" s="443"/>
    </row>
    <row r="20143" spans="2:11" s="440" customFormat="1" x14ac:dyDescent="0.2">
      <c r="B20143" s="442"/>
      <c r="I20143" s="443"/>
      <c r="J20143" s="443"/>
      <c r="K20143" s="443"/>
    </row>
    <row r="20144" spans="2:11" s="440" customFormat="1" x14ac:dyDescent="0.2">
      <c r="B20144" s="442"/>
      <c r="I20144" s="443"/>
      <c r="J20144" s="443"/>
      <c r="K20144" s="443"/>
    </row>
    <row r="20145" spans="2:11" s="440" customFormat="1" x14ac:dyDescent="0.2">
      <c r="B20145" s="442"/>
      <c r="I20145" s="443"/>
      <c r="J20145" s="443"/>
      <c r="K20145" s="443"/>
    </row>
    <row r="20146" spans="2:11" s="440" customFormat="1" x14ac:dyDescent="0.2">
      <c r="B20146" s="442"/>
      <c r="I20146" s="443"/>
      <c r="J20146" s="443"/>
      <c r="K20146" s="443"/>
    </row>
    <row r="20147" spans="2:11" s="440" customFormat="1" x14ac:dyDescent="0.2">
      <c r="B20147" s="442"/>
      <c r="I20147" s="443"/>
      <c r="J20147" s="443"/>
      <c r="K20147" s="443"/>
    </row>
    <row r="20148" spans="2:11" s="440" customFormat="1" x14ac:dyDescent="0.2">
      <c r="B20148" s="442"/>
      <c r="I20148" s="443"/>
      <c r="J20148" s="443"/>
      <c r="K20148" s="443"/>
    </row>
    <row r="20149" spans="2:11" s="440" customFormat="1" x14ac:dyDescent="0.2">
      <c r="B20149" s="442"/>
      <c r="I20149" s="443"/>
      <c r="J20149" s="443"/>
      <c r="K20149" s="443"/>
    </row>
    <row r="20150" spans="2:11" s="440" customFormat="1" x14ac:dyDescent="0.2">
      <c r="B20150" s="442"/>
      <c r="I20150" s="443"/>
      <c r="J20150" s="443"/>
      <c r="K20150" s="443"/>
    </row>
    <row r="20151" spans="2:11" s="440" customFormat="1" x14ac:dyDescent="0.2">
      <c r="B20151" s="442"/>
      <c r="I20151" s="443"/>
      <c r="J20151" s="443"/>
      <c r="K20151" s="443"/>
    </row>
    <row r="20152" spans="2:11" s="440" customFormat="1" x14ac:dyDescent="0.2">
      <c r="B20152" s="442"/>
      <c r="I20152" s="443"/>
      <c r="J20152" s="443"/>
      <c r="K20152" s="443"/>
    </row>
    <row r="20153" spans="2:11" s="440" customFormat="1" x14ac:dyDescent="0.2">
      <c r="B20153" s="442"/>
      <c r="I20153" s="443"/>
      <c r="J20153" s="443"/>
      <c r="K20153" s="443"/>
    </row>
    <row r="20154" spans="2:11" s="440" customFormat="1" x14ac:dyDescent="0.2">
      <c r="B20154" s="442"/>
      <c r="I20154" s="443"/>
      <c r="J20154" s="443"/>
      <c r="K20154" s="443"/>
    </row>
    <row r="20155" spans="2:11" s="440" customFormat="1" x14ac:dyDescent="0.2">
      <c r="B20155" s="442"/>
      <c r="I20155" s="443"/>
      <c r="J20155" s="443"/>
      <c r="K20155" s="443"/>
    </row>
    <row r="20156" spans="2:11" s="440" customFormat="1" x14ac:dyDescent="0.2">
      <c r="B20156" s="442"/>
      <c r="I20156" s="443"/>
      <c r="J20156" s="443"/>
      <c r="K20156" s="443"/>
    </row>
    <row r="20157" spans="2:11" s="440" customFormat="1" x14ac:dyDescent="0.2">
      <c r="B20157" s="442"/>
      <c r="I20157" s="443"/>
      <c r="J20157" s="443"/>
      <c r="K20157" s="443"/>
    </row>
    <row r="20158" spans="2:11" s="440" customFormat="1" x14ac:dyDescent="0.2">
      <c r="B20158" s="442"/>
      <c r="I20158" s="443"/>
      <c r="J20158" s="443"/>
      <c r="K20158" s="443"/>
    </row>
    <row r="20159" spans="2:11" s="440" customFormat="1" x14ac:dyDescent="0.2">
      <c r="B20159" s="442"/>
      <c r="I20159" s="443"/>
      <c r="J20159" s="443"/>
      <c r="K20159" s="443"/>
    </row>
    <row r="20160" spans="2:11" s="440" customFormat="1" x14ac:dyDescent="0.2">
      <c r="B20160" s="442"/>
      <c r="I20160" s="443"/>
      <c r="J20160" s="443"/>
      <c r="K20160" s="443"/>
    </row>
    <row r="20161" spans="2:11" s="440" customFormat="1" x14ac:dyDescent="0.2">
      <c r="B20161" s="442"/>
      <c r="I20161" s="443"/>
      <c r="J20161" s="443"/>
      <c r="K20161" s="443"/>
    </row>
    <row r="20162" spans="2:11" s="440" customFormat="1" x14ac:dyDescent="0.2">
      <c r="B20162" s="442"/>
      <c r="I20162" s="443"/>
      <c r="J20162" s="443"/>
      <c r="K20162" s="443"/>
    </row>
    <row r="20163" spans="2:11" s="440" customFormat="1" x14ac:dyDescent="0.2">
      <c r="B20163" s="442"/>
      <c r="I20163" s="443"/>
      <c r="J20163" s="443"/>
      <c r="K20163" s="443"/>
    </row>
    <row r="20164" spans="2:11" s="440" customFormat="1" x14ac:dyDescent="0.2">
      <c r="B20164" s="442"/>
      <c r="I20164" s="443"/>
      <c r="J20164" s="443"/>
      <c r="K20164" s="443"/>
    </row>
    <row r="20165" spans="2:11" s="440" customFormat="1" x14ac:dyDescent="0.2">
      <c r="B20165" s="442"/>
      <c r="I20165" s="443"/>
      <c r="J20165" s="443"/>
      <c r="K20165" s="443"/>
    </row>
    <row r="20166" spans="2:11" s="440" customFormat="1" x14ac:dyDescent="0.2">
      <c r="B20166" s="442"/>
      <c r="I20166" s="443"/>
      <c r="J20166" s="443"/>
      <c r="K20166" s="443"/>
    </row>
    <row r="20167" spans="2:11" s="440" customFormat="1" x14ac:dyDescent="0.2">
      <c r="B20167" s="442"/>
      <c r="I20167" s="443"/>
      <c r="J20167" s="443"/>
      <c r="K20167" s="443"/>
    </row>
    <row r="20168" spans="2:11" s="440" customFormat="1" x14ac:dyDescent="0.2">
      <c r="B20168" s="442"/>
      <c r="I20168" s="443"/>
      <c r="J20168" s="443"/>
      <c r="K20168" s="443"/>
    </row>
    <row r="20169" spans="2:11" s="440" customFormat="1" x14ac:dyDescent="0.2">
      <c r="B20169" s="442"/>
      <c r="I20169" s="443"/>
      <c r="J20169" s="443"/>
      <c r="K20169" s="443"/>
    </row>
    <row r="20170" spans="2:11" s="440" customFormat="1" x14ac:dyDescent="0.2">
      <c r="B20170" s="442"/>
      <c r="I20170" s="443"/>
      <c r="J20170" s="443"/>
      <c r="K20170" s="443"/>
    </row>
    <row r="20171" spans="2:11" s="440" customFormat="1" x14ac:dyDescent="0.2">
      <c r="B20171" s="442"/>
      <c r="I20171" s="443"/>
      <c r="J20171" s="443"/>
      <c r="K20171" s="443"/>
    </row>
    <row r="20172" spans="2:11" s="440" customFormat="1" x14ac:dyDescent="0.2">
      <c r="B20172" s="442"/>
      <c r="I20172" s="443"/>
      <c r="J20172" s="443"/>
      <c r="K20172" s="443"/>
    </row>
    <row r="20173" spans="2:11" s="440" customFormat="1" x14ac:dyDescent="0.2">
      <c r="B20173" s="442"/>
      <c r="I20173" s="443"/>
      <c r="J20173" s="443"/>
      <c r="K20173" s="443"/>
    </row>
    <row r="20174" spans="2:11" s="440" customFormat="1" x14ac:dyDescent="0.2">
      <c r="B20174" s="442"/>
      <c r="I20174" s="443"/>
      <c r="J20174" s="443"/>
      <c r="K20174" s="443"/>
    </row>
    <row r="20175" spans="2:11" s="440" customFormat="1" x14ac:dyDescent="0.2">
      <c r="B20175" s="442"/>
      <c r="I20175" s="443"/>
      <c r="J20175" s="443"/>
      <c r="K20175" s="443"/>
    </row>
    <row r="20176" spans="2:11" s="440" customFormat="1" x14ac:dyDescent="0.2">
      <c r="B20176" s="442"/>
      <c r="I20176" s="443"/>
      <c r="J20176" s="443"/>
      <c r="K20176" s="443"/>
    </row>
    <row r="20177" spans="2:11" s="440" customFormat="1" x14ac:dyDescent="0.2">
      <c r="B20177" s="442"/>
      <c r="I20177" s="443"/>
      <c r="J20177" s="443"/>
      <c r="K20177" s="443"/>
    </row>
    <row r="20178" spans="2:11" s="440" customFormat="1" x14ac:dyDescent="0.2">
      <c r="B20178" s="442"/>
      <c r="I20178" s="443"/>
      <c r="J20178" s="443"/>
      <c r="K20178" s="443"/>
    </row>
    <row r="20179" spans="2:11" s="440" customFormat="1" x14ac:dyDescent="0.2">
      <c r="B20179" s="442"/>
      <c r="I20179" s="443"/>
      <c r="J20179" s="443"/>
      <c r="K20179" s="443"/>
    </row>
    <row r="20180" spans="2:11" s="440" customFormat="1" x14ac:dyDescent="0.2">
      <c r="B20180" s="442"/>
      <c r="I20180" s="443"/>
      <c r="J20180" s="443"/>
      <c r="K20180" s="443"/>
    </row>
    <row r="20181" spans="2:11" s="440" customFormat="1" x14ac:dyDescent="0.2">
      <c r="B20181" s="442"/>
      <c r="I20181" s="443"/>
      <c r="J20181" s="443"/>
      <c r="K20181" s="443"/>
    </row>
    <row r="20182" spans="2:11" s="440" customFormat="1" x14ac:dyDescent="0.2">
      <c r="B20182" s="442"/>
      <c r="I20182" s="443"/>
      <c r="J20182" s="443"/>
      <c r="K20182" s="443"/>
    </row>
    <row r="20183" spans="2:11" s="440" customFormat="1" x14ac:dyDescent="0.2">
      <c r="B20183" s="442"/>
      <c r="I20183" s="443"/>
      <c r="J20183" s="443"/>
      <c r="K20183" s="443"/>
    </row>
    <row r="20184" spans="2:11" s="440" customFormat="1" x14ac:dyDescent="0.2">
      <c r="B20184" s="442"/>
      <c r="I20184" s="443"/>
      <c r="J20184" s="443"/>
      <c r="K20184" s="443"/>
    </row>
    <row r="20185" spans="2:11" s="440" customFormat="1" x14ac:dyDescent="0.2">
      <c r="B20185" s="442"/>
      <c r="I20185" s="443"/>
      <c r="J20185" s="443"/>
      <c r="K20185" s="443"/>
    </row>
    <row r="20186" spans="2:11" s="440" customFormat="1" x14ac:dyDescent="0.2">
      <c r="B20186" s="442"/>
      <c r="I20186" s="443"/>
      <c r="J20186" s="443"/>
      <c r="K20186" s="443"/>
    </row>
    <row r="20187" spans="2:11" s="440" customFormat="1" x14ac:dyDescent="0.2">
      <c r="B20187" s="442"/>
      <c r="I20187" s="443"/>
      <c r="J20187" s="443"/>
      <c r="K20187" s="443"/>
    </row>
    <row r="20188" spans="2:11" s="440" customFormat="1" x14ac:dyDescent="0.2">
      <c r="B20188" s="442"/>
      <c r="I20188" s="443"/>
      <c r="J20188" s="443"/>
      <c r="K20188" s="443"/>
    </row>
    <row r="20189" spans="2:11" s="440" customFormat="1" x14ac:dyDescent="0.2">
      <c r="B20189" s="442"/>
      <c r="I20189" s="443"/>
      <c r="J20189" s="443"/>
      <c r="K20189" s="443"/>
    </row>
    <row r="20190" spans="2:11" s="440" customFormat="1" x14ac:dyDescent="0.2">
      <c r="B20190" s="442"/>
      <c r="I20190" s="443"/>
      <c r="J20190" s="443"/>
      <c r="K20190" s="443"/>
    </row>
    <row r="20191" spans="2:11" s="440" customFormat="1" x14ac:dyDescent="0.2">
      <c r="B20191" s="442"/>
      <c r="I20191" s="443"/>
      <c r="J20191" s="443"/>
      <c r="K20191" s="443"/>
    </row>
    <row r="20192" spans="2:11" s="440" customFormat="1" x14ac:dyDescent="0.2">
      <c r="B20192" s="442"/>
      <c r="I20192" s="443"/>
      <c r="J20192" s="443"/>
      <c r="K20192" s="443"/>
    </row>
    <row r="20193" spans="2:11" s="440" customFormat="1" x14ac:dyDescent="0.2">
      <c r="B20193" s="442"/>
      <c r="I20193" s="443"/>
      <c r="J20193" s="443"/>
      <c r="K20193" s="443"/>
    </row>
    <row r="20194" spans="2:11" s="440" customFormat="1" x14ac:dyDescent="0.2">
      <c r="B20194" s="442"/>
      <c r="I20194" s="443"/>
      <c r="J20194" s="443"/>
      <c r="K20194" s="443"/>
    </row>
    <row r="20195" spans="2:11" s="440" customFormat="1" x14ac:dyDescent="0.2">
      <c r="B20195" s="442"/>
      <c r="I20195" s="443"/>
      <c r="J20195" s="443"/>
      <c r="K20195" s="443"/>
    </row>
    <row r="20196" spans="2:11" s="440" customFormat="1" x14ac:dyDescent="0.2">
      <c r="B20196" s="442"/>
      <c r="I20196" s="443"/>
      <c r="J20196" s="443"/>
      <c r="K20196" s="443"/>
    </row>
    <row r="20197" spans="2:11" s="440" customFormat="1" x14ac:dyDescent="0.2">
      <c r="B20197" s="442"/>
      <c r="I20197" s="443"/>
      <c r="J20197" s="443"/>
      <c r="K20197" s="443"/>
    </row>
    <row r="20198" spans="2:11" s="440" customFormat="1" x14ac:dyDescent="0.2">
      <c r="B20198" s="442"/>
      <c r="I20198" s="443"/>
      <c r="J20198" s="443"/>
      <c r="K20198" s="443"/>
    </row>
    <row r="20199" spans="2:11" s="440" customFormat="1" x14ac:dyDescent="0.2">
      <c r="B20199" s="442"/>
      <c r="I20199" s="443"/>
      <c r="J20199" s="443"/>
      <c r="K20199" s="443"/>
    </row>
    <row r="20200" spans="2:11" s="440" customFormat="1" x14ac:dyDescent="0.2">
      <c r="B20200" s="442"/>
      <c r="I20200" s="443"/>
      <c r="J20200" s="443"/>
      <c r="K20200" s="443"/>
    </row>
    <row r="20201" spans="2:11" s="440" customFormat="1" x14ac:dyDescent="0.2">
      <c r="B20201" s="442"/>
      <c r="I20201" s="443"/>
      <c r="J20201" s="443"/>
      <c r="K20201" s="443"/>
    </row>
    <row r="20202" spans="2:11" s="440" customFormat="1" x14ac:dyDescent="0.2">
      <c r="B20202" s="442"/>
      <c r="I20202" s="443"/>
      <c r="J20202" s="443"/>
      <c r="K20202" s="443"/>
    </row>
    <row r="20203" spans="2:11" s="440" customFormat="1" x14ac:dyDescent="0.2">
      <c r="B20203" s="442"/>
      <c r="I20203" s="443"/>
      <c r="J20203" s="443"/>
      <c r="K20203" s="443"/>
    </row>
    <row r="20204" spans="2:11" s="440" customFormat="1" x14ac:dyDescent="0.2">
      <c r="B20204" s="442"/>
      <c r="I20204" s="443"/>
      <c r="J20204" s="443"/>
      <c r="K20204" s="443"/>
    </row>
    <row r="20205" spans="2:11" s="440" customFormat="1" x14ac:dyDescent="0.2">
      <c r="B20205" s="442"/>
      <c r="I20205" s="443"/>
      <c r="J20205" s="443"/>
      <c r="K20205" s="443"/>
    </row>
    <row r="20206" spans="2:11" s="440" customFormat="1" x14ac:dyDescent="0.2">
      <c r="B20206" s="442"/>
      <c r="I20206" s="443"/>
      <c r="J20206" s="443"/>
      <c r="K20206" s="443"/>
    </row>
    <row r="20207" spans="2:11" s="440" customFormat="1" x14ac:dyDescent="0.2">
      <c r="B20207" s="442"/>
      <c r="I20207" s="443"/>
      <c r="J20207" s="443"/>
      <c r="K20207" s="443"/>
    </row>
    <row r="20208" spans="2:11" s="440" customFormat="1" x14ac:dyDescent="0.2">
      <c r="B20208" s="442"/>
      <c r="I20208" s="443"/>
      <c r="J20208" s="443"/>
      <c r="K20208" s="443"/>
    </row>
    <row r="20209" spans="2:11" s="440" customFormat="1" x14ac:dyDescent="0.2">
      <c r="B20209" s="442"/>
      <c r="I20209" s="443"/>
      <c r="J20209" s="443"/>
      <c r="K20209" s="443"/>
    </row>
    <row r="20210" spans="2:11" s="440" customFormat="1" x14ac:dyDescent="0.2">
      <c r="B20210" s="442"/>
      <c r="I20210" s="443"/>
      <c r="J20210" s="443"/>
      <c r="K20210" s="443"/>
    </row>
    <row r="20211" spans="2:11" s="440" customFormat="1" x14ac:dyDescent="0.2">
      <c r="B20211" s="442"/>
      <c r="I20211" s="443"/>
      <c r="J20211" s="443"/>
      <c r="K20211" s="443"/>
    </row>
    <row r="20212" spans="2:11" s="440" customFormat="1" x14ac:dyDescent="0.2">
      <c r="B20212" s="442"/>
      <c r="I20212" s="443"/>
      <c r="J20212" s="443"/>
      <c r="K20212" s="443"/>
    </row>
    <row r="20213" spans="2:11" s="440" customFormat="1" x14ac:dyDescent="0.2">
      <c r="B20213" s="442"/>
      <c r="I20213" s="443"/>
      <c r="J20213" s="443"/>
      <c r="K20213" s="443"/>
    </row>
    <row r="20214" spans="2:11" s="440" customFormat="1" x14ac:dyDescent="0.2">
      <c r="B20214" s="442"/>
      <c r="I20214" s="443"/>
      <c r="J20214" s="443"/>
      <c r="K20214" s="443"/>
    </row>
    <row r="20215" spans="2:11" s="440" customFormat="1" x14ac:dyDescent="0.2">
      <c r="B20215" s="442"/>
      <c r="I20215" s="443"/>
      <c r="J20215" s="443"/>
      <c r="K20215" s="443"/>
    </row>
    <row r="20216" spans="2:11" s="440" customFormat="1" x14ac:dyDescent="0.2">
      <c r="B20216" s="442"/>
      <c r="I20216" s="443"/>
      <c r="J20216" s="443"/>
      <c r="K20216" s="443"/>
    </row>
    <row r="20217" spans="2:11" s="440" customFormat="1" x14ac:dyDescent="0.2">
      <c r="B20217" s="442"/>
      <c r="I20217" s="443"/>
      <c r="J20217" s="443"/>
      <c r="K20217" s="443"/>
    </row>
    <row r="20218" spans="2:11" s="440" customFormat="1" x14ac:dyDescent="0.2">
      <c r="B20218" s="442"/>
      <c r="I20218" s="443"/>
      <c r="J20218" s="443"/>
      <c r="K20218" s="443"/>
    </row>
    <row r="20219" spans="2:11" s="440" customFormat="1" x14ac:dyDescent="0.2">
      <c r="B20219" s="442"/>
      <c r="I20219" s="443"/>
      <c r="J20219" s="443"/>
      <c r="K20219" s="443"/>
    </row>
    <row r="20220" spans="2:11" s="440" customFormat="1" x14ac:dyDescent="0.2">
      <c r="B20220" s="442"/>
      <c r="I20220" s="443"/>
      <c r="J20220" s="443"/>
      <c r="K20220" s="443"/>
    </row>
    <row r="20221" spans="2:11" s="440" customFormat="1" x14ac:dyDescent="0.2">
      <c r="B20221" s="442"/>
      <c r="I20221" s="443"/>
      <c r="J20221" s="443"/>
      <c r="K20221" s="443"/>
    </row>
    <row r="20222" spans="2:11" s="440" customFormat="1" x14ac:dyDescent="0.2">
      <c r="B20222" s="442"/>
      <c r="I20222" s="443"/>
      <c r="J20222" s="443"/>
      <c r="K20222" s="443"/>
    </row>
    <row r="20223" spans="2:11" s="440" customFormat="1" x14ac:dyDescent="0.2">
      <c r="B20223" s="442"/>
      <c r="I20223" s="443"/>
      <c r="J20223" s="443"/>
      <c r="K20223" s="443"/>
    </row>
    <row r="20224" spans="2:11" s="440" customFormat="1" x14ac:dyDescent="0.2">
      <c r="B20224" s="442"/>
      <c r="I20224" s="443"/>
      <c r="J20224" s="443"/>
      <c r="K20224" s="443"/>
    </row>
    <row r="20225" spans="2:11" s="440" customFormat="1" x14ac:dyDescent="0.2">
      <c r="B20225" s="442"/>
      <c r="I20225" s="443"/>
      <c r="J20225" s="443"/>
      <c r="K20225" s="443"/>
    </row>
    <row r="20226" spans="2:11" s="440" customFormat="1" x14ac:dyDescent="0.2">
      <c r="B20226" s="442"/>
      <c r="I20226" s="443"/>
      <c r="J20226" s="443"/>
      <c r="K20226" s="443"/>
    </row>
    <row r="20227" spans="2:11" s="440" customFormat="1" x14ac:dyDescent="0.2">
      <c r="B20227" s="442"/>
      <c r="I20227" s="443"/>
      <c r="J20227" s="443"/>
      <c r="K20227" s="443"/>
    </row>
    <row r="20228" spans="2:11" s="440" customFormat="1" x14ac:dyDescent="0.2">
      <c r="B20228" s="442"/>
      <c r="I20228" s="443"/>
      <c r="J20228" s="443"/>
      <c r="K20228" s="443"/>
    </row>
    <row r="20229" spans="2:11" s="440" customFormat="1" x14ac:dyDescent="0.2">
      <c r="B20229" s="442"/>
      <c r="I20229" s="443"/>
      <c r="J20229" s="443"/>
      <c r="K20229" s="443"/>
    </row>
    <row r="20230" spans="2:11" s="440" customFormat="1" x14ac:dyDescent="0.2">
      <c r="B20230" s="442"/>
      <c r="I20230" s="443"/>
      <c r="J20230" s="443"/>
      <c r="K20230" s="443"/>
    </row>
    <row r="20231" spans="2:11" s="440" customFormat="1" x14ac:dyDescent="0.2">
      <c r="B20231" s="442"/>
      <c r="I20231" s="443"/>
      <c r="J20231" s="443"/>
      <c r="K20231" s="443"/>
    </row>
    <row r="20232" spans="2:11" s="440" customFormat="1" x14ac:dyDescent="0.2">
      <c r="B20232" s="442"/>
      <c r="I20232" s="443"/>
      <c r="J20232" s="443"/>
      <c r="K20232" s="443"/>
    </row>
    <row r="20233" spans="2:11" s="440" customFormat="1" x14ac:dyDescent="0.2">
      <c r="B20233" s="442"/>
      <c r="I20233" s="443"/>
      <c r="J20233" s="443"/>
      <c r="K20233" s="443"/>
    </row>
    <row r="20234" spans="2:11" s="440" customFormat="1" x14ac:dyDescent="0.2">
      <c r="B20234" s="442"/>
      <c r="I20234" s="443"/>
      <c r="J20234" s="443"/>
      <c r="K20234" s="443"/>
    </row>
    <row r="20235" spans="2:11" s="440" customFormat="1" x14ac:dyDescent="0.2">
      <c r="B20235" s="442"/>
      <c r="I20235" s="443"/>
      <c r="J20235" s="443"/>
      <c r="K20235" s="443"/>
    </row>
    <row r="20236" spans="2:11" s="440" customFormat="1" x14ac:dyDescent="0.2">
      <c r="B20236" s="442"/>
      <c r="I20236" s="443"/>
      <c r="J20236" s="443"/>
      <c r="K20236" s="443"/>
    </row>
    <row r="20237" spans="2:11" s="440" customFormat="1" x14ac:dyDescent="0.2">
      <c r="B20237" s="442"/>
      <c r="I20237" s="443"/>
      <c r="J20237" s="443"/>
      <c r="K20237" s="443"/>
    </row>
    <row r="20238" spans="2:11" s="440" customFormat="1" x14ac:dyDescent="0.2">
      <c r="B20238" s="442"/>
      <c r="I20238" s="443"/>
      <c r="J20238" s="443"/>
      <c r="K20238" s="443"/>
    </row>
    <row r="20239" spans="2:11" s="440" customFormat="1" x14ac:dyDescent="0.2">
      <c r="B20239" s="442"/>
      <c r="I20239" s="443"/>
      <c r="J20239" s="443"/>
      <c r="K20239" s="443"/>
    </row>
    <row r="20240" spans="2:11" s="440" customFormat="1" x14ac:dyDescent="0.2">
      <c r="B20240" s="442"/>
      <c r="I20240" s="443"/>
      <c r="J20240" s="443"/>
      <c r="K20240" s="443"/>
    </row>
    <row r="20241" spans="2:11" s="440" customFormat="1" x14ac:dyDescent="0.2">
      <c r="B20241" s="442"/>
      <c r="I20241" s="443"/>
      <c r="J20241" s="443"/>
      <c r="K20241" s="443"/>
    </row>
    <row r="20242" spans="2:11" s="440" customFormat="1" x14ac:dyDescent="0.2">
      <c r="B20242" s="442"/>
      <c r="I20242" s="443"/>
      <c r="J20242" s="443"/>
      <c r="K20242" s="443"/>
    </row>
    <row r="20243" spans="2:11" s="440" customFormat="1" x14ac:dyDescent="0.2">
      <c r="B20243" s="442"/>
      <c r="I20243" s="443"/>
      <c r="J20243" s="443"/>
      <c r="K20243" s="443"/>
    </row>
    <row r="20244" spans="2:11" s="440" customFormat="1" x14ac:dyDescent="0.2">
      <c r="B20244" s="442"/>
      <c r="I20244" s="443"/>
      <c r="J20244" s="443"/>
      <c r="K20244" s="443"/>
    </row>
    <row r="20245" spans="2:11" s="440" customFormat="1" x14ac:dyDescent="0.2">
      <c r="B20245" s="442"/>
      <c r="I20245" s="443"/>
      <c r="J20245" s="443"/>
      <c r="K20245" s="443"/>
    </row>
    <row r="20246" spans="2:11" s="440" customFormat="1" x14ac:dyDescent="0.2">
      <c r="B20246" s="442"/>
      <c r="I20246" s="443"/>
      <c r="J20246" s="443"/>
      <c r="K20246" s="443"/>
    </row>
    <row r="20247" spans="2:11" s="440" customFormat="1" x14ac:dyDescent="0.2">
      <c r="B20247" s="442"/>
      <c r="I20247" s="443"/>
      <c r="J20247" s="443"/>
      <c r="K20247" s="443"/>
    </row>
    <row r="20248" spans="2:11" s="440" customFormat="1" x14ac:dyDescent="0.2">
      <c r="B20248" s="442"/>
      <c r="I20248" s="443"/>
      <c r="J20248" s="443"/>
      <c r="K20248" s="443"/>
    </row>
    <row r="20249" spans="2:11" s="440" customFormat="1" x14ac:dyDescent="0.2">
      <c r="B20249" s="442"/>
      <c r="I20249" s="443"/>
      <c r="J20249" s="443"/>
      <c r="K20249" s="443"/>
    </row>
    <row r="20250" spans="2:11" s="440" customFormat="1" x14ac:dyDescent="0.2">
      <c r="B20250" s="442"/>
      <c r="I20250" s="443"/>
      <c r="J20250" s="443"/>
      <c r="K20250" s="443"/>
    </row>
    <row r="20251" spans="2:11" s="440" customFormat="1" x14ac:dyDescent="0.2">
      <c r="B20251" s="442"/>
      <c r="I20251" s="443"/>
      <c r="J20251" s="443"/>
      <c r="K20251" s="443"/>
    </row>
    <row r="20252" spans="2:11" s="440" customFormat="1" x14ac:dyDescent="0.2">
      <c r="B20252" s="442"/>
      <c r="I20252" s="443"/>
      <c r="J20252" s="443"/>
      <c r="K20252" s="443"/>
    </row>
    <row r="20253" spans="2:11" s="440" customFormat="1" x14ac:dyDescent="0.2">
      <c r="B20253" s="442"/>
      <c r="I20253" s="443"/>
      <c r="J20253" s="443"/>
      <c r="K20253" s="443"/>
    </row>
    <row r="20254" spans="2:11" s="440" customFormat="1" x14ac:dyDescent="0.2">
      <c r="B20254" s="442"/>
      <c r="I20254" s="443"/>
      <c r="J20254" s="443"/>
      <c r="K20254" s="443"/>
    </row>
    <row r="20255" spans="2:11" s="440" customFormat="1" x14ac:dyDescent="0.2">
      <c r="B20255" s="442"/>
      <c r="I20255" s="443"/>
      <c r="J20255" s="443"/>
      <c r="K20255" s="443"/>
    </row>
    <row r="20256" spans="2:11" s="440" customFormat="1" x14ac:dyDescent="0.2">
      <c r="B20256" s="442"/>
      <c r="I20256" s="443"/>
      <c r="J20256" s="443"/>
      <c r="K20256" s="443"/>
    </row>
    <row r="20257" spans="2:11" s="440" customFormat="1" x14ac:dyDescent="0.2">
      <c r="B20257" s="442"/>
      <c r="I20257" s="443"/>
      <c r="J20257" s="443"/>
      <c r="K20257" s="443"/>
    </row>
    <row r="20258" spans="2:11" s="440" customFormat="1" x14ac:dyDescent="0.2">
      <c r="B20258" s="442"/>
      <c r="I20258" s="443"/>
      <c r="J20258" s="443"/>
      <c r="K20258" s="443"/>
    </row>
    <row r="20259" spans="2:11" s="440" customFormat="1" x14ac:dyDescent="0.2">
      <c r="B20259" s="442"/>
      <c r="I20259" s="443"/>
      <c r="J20259" s="443"/>
      <c r="K20259" s="443"/>
    </row>
    <row r="20260" spans="2:11" s="440" customFormat="1" x14ac:dyDescent="0.2">
      <c r="B20260" s="442"/>
      <c r="I20260" s="443"/>
      <c r="J20260" s="443"/>
      <c r="K20260" s="443"/>
    </row>
    <row r="20261" spans="2:11" s="440" customFormat="1" x14ac:dyDescent="0.2">
      <c r="B20261" s="442"/>
      <c r="I20261" s="443"/>
      <c r="J20261" s="443"/>
      <c r="K20261" s="443"/>
    </row>
    <row r="20262" spans="2:11" s="440" customFormat="1" x14ac:dyDescent="0.2">
      <c r="B20262" s="442"/>
      <c r="I20262" s="443"/>
      <c r="J20262" s="443"/>
      <c r="K20262" s="443"/>
    </row>
    <row r="20263" spans="2:11" s="440" customFormat="1" x14ac:dyDescent="0.2">
      <c r="B20263" s="442"/>
      <c r="I20263" s="443"/>
      <c r="J20263" s="443"/>
      <c r="K20263" s="443"/>
    </row>
    <row r="20264" spans="2:11" s="440" customFormat="1" x14ac:dyDescent="0.2">
      <c r="B20264" s="442"/>
      <c r="I20264" s="443"/>
      <c r="J20264" s="443"/>
      <c r="K20264" s="443"/>
    </row>
    <row r="20265" spans="2:11" s="440" customFormat="1" x14ac:dyDescent="0.2">
      <c r="B20265" s="442"/>
      <c r="I20265" s="443"/>
      <c r="J20265" s="443"/>
      <c r="K20265" s="443"/>
    </row>
    <row r="20266" spans="2:11" s="440" customFormat="1" x14ac:dyDescent="0.2">
      <c r="B20266" s="442"/>
      <c r="I20266" s="443"/>
      <c r="J20266" s="443"/>
      <c r="K20266" s="443"/>
    </row>
    <row r="20267" spans="2:11" s="440" customFormat="1" x14ac:dyDescent="0.2">
      <c r="B20267" s="442"/>
      <c r="I20267" s="443"/>
      <c r="J20267" s="443"/>
      <c r="K20267" s="443"/>
    </row>
    <row r="20268" spans="2:11" s="440" customFormat="1" x14ac:dyDescent="0.2">
      <c r="B20268" s="442"/>
      <c r="I20268" s="443"/>
      <c r="J20268" s="443"/>
      <c r="K20268" s="443"/>
    </row>
    <row r="20269" spans="2:11" s="440" customFormat="1" x14ac:dyDescent="0.2">
      <c r="B20269" s="442"/>
      <c r="I20269" s="443"/>
      <c r="J20269" s="443"/>
      <c r="K20269" s="443"/>
    </row>
    <row r="20270" spans="2:11" s="440" customFormat="1" x14ac:dyDescent="0.2">
      <c r="B20270" s="442"/>
      <c r="I20270" s="443"/>
      <c r="J20270" s="443"/>
      <c r="K20270" s="443"/>
    </row>
    <row r="20271" spans="2:11" s="440" customFormat="1" x14ac:dyDescent="0.2">
      <c r="B20271" s="442"/>
      <c r="I20271" s="443"/>
      <c r="J20271" s="443"/>
      <c r="K20271" s="443"/>
    </row>
    <row r="20272" spans="2:11" s="440" customFormat="1" x14ac:dyDescent="0.2">
      <c r="B20272" s="442"/>
      <c r="I20272" s="443"/>
      <c r="J20272" s="443"/>
      <c r="K20272" s="443"/>
    </row>
    <row r="20273" spans="2:11" s="440" customFormat="1" x14ac:dyDescent="0.2">
      <c r="B20273" s="442"/>
      <c r="I20273" s="443"/>
      <c r="J20273" s="443"/>
      <c r="K20273" s="443"/>
    </row>
    <row r="20274" spans="2:11" s="440" customFormat="1" x14ac:dyDescent="0.2">
      <c r="B20274" s="442"/>
      <c r="I20274" s="443"/>
      <c r="J20274" s="443"/>
      <c r="K20274" s="443"/>
    </row>
    <row r="20275" spans="2:11" s="440" customFormat="1" x14ac:dyDescent="0.2">
      <c r="B20275" s="442"/>
      <c r="I20275" s="443"/>
      <c r="J20275" s="443"/>
      <c r="K20275" s="443"/>
    </row>
    <row r="20276" spans="2:11" s="440" customFormat="1" x14ac:dyDescent="0.2">
      <c r="B20276" s="442"/>
      <c r="I20276" s="443"/>
      <c r="J20276" s="443"/>
      <c r="K20276" s="443"/>
    </row>
    <row r="20277" spans="2:11" s="440" customFormat="1" x14ac:dyDescent="0.2">
      <c r="B20277" s="442"/>
      <c r="I20277" s="443"/>
      <c r="J20277" s="443"/>
      <c r="K20277" s="443"/>
    </row>
    <row r="20278" spans="2:11" s="440" customFormat="1" x14ac:dyDescent="0.2">
      <c r="B20278" s="442"/>
      <c r="I20278" s="443"/>
      <c r="J20278" s="443"/>
      <c r="K20278" s="443"/>
    </row>
    <row r="20279" spans="2:11" s="440" customFormat="1" x14ac:dyDescent="0.2">
      <c r="B20279" s="442"/>
      <c r="I20279" s="443"/>
      <c r="J20279" s="443"/>
      <c r="K20279" s="443"/>
    </row>
    <row r="20280" spans="2:11" s="440" customFormat="1" x14ac:dyDescent="0.2">
      <c r="B20280" s="442"/>
      <c r="I20280" s="443"/>
      <c r="J20280" s="443"/>
      <c r="K20280" s="443"/>
    </row>
    <row r="20281" spans="2:11" s="440" customFormat="1" x14ac:dyDescent="0.2">
      <c r="B20281" s="442"/>
      <c r="I20281" s="443"/>
      <c r="J20281" s="443"/>
      <c r="K20281" s="443"/>
    </row>
    <row r="20282" spans="2:11" s="440" customFormat="1" x14ac:dyDescent="0.2">
      <c r="B20282" s="442"/>
      <c r="I20282" s="443"/>
      <c r="J20282" s="443"/>
      <c r="K20282" s="443"/>
    </row>
    <row r="20283" spans="2:11" s="440" customFormat="1" x14ac:dyDescent="0.2">
      <c r="B20283" s="442"/>
      <c r="I20283" s="443"/>
      <c r="J20283" s="443"/>
      <c r="K20283" s="443"/>
    </row>
    <row r="20284" spans="2:11" s="440" customFormat="1" x14ac:dyDescent="0.2">
      <c r="B20284" s="442"/>
      <c r="I20284" s="443"/>
      <c r="J20284" s="443"/>
      <c r="K20284" s="443"/>
    </row>
    <row r="20285" spans="2:11" s="440" customFormat="1" x14ac:dyDescent="0.2">
      <c r="B20285" s="442"/>
      <c r="I20285" s="443"/>
      <c r="J20285" s="443"/>
      <c r="K20285" s="443"/>
    </row>
    <row r="20286" spans="2:11" s="440" customFormat="1" x14ac:dyDescent="0.2">
      <c r="B20286" s="442"/>
      <c r="I20286" s="443"/>
      <c r="J20286" s="443"/>
      <c r="K20286" s="443"/>
    </row>
    <row r="20287" spans="2:11" s="440" customFormat="1" x14ac:dyDescent="0.2">
      <c r="B20287" s="442"/>
      <c r="I20287" s="443"/>
      <c r="J20287" s="443"/>
      <c r="K20287" s="443"/>
    </row>
    <row r="20288" spans="2:11" s="440" customFormat="1" x14ac:dyDescent="0.2">
      <c r="B20288" s="442"/>
      <c r="I20288" s="443"/>
      <c r="J20288" s="443"/>
      <c r="K20288" s="443"/>
    </row>
    <row r="20289" spans="2:11" s="440" customFormat="1" x14ac:dyDescent="0.2">
      <c r="B20289" s="442"/>
      <c r="I20289" s="443"/>
      <c r="J20289" s="443"/>
      <c r="K20289" s="443"/>
    </row>
    <row r="20290" spans="2:11" s="440" customFormat="1" x14ac:dyDescent="0.2">
      <c r="B20290" s="442"/>
      <c r="I20290" s="443"/>
      <c r="J20290" s="443"/>
      <c r="K20290" s="443"/>
    </row>
    <row r="20291" spans="2:11" s="440" customFormat="1" x14ac:dyDescent="0.2">
      <c r="B20291" s="442"/>
      <c r="I20291" s="443"/>
      <c r="J20291" s="443"/>
      <c r="K20291" s="443"/>
    </row>
    <row r="20292" spans="2:11" s="440" customFormat="1" x14ac:dyDescent="0.2">
      <c r="B20292" s="442"/>
      <c r="I20292" s="443"/>
      <c r="J20292" s="443"/>
      <c r="K20292" s="443"/>
    </row>
    <row r="20293" spans="2:11" s="440" customFormat="1" x14ac:dyDescent="0.2">
      <c r="B20293" s="442"/>
      <c r="I20293" s="443"/>
      <c r="J20293" s="443"/>
      <c r="K20293" s="443"/>
    </row>
    <row r="20294" spans="2:11" s="440" customFormat="1" x14ac:dyDescent="0.2">
      <c r="B20294" s="442"/>
      <c r="I20294" s="443"/>
      <c r="J20294" s="443"/>
      <c r="K20294" s="443"/>
    </row>
    <row r="20295" spans="2:11" s="440" customFormat="1" x14ac:dyDescent="0.2">
      <c r="B20295" s="442"/>
      <c r="I20295" s="443"/>
      <c r="J20295" s="443"/>
      <c r="K20295" s="443"/>
    </row>
    <row r="20296" spans="2:11" s="440" customFormat="1" x14ac:dyDescent="0.2">
      <c r="B20296" s="442"/>
      <c r="I20296" s="443"/>
      <c r="J20296" s="443"/>
      <c r="K20296" s="443"/>
    </row>
    <row r="20297" spans="2:11" s="440" customFormat="1" x14ac:dyDescent="0.2">
      <c r="B20297" s="442"/>
      <c r="I20297" s="443"/>
      <c r="J20297" s="443"/>
      <c r="K20297" s="443"/>
    </row>
    <row r="20298" spans="2:11" s="440" customFormat="1" x14ac:dyDescent="0.2">
      <c r="B20298" s="442"/>
      <c r="I20298" s="443"/>
      <c r="J20298" s="443"/>
      <c r="K20298" s="443"/>
    </row>
    <row r="20299" spans="2:11" s="440" customFormat="1" x14ac:dyDescent="0.2">
      <c r="B20299" s="442"/>
      <c r="I20299" s="443"/>
      <c r="J20299" s="443"/>
      <c r="K20299" s="443"/>
    </row>
    <row r="20300" spans="2:11" s="440" customFormat="1" x14ac:dyDescent="0.2">
      <c r="B20300" s="442"/>
      <c r="I20300" s="443"/>
      <c r="J20300" s="443"/>
      <c r="K20300" s="443"/>
    </row>
    <row r="20301" spans="2:11" s="440" customFormat="1" x14ac:dyDescent="0.2">
      <c r="B20301" s="442"/>
      <c r="I20301" s="443"/>
      <c r="J20301" s="443"/>
      <c r="K20301" s="443"/>
    </row>
    <row r="20302" spans="2:11" s="440" customFormat="1" x14ac:dyDescent="0.2">
      <c r="B20302" s="442"/>
      <c r="I20302" s="443"/>
      <c r="J20302" s="443"/>
      <c r="K20302" s="443"/>
    </row>
    <row r="20303" spans="2:11" s="440" customFormat="1" x14ac:dyDescent="0.2">
      <c r="B20303" s="442"/>
      <c r="I20303" s="443"/>
      <c r="J20303" s="443"/>
      <c r="K20303" s="443"/>
    </row>
    <row r="20304" spans="2:11" s="440" customFormat="1" x14ac:dyDescent="0.2">
      <c r="B20304" s="442"/>
      <c r="I20304" s="443"/>
      <c r="J20304" s="443"/>
      <c r="K20304" s="443"/>
    </row>
    <row r="20305" spans="2:11" s="440" customFormat="1" x14ac:dyDescent="0.2">
      <c r="B20305" s="442"/>
      <c r="I20305" s="443"/>
      <c r="J20305" s="443"/>
      <c r="K20305" s="443"/>
    </row>
    <row r="20306" spans="2:11" s="440" customFormat="1" x14ac:dyDescent="0.2">
      <c r="B20306" s="442"/>
      <c r="I20306" s="443"/>
      <c r="J20306" s="443"/>
      <c r="K20306" s="443"/>
    </row>
    <row r="20307" spans="2:11" s="440" customFormat="1" x14ac:dyDescent="0.2">
      <c r="B20307" s="442"/>
      <c r="I20307" s="443"/>
      <c r="J20307" s="443"/>
      <c r="K20307" s="443"/>
    </row>
    <row r="20308" spans="2:11" s="440" customFormat="1" x14ac:dyDescent="0.2">
      <c r="B20308" s="442"/>
      <c r="I20308" s="443"/>
      <c r="J20308" s="443"/>
      <c r="K20308" s="443"/>
    </row>
    <row r="20309" spans="2:11" s="440" customFormat="1" x14ac:dyDescent="0.2">
      <c r="B20309" s="442"/>
      <c r="I20309" s="443"/>
      <c r="J20309" s="443"/>
      <c r="K20309" s="443"/>
    </row>
    <row r="20310" spans="2:11" s="440" customFormat="1" x14ac:dyDescent="0.2">
      <c r="B20310" s="442"/>
      <c r="I20310" s="443"/>
      <c r="J20310" s="443"/>
      <c r="K20310" s="443"/>
    </row>
    <row r="20311" spans="2:11" s="440" customFormat="1" x14ac:dyDescent="0.2">
      <c r="B20311" s="442"/>
      <c r="I20311" s="443"/>
      <c r="J20311" s="443"/>
      <c r="K20311" s="443"/>
    </row>
    <row r="20312" spans="2:11" s="440" customFormat="1" x14ac:dyDescent="0.2">
      <c r="B20312" s="442"/>
      <c r="I20312" s="443"/>
      <c r="J20312" s="443"/>
      <c r="K20312" s="443"/>
    </row>
    <row r="20313" spans="2:11" s="440" customFormat="1" x14ac:dyDescent="0.2">
      <c r="B20313" s="442"/>
      <c r="I20313" s="443"/>
      <c r="J20313" s="443"/>
      <c r="K20313" s="443"/>
    </row>
    <row r="20314" spans="2:11" s="440" customFormat="1" x14ac:dyDescent="0.2">
      <c r="B20314" s="442"/>
      <c r="I20314" s="443"/>
      <c r="J20314" s="443"/>
      <c r="K20314" s="443"/>
    </row>
    <row r="20315" spans="2:11" s="440" customFormat="1" x14ac:dyDescent="0.2">
      <c r="B20315" s="442"/>
      <c r="I20315" s="443"/>
      <c r="J20315" s="443"/>
      <c r="K20315" s="443"/>
    </row>
    <row r="20316" spans="2:11" s="440" customFormat="1" x14ac:dyDescent="0.2">
      <c r="B20316" s="442"/>
      <c r="I20316" s="443"/>
      <c r="J20316" s="443"/>
      <c r="K20316" s="443"/>
    </row>
    <row r="20317" spans="2:11" s="440" customFormat="1" x14ac:dyDescent="0.2">
      <c r="B20317" s="442"/>
      <c r="I20317" s="443"/>
      <c r="J20317" s="443"/>
      <c r="K20317" s="443"/>
    </row>
    <row r="20318" spans="2:11" s="440" customFormat="1" x14ac:dyDescent="0.2">
      <c r="B20318" s="442"/>
      <c r="I20318" s="443"/>
      <c r="J20318" s="443"/>
      <c r="K20318" s="443"/>
    </row>
    <row r="20319" spans="2:11" s="440" customFormat="1" x14ac:dyDescent="0.2">
      <c r="B20319" s="442"/>
      <c r="I20319" s="443"/>
      <c r="J20319" s="443"/>
      <c r="K20319" s="443"/>
    </row>
    <row r="20320" spans="2:11" s="440" customFormat="1" x14ac:dyDescent="0.2">
      <c r="B20320" s="442"/>
      <c r="I20320" s="443"/>
      <c r="J20320" s="443"/>
      <c r="K20320" s="443"/>
    </row>
    <row r="20321" spans="2:11" s="440" customFormat="1" x14ac:dyDescent="0.2">
      <c r="B20321" s="442"/>
      <c r="I20321" s="443"/>
      <c r="J20321" s="443"/>
      <c r="K20321" s="443"/>
    </row>
    <row r="20322" spans="2:11" s="440" customFormat="1" x14ac:dyDescent="0.2">
      <c r="B20322" s="442"/>
      <c r="I20322" s="443"/>
      <c r="J20322" s="443"/>
      <c r="K20322" s="443"/>
    </row>
    <row r="20323" spans="2:11" s="440" customFormat="1" x14ac:dyDescent="0.2">
      <c r="B20323" s="442"/>
      <c r="I20323" s="443"/>
      <c r="J20323" s="443"/>
      <c r="K20323" s="443"/>
    </row>
    <row r="20324" spans="2:11" s="440" customFormat="1" x14ac:dyDescent="0.2">
      <c r="B20324" s="442"/>
      <c r="I20324" s="443"/>
      <c r="J20324" s="443"/>
      <c r="K20324" s="443"/>
    </row>
    <row r="20325" spans="2:11" s="440" customFormat="1" x14ac:dyDescent="0.2">
      <c r="B20325" s="442"/>
      <c r="I20325" s="443"/>
      <c r="J20325" s="443"/>
      <c r="K20325" s="443"/>
    </row>
    <row r="20326" spans="2:11" s="440" customFormat="1" x14ac:dyDescent="0.2">
      <c r="B20326" s="442"/>
      <c r="I20326" s="443"/>
      <c r="J20326" s="443"/>
      <c r="K20326" s="443"/>
    </row>
    <row r="20327" spans="2:11" s="440" customFormat="1" x14ac:dyDescent="0.2">
      <c r="B20327" s="442"/>
      <c r="I20327" s="443"/>
      <c r="J20327" s="443"/>
      <c r="K20327" s="443"/>
    </row>
    <row r="20328" spans="2:11" s="440" customFormat="1" x14ac:dyDescent="0.2">
      <c r="B20328" s="442"/>
      <c r="I20328" s="443"/>
      <c r="J20328" s="443"/>
      <c r="K20328" s="443"/>
    </row>
    <row r="20329" spans="2:11" s="440" customFormat="1" x14ac:dyDescent="0.2">
      <c r="B20329" s="442"/>
      <c r="I20329" s="443"/>
      <c r="J20329" s="443"/>
      <c r="K20329" s="443"/>
    </row>
    <row r="20330" spans="2:11" s="440" customFormat="1" x14ac:dyDescent="0.2">
      <c r="B20330" s="442"/>
      <c r="I20330" s="443"/>
      <c r="J20330" s="443"/>
      <c r="K20330" s="443"/>
    </row>
    <row r="20331" spans="2:11" s="440" customFormat="1" x14ac:dyDescent="0.2">
      <c r="B20331" s="442"/>
      <c r="I20331" s="443"/>
      <c r="J20331" s="443"/>
      <c r="K20331" s="443"/>
    </row>
    <row r="20332" spans="2:11" s="440" customFormat="1" x14ac:dyDescent="0.2">
      <c r="B20332" s="442"/>
      <c r="I20332" s="443"/>
      <c r="J20332" s="443"/>
      <c r="K20332" s="443"/>
    </row>
    <row r="20333" spans="2:11" s="440" customFormat="1" x14ac:dyDescent="0.2">
      <c r="B20333" s="442"/>
      <c r="I20333" s="443"/>
      <c r="J20333" s="443"/>
      <c r="K20333" s="443"/>
    </row>
    <row r="20334" spans="2:11" s="440" customFormat="1" x14ac:dyDescent="0.2">
      <c r="B20334" s="442"/>
      <c r="I20334" s="443"/>
      <c r="J20334" s="443"/>
      <c r="K20334" s="443"/>
    </row>
    <row r="20335" spans="2:11" s="440" customFormat="1" x14ac:dyDescent="0.2">
      <c r="B20335" s="442"/>
      <c r="I20335" s="443"/>
      <c r="J20335" s="443"/>
      <c r="K20335" s="443"/>
    </row>
    <row r="20336" spans="2:11" s="440" customFormat="1" x14ac:dyDescent="0.2">
      <c r="B20336" s="442"/>
      <c r="I20336" s="443"/>
      <c r="J20336" s="443"/>
      <c r="K20336" s="443"/>
    </row>
    <row r="20337" spans="2:11" s="440" customFormat="1" x14ac:dyDescent="0.2">
      <c r="B20337" s="442"/>
      <c r="I20337" s="443"/>
      <c r="J20337" s="443"/>
      <c r="K20337" s="443"/>
    </row>
    <row r="20338" spans="2:11" s="440" customFormat="1" x14ac:dyDescent="0.2">
      <c r="B20338" s="442"/>
      <c r="I20338" s="443"/>
      <c r="J20338" s="443"/>
      <c r="K20338" s="443"/>
    </row>
    <row r="20339" spans="2:11" s="440" customFormat="1" x14ac:dyDescent="0.2">
      <c r="B20339" s="442"/>
      <c r="I20339" s="443"/>
      <c r="J20339" s="443"/>
      <c r="K20339" s="443"/>
    </row>
    <row r="20340" spans="2:11" s="440" customFormat="1" x14ac:dyDescent="0.2">
      <c r="B20340" s="442"/>
      <c r="I20340" s="443"/>
      <c r="J20340" s="443"/>
      <c r="K20340" s="443"/>
    </row>
    <row r="20341" spans="2:11" s="440" customFormat="1" x14ac:dyDescent="0.2">
      <c r="B20341" s="442"/>
      <c r="I20341" s="443"/>
      <c r="J20341" s="443"/>
      <c r="K20341" s="443"/>
    </row>
    <row r="20342" spans="2:11" s="440" customFormat="1" x14ac:dyDescent="0.2">
      <c r="B20342" s="442"/>
      <c r="I20342" s="443"/>
      <c r="J20342" s="443"/>
      <c r="K20342" s="443"/>
    </row>
    <row r="20343" spans="2:11" s="440" customFormat="1" x14ac:dyDescent="0.2">
      <c r="B20343" s="442"/>
      <c r="I20343" s="443"/>
      <c r="J20343" s="443"/>
      <c r="K20343" s="443"/>
    </row>
    <row r="20344" spans="2:11" s="440" customFormat="1" x14ac:dyDescent="0.2">
      <c r="B20344" s="442"/>
      <c r="I20344" s="443"/>
      <c r="J20344" s="443"/>
      <c r="K20344" s="443"/>
    </row>
    <row r="20345" spans="2:11" s="440" customFormat="1" x14ac:dyDescent="0.2">
      <c r="B20345" s="442"/>
      <c r="I20345" s="443"/>
      <c r="J20345" s="443"/>
      <c r="K20345" s="443"/>
    </row>
    <row r="20346" spans="2:11" s="440" customFormat="1" x14ac:dyDescent="0.2">
      <c r="B20346" s="442"/>
      <c r="I20346" s="443"/>
      <c r="J20346" s="443"/>
      <c r="K20346" s="443"/>
    </row>
    <row r="20347" spans="2:11" s="440" customFormat="1" x14ac:dyDescent="0.2">
      <c r="B20347" s="442"/>
      <c r="I20347" s="443"/>
      <c r="J20347" s="443"/>
      <c r="K20347" s="443"/>
    </row>
    <row r="20348" spans="2:11" s="440" customFormat="1" x14ac:dyDescent="0.2">
      <c r="B20348" s="442"/>
      <c r="I20348" s="443"/>
      <c r="J20348" s="443"/>
      <c r="K20348" s="443"/>
    </row>
    <row r="20349" spans="2:11" s="440" customFormat="1" x14ac:dyDescent="0.2">
      <c r="B20349" s="442"/>
      <c r="I20349" s="443"/>
      <c r="J20349" s="443"/>
      <c r="K20349" s="443"/>
    </row>
    <row r="20350" spans="2:11" s="440" customFormat="1" x14ac:dyDescent="0.2">
      <c r="B20350" s="442"/>
      <c r="I20350" s="443"/>
      <c r="J20350" s="443"/>
      <c r="K20350" s="443"/>
    </row>
    <row r="20351" spans="2:11" s="440" customFormat="1" x14ac:dyDescent="0.2">
      <c r="B20351" s="442"/>
      <c r="I20351" s="443"/>
      <c r="J20351" s="443"/>
      <c r="K20351" s="443"/>
    </row>
    <row r="20352" spans="2:11" s="440" customFormat="1" x14ac:dyDescent="0.2">
      <c r="B20352" s="442"/>
      <c r="I20352" s="443"/>
      <c r="J20352" s="443"/>
      <c r="K20352" s="443"/>
    </row>
    <row r="20353" spans="2:11" s="440" customFormat="1" x14ac:dyDescent="0.2">
      <c r="B20353" s="442"/>
      <c r="I20353" s="443"/>
      <c r="J20353" s="443"/>
      <c r="K20353" s="443"/>
    </row>
    <row r="20354" spans="2:11" s="440" customFormat="1" x14ac:dyDescent="0.2">
      <c r="B20354" s="442"/>
      <c r="I20354" s="443"/>
      <c r="J20354" s="443"/>
      <c r="K20354" s="443"/>
    </row>
    <row r="20355" spans="2:11" s="440" customFormat="1" x14ac:dyDescent="0.2">
      <c r="B20355" s="442"/>
      <c r="I20355" s="443"/>
      <c r="J20355" s="443"/>
      <c r="K20355" s="443"/>
    </row>
    <row r="20356" spans="2:11" s="440" customFormat="1" x14ac:dyDescent="0.2">
      <c r="B20356" s="442"/>
      <c r="I20356" s="443"/>
      <c r="J20356" s="443"/>
      <c r="K20356" s="443"/>
    </row>
    <row r="20357" spans="2:11" s="440" customFormat="1" x14ac:dyDescent="0.2">
      <c r="B20357" s="442"/>
      <c r="I20357" s="443"/>
      <c r="J20357" s="443"/>
      <c r="K20357" s="443"/>
    </row>
    <row r="20358" spans="2:11" s="440" customFormat="1" x14ac:dyDescent="0.2">
      <c r="B20358" s="442"/>
      <c r="I20358" s="443"/>
      <c r="J20358" s="443"/>
      <c r="K20358" s="443"/>
    </row>
    <row r="20359" spans="2:11" s="440" customFormat="1" x14ac:dyDescent="0.2">
      <c r="B20359" s="442"/>
      <c r="I20359" s="443"/>
      <c r="J20359" s="443"/>
      <c r="K20359" s="443"/>
    </row>
    <row r="20360" spans="2:11" s="440" customFormat="1" x14ac:dyDescent="0.2">
      <c r="B20360" s="442"/>
      <c r="I20360" s="443"/>
      <c r="J20360" s="443"/>
      <c r="K20360" s="443"/>
    </row>
    <row r="20361" spans="2:11" s="440" customFormat="1" x14ac:dyDescent="0.2">
      <c r="B20361" s="442"/>
      <c r="I20361" s="443"/>
      <c r="J20361" s="443"/>
      <c r="K20361" s="443"/>
    </row>
    <row r="20362" spans="2:11" s="440" customFormat="1" x14ac:dyDescent="0.2">
      <c r="B20362" s="442"/>
      <c r="I20362" s="443"/>
      <c r="J20362" s="443"/>
      <c r="K20362" s="443"/>
    </row>
    <row r="20363" spans="2:11" s="440" customFormat="1" x14ac:dyDescent="0.2">
      <c r="B20363" s="442"/>
      <c r="I20363" s="443"/>
      <c r="J20363" s="443"/>
      <c r="K20363" s="443"/>
    </row>
    <row r="20364" spans="2:11" s="440" customFormat="1" x14ac:dyDescent="0.2">
      <c r="B20364" s="442"/>
      <c r="I20364" s="443"/>
      <c r="J20364" s="443"/>
      <c r="K20364" s="443"/>
    </row>
    <row r="20365" spans="2:11" s="440" customFormat="1" x14ac:dyDescent="0.2">
      <c r="B20365" s="442"/>
      <c r="I20365" s="443"/>
      <c r="J20365" s="443"/>
      <c r="K20365" s="443"/>
    </row>
    <row r="20366" spans="2:11" s="440" customFormat="1" x14ac:dyDescent="0.2">
      <c r="B20366" s="442"/>
      <c r="I20366" s="443"/>
      <c r="J20366" s="443"/>
      <c r="K20366" s="443"/>
    </row>
    <row r="20367" spans="2:11" s="440" customFormat="1" x14ac:dyDescent="0.2">
      <c r="B20367" s="442"/>
      <c r="I20367" s="443"/>
      <c r="J20367" s="443"/>
      <c r="K20367" s="443"/>
    </row>
    <row r="20368" spans="2:11" s="440" customFormat="1" x14ac:dyDescent="0.2">
      <c r="B20368" s="442"/>
      <c r="I20368" s="443"/>
      <c r="J20368" s="443"/>
      <c r="K20368" s="443"/>
    </row>
    <row r="20369" spans="2:11" s="440" customFormat="1" x14ac:dyDescent="0.2">
      <c r="B20369" s="442"/>
      <c r="I20369" s="443"/>
      <c r="J20369" s="443"/>
      <c r="K20369" s="443"/>
    </row>
    <row r="20370" spans="2:11" s="440" customFormat="1" x14ac:dyDescent="0.2">
      <c r="B20370" s="442"/>
      <c r="I20370" s="443"/>
      <c r="J20370" s="443"/>
      <c r="K20370" s="443"/>
    </row>
    <row r="20371" spans="2:11" s="440" customFormat="1" x14ac:dyDescent="0.2">
      <c r="B20371" s="442"/>
      <c r="I20371" s="443"/>
      <c r="J20371" s="443"/>
      <c r="K20371" s="443"/>
    </row>
    <row r="20372" spans="2:11" s="440" customFormat="1" x14ac:dyDescent="0.2">
      <c r="B20372" s="442"/>
      <c r="I20372" s="443"/>
      <c r="J20372" s="443"/>
      <c r="K20372" s="443"/>
    </row>
    <row r="20373" spans="2:11" s="440" customFormat="1" x14ac:dyDescent="0.2">
      <c r="B20373" s="442"/>
      <c r="I20373" s="443"/>
      <c r="J20373" s="443"/>
      <c r="K20373" s="443"/>
    </row>
    <row r="20374" spans="2:11" s="440" customFormat="1" x14ac:dyDescent="0.2">
      <c r="B20374" s="442"/>
      <c r="I20374" s="443"/>
      <c r="J20374" s="443"/>
      <c r="K20374" s="443"/>
    </row>
    <row r="20375" spans="2:11" s="440" customFormat="1" x14ac:dyDescent="0.2">
      <c r="B20375" s="442"/>
      <c r="I20375" s="443"/>
      <c r="J20375" s="443"/>
      <c r="K20375" s="443"/>
    </row>
    <row r="20376" spans="2:11" s="440" customFormat="1" x14ac:dyDescent="0.2">
      <c r="B20376" s="442"/>
      <c r="I20376" s="443"/>
      <c r="J20376" s="443"/>
      <c r="K20376" s="443"/>
    </row>
    <row r="20377" spans="2:11" s="440" customFormat="1" x14ac:dyDescent="0.2">
      <c r="B20377" s="442"/>
      <c r="I20377" s="443"/>
      <c r="J20377" s="443"/>
      <c r="K20377" s="443"/>
    </row>
    <row r="20378" spans="2:11" s="440" customFormat="1" x14ac:dyDescent="0.2">
      <c r="B20378" s="442"/>
      <c r="I20378" s="443"/>
      <c r="J20378" s="443"/>
      <c r="K20378" s="443"/>
    </row>
    <row r="20379" spans="2:11" s="440" customFormat="1" x14ac:dyDescent="0.2">
      <c r="B20379" s="442"/>
      <c r="I20379" s="443"/>
      <c r="J20379" s="443"/>
      <c r="K20379" s="443"/>
    </row>
    <row r="20380" spans="2:11" s="440" customFormat="1" x14ac:dyDescent="0.2">
      <c r="B20380" s="442"/>
      <c r="I20380" s="443"/>
      <c r="J20380" s="443"/>
      <c r="K20380" s="443"/>
    </row>
    <row r="20381" spans="2:11" s="440" customFormat="1" x14ac:dyDescent="0.2">
      <c r="B20381" s="442"/>
      <c r="I20381" s="443"/>
      <c r="J20381" s="443"/>
      <c r="K20381" s="443"/>
    </row>
    <row r="20382" spans="2:11" s="440" customFormat="1" x14ac:dyDescent="0.2">
      <c r="B20382" s="442"/>
      <c r="I20382" s="443"/>
      <c r="J20382" s="443"/>
      <c r="K20382" s="443"/>
    </row>
    <row r="20383" spans="2:11" s="440" customFormat="1" x14ac:dyDescent="0.2">
      <c r="B20383" s="442"/>
      <c r="I20383" s="443"/>
      <c r="J20383" s="443"/>
      <c r="K20383" s="443"/>
    </row>
    <row r="20384" spans="2:11" s="440" customFormat="1" x14ac:dyDescent="0.2">
      <c r="B20384" s="442"/>
      <c r="I20384" s="443"/>
      <c r="J20384" s="443"/>
      <c r="K20384" s="443"/>
    </row>
    <row r="20385" spans="2:11" s="440" customFormat="1" x14ac:dyDescent="0.2">
      <c r="B20385" s="442"/>
      <c r="I20385" s="443"/>
      <c r="J20385" s="443"/>
      <c r="K20385" s="443"/>
    </row>
    <row r="20386" spans="2:11" s="440" customFormat="1" x14ac:dyDescent="0.2">
      <c r="B20386" s="442"/>
      <c r="I20386" s="443"/>
      <c r="J20386" s="443"/>
      <c r="K20386" s="443"/>
    </row>
    <row r="20387" spans="2:11" s="440" customFormat="1" x14ac:dyDescent="0.2">
      <c r="B20387" s="442"/>
      <c r="I20387" s="443"/>
      <c r="J20387" s="443"/>
      <c r="K20387" s="443"/>
    </row>
    <row r="20388" spans="2:11" s="440" customFormat="1" x14ac:dyDescent="0.2">
      <c r="B20388" s="442"/>
      <c r="I20388" s="443"/>
      <c r="J20388" s="443"/>
      <c r="K20388" s="443"/>
    </row>
    <row r="20389" spans="2:11" s="440" customFormat="1" x14ac:dyDescent="0.2">
      <c r="B20389" s="442"/>
      <c r="I20389" s="443"/>
      <c r="J20389" s="443"/>
      <c r="K20389" s="443"/>
    </row>
    <row r="20390" spans="2:11" s="440" customFormat="1" x14ac:dyDescent="0.2">
      <c r="B20390" s="442"/>
      <c r="I20390" s="443"/>
      <c r="J20390" s="443"/>
      <c r="K20390" s="443"/>
    </row>
    <row r="20391" spans="2:11" s="440" customFormat="1" x14ac:dyDescent="0.2">
      <c r="B20391" s="442"/>
      <c r="I20391" s="443"/>
      <c r="J20391" s="443"/>
      <c r="K20391" s="443"/>
    </row>
    <row r="20392" spans="2:11" s="440" customFormat="1" x14ac:dyDescent="0.2">
      <c r="B20392" s="442"/>
      <c r="I20392" s="443"/>
      <c r="J20392" s="443"/>
      <c r="K20392" s="443"/>
    </row>
    <row r="20393" spans="2:11" s="440" customFormat="1" x14ac:dyDescent="0.2">
      <c r="B20393" s="442"/>
      <c r="I20393" s="443"/>
      <c r="J20393" s="443"/>
      <c r="K20393" s="443"/>
    </row>
    <row r="20394" spans="2:11" s="440" customFormat="1" x14ac:dyDescent="0.2">
      <c r="B20394" s="442"/>
      <c r="I20394" s="443"/>
      <c r="J20394" s="443"/>
      <c r="K20394" s="443"/>
    </row>
    <row r="20395" spans="2:11" s="440" customFormat="1" x14ac:dyDescent="0.2">
      <c r="B20395" s="442"/>
      <c r="I20395" s="443"/>
      <c r="J20395" s="443"/>
      <c r="K20395" s="443"/>
    </row>
    <row r="20396" spans="2:11" s="440" customFormat="1" x14ac:dyDescent="0.2">
      <c r="B20396" s="442"/>
      <c r="I20396" s="443"/>
      <c r="J20396" s="443"/>
      <c r="K20396" s="443"/>
    </row>
    <row r="20397" spans="2:11" s="440" customFormat="1" x14ac:dyDescent="0.2">
      <c r="B20397" s="442"/>
      <c r="I20397" s="443"/>
      <c r="J20397" s="443"/>
      <c r="K20397" s="443"/>
    </row>
    <row r="20398" spans="2:11" s="440" customFormat="1" x14ac:dyDescent="0.2">
      <c r="B20398" s="442"/>
      <c r="I20398" s="443"/>
      <c r="J20398" s="443"/>
      <c r="K20398" s="443"/>
    </row>
    <row r="20399" spans="2:11" s="440" customFormat="1" x14ac:dyDescent="0.2">
      <c r="B20399" s="442"/>
      <c r="I20399" s="443"/>
      <c r="J20399" s="443"/>
      <c r="K20399" s="443"/>
    </row>
    <row r="20400" spans="2:11" s="440" customFormat="1" x14ac:dyDescent="0.2">
      <c r="B20400" s="442"/>
      <c r="I20400" s="443"/>
      <c r="J20400" s="443"/>
      <c r="K20400" s="443"/>
    </row>
    <row r="20401" spans="2:11" s="440" customFormat="1" x14ac:dyDescent="0.2">
      <c r="B20401" s="442"/>
      <c r="I20401" s="443"/>
      <c r="J20401" s="443"/>
      <c r="K20401" s="443"/>
    </row>
    <row r="20402" spans="2:11" s="440" customFormat="1" x14ac:dyDescent="0.2">
      <c r="B20402" s="442"/>
      <c r="I20402" s="443"/>
      <c r="J20402" s="443"/>
      <c r="K20402" s="443"/>
    </row>
    <row r="20403" spans="2:11" s="440" customFormat="1" x14ac:dyDescent="0.2">
      <c r="B20403" s="442"/>
      <c r="I20403" s="443"/>
      <c r="J20403" s="443"/>
      <c r="K20403" s="443"/>
    </row>
    <row r="20404" spans="2:11" s="440" customFormat="1" x14ac:dyDescent="0.2">
      <c r="B20404" s="442"/>
      <c r="I20404" s="443"/>
      <c r="J20404" s="443"/>
      <c r="K20404" s="443"/>
    </row>
    <row r="20405" spans="2:11" s="440" customFormat="1" x14ac:dyDescent="0.2">
      <c r="B20405" s="442"/>
      <c r="I20405" s="443"/>
      <c r="J20405" s="443"/>
      <c r="K20405" s="443"/>
    </row>
    <row r="20406" spans="2:11" s="440" customFormat="1" x14ac:dyDescent="0.2">
      <c r="B20406" s="442"/>
      <c r="I20406" s="443"/>
      <c r="J20406" s="443"/>
      <c r="K20406" s="443"/>
    </row>
    <row r="20407" spans="2:11" s="440" customFormat="1" x14ac:dyDescent="0.2">
      <c r="B20407" s="442"/>
      <c r="I20407" s="443"/>
      <c r="J20407" s="443"/>
      <c r="K20407" s="443"/>
    </row>
    <row r="20408" spans="2:11" s="440" customFormat="1" x14ac:dyDescent="0.2">
      <c r="B20408" s="442"/>
      <c r="I20408" s="443"/>
      <c r="J20408" s="443"/>
      <c r="K20408" s="443"/>
    </row>
    <row r="20409" spans="2:11" s="440" customFormat="1" x14ac:dyDescent="0.2">
      <c r="B20409" s="442"/>
      <c r="I20409" s="443"/>
      <c r="J20409" s="443"/>
      <c r="K20409" s="443"/>
    </row>
    <row r="20410" spans="2:11" s="440" customFormat="1" x14ac:dyDescent="0.2">
      <c r="B20410" s="442"/>
      <c r="I20410" s="443"/>
      <c r="J20410" s="443"/>
      <c r="K20410" s="443"/>
    </row>
    <row r="20411" spans="2:11" s="440" customFormat="1" x14ac:dyDescent="0.2">
      <c r="B20411" s="442"/>
      <c r="I20411" s="443"/>
      <c r="J20411" s="443"/>
      <c r="K20411" s="443"/>
    </row>
    <row r="20412" spans="2:11" s="440" customFormat="1" x14ac:dyDescent="0.2">
      <c r="B20412" s="442"/>
      <c r="I20412" s="443"/>
      <c r="J20412" s="443"/>
      <c r="K20412" s="443"/>
    </row>
    <row r="20413" spans="2:11" s="440" customFormat="1" x14ac:dyDescent="0.2">
      <c r="B20413" s="442"/>
      <c r="I20413" s="443"/>
      <c r="J20413" s="443"/>
      <c r="K20413" s="443"/>
    </row>
    <row r="20414" spans="2:11" s="440" customFormat="1" x14ac:dyDescent="0.2">
      <c r="B20414" s="442"/>
      <c r="I20414" s="443"/>
      <c r="J20414" s="443"/>
      <c r="K20414" s="443"/>
    </row>
    <row r="20415" spans="2:11" s="440" customFormat="1" x14ac:dyDescent="0.2">
      <c r="B20415" s="442"/>
      <c r="I20415" s="443"/>
      <c r="J20415" s="443"/>
      <c r="K20415" s="443"/>
    </row>
    <row r="20416" spans="2:11" s="440" customFormat="1" x14ac:dyDescent="0.2">
      <c r="B20416" s="442"/>
      <c r="I20416" s="443"/>
      <c r="J20416" s="443"/>
      <c r="K20416" s="443"/>
    </row>
    <row r="20417" spans="2:11" s="440" customFormat="1" x14ac:dyDescent="0.2">
      <c r="B20417" s="442"/>
      <c r="I20417" s="443"/>
      <c r="J20417" s="443"/>
      <c r="K20417" s="443"/>
    </row>
    <row r="20418" spans="2:11" s="440" customFormat="1" x14ac:dyDescent="0.2">
      <c r="B20418" s="442"/>
      <c r="I20418" s="443"/>
      <c r="J20418" s="443"/>
      <c r="K20418" s="443"/>
    </row>
    <row r="20419" spans="2:11" s="440" customFormat="1" x14ac:dyDescent="0.2">
      <c r="B20419" s="442"/>
      <c r="I20419" s="443"/>
      <c r="J20419" s="443"/>
      <c r="K20419" s="443"/>
    </row>
    <row r="20420" spans="2:11" s="440" customFormat="1" x14ac:dyDescent="0.2">
      <c r="B20420" s="442"/>
      <c r="I20420" s="443"/>
      <c r="J20420" s="443"/>
      <c r="K20420" s="443"/>
    </row>
    <row r="20421" spans="2:11" s="440" customFormat="1" x14ac:dyDescent="0.2">
      <c r="B20421" s="442"/>
      <c r="I20421" s="443"/>
      <c r="J20421" s="443"/>
      <c r="K20421" s="443"/>
    </row>
    <row r="20422" spans="2:11" s="440" customFormat="1" x14ac:dyDescent="0.2">
      <c r="B20422" s="442"/>
      <c r="I20422" s="443"/>
      <c r="J20422" s="443"/>
      <c r="K20422" s="443"/>
    </row>
    <row r="20423" spans="2:11" s="440" customFormat="1" x14ac:dyDescent="0.2">
      <c r="B20423" s="442"/>
      <c r="I20423" s="443"/>
      <c r="J20423" s="443"/>
      <c r="K20423" s="443"/>
    </row>
    <row r="20424" spans="2:11" s="440" customFormat="1" x14ac:dyDescent="0.2">
      <c r="B20424" s="442"/>
      <c r="I20424" s="443"/>
      <c r="J20424" s="443"/>
      <c r="K20424" s="443"/>
    </row>
    <row r="20425" spans="2:11" s="440" customFormat="1" x14ac:dyDescent="0.2">
      <c r="B20425" s="442"/>
      <c r="I20425" s="443"/>
      <c r="J20425" s="443"/>
      <c r="K20425" s="443"/>
    </row>
    <row r="20426" spans="2:11" s="440" customFormat="1" x14ac:dyDescent="0.2">
      <c r="B20426" s="442"/>
      <c r="I20426" s="443"/>
      <c r="J20426" s="443"/>
      <c r="K20426" s="443"/>
    </row>
    <row r="20427" spans="2:11" s="440" customFormat="1" x14ac:dyDescent="0.2">
      <c r="B20427" s="442"/>
      <c r="I20427" s="443"/>
      <c r="J20427" s="443"/>
      <c r="K20427" s="443"/>
    </row>
    <row r="20428" spans="2:11" s="440" customFormat="1" x14ac:dyDescent="0.2">
      <c r="B20428" s="442"/>
      <c r="I20428" s="443"/>
      <c r="J20428" s="443"/>
      <c r="K20428" s="443"/>
    </row>
    <row r="20429" spans="2:11" s="440" customFormat="1" x14ac:dyDescent="0.2">
      <c r="B20429" s="442"/>
      <c r="I20429" s="443"/>
      <c r="J20429" s="443"/>
      <c r="K20429" s="443"/>
    </row>
    <row r="20430" spans="2:11" s="440" customFormat="1" x14ac:dyDescent="0.2">
      <c r="B20430" s="442"/>
      <c r="I20430" s="443"/>
      <c r="J20430" s="443"/>
      <c r="K20430" s="443"/>
    </row>
    <row r="20431" spans="2:11" s="440" customFormat="1" x14ac:dyDescent="0.2">
      <c r="B20431" s="442"/>
      <c r="I20431" s="443"/>
      <c r="J20431" s="443"/>
      <c r="K20431" s="443"/>
    </row>
    <row r="20432" spans="2:11" s="440" customFormat="1" x14ac:dyDescent="0.2">
      <c r="B20432" s="442"/>
      <c r="I20432" s="443"/>
      <c r="J20432" s="443"/>
      <c r="K20432" s="443"/>
    </row>
    <row r="20433" spans="2:11" s="440" customFormat="1" x14ac:dyDescent="0.2">
      <c r="B20433" s="442"/>
      <c r="I20433" s="443"/>
      <c r="J20433" s="443"/>
      <c r="K20433" s="443"/>
    </row>
    <row r="20434" spans="2:11" s="440" customFormat="1" x14ac:dyDescent="0.2">
      <c r="B20434" s="442"/>
      <c r="I20434" s="443"/>
      <c r="J20434" s="443"/>
      <c r="K20434" s="443"/>
    </row>
    <row r="20435" spans="2:11" s="440" customFormat="1" x14ac:dyDescent="0.2">
      <c r="B20435" s="442"/>
      <c r="I20435" s="443"/>
      <c r="J20435" s="443"/>
      <c r="K20435" s="443"/>
    </row>
    <row r="20436" spans="2:11" s="440" customFormat="1" x14ac:dyDescent="0.2">
      <c r="B20436" s="442"/>
      <c r="I20436" s="443"/>
      <c r="J20436" s="443"/>
      <c r="K20436" s="443"/>
    </row>
    <row r="20437" spans="2:11" s="440" customFormat="1" x14ac:dyDescent="0.2">
      <c r="B20437" s="442"/>
      <c r="I20437" s="443"/>
      <c r="J20437" s="443"/>
      <c r="K20437" s="443"/>
    </row>
    <row r="20438" spans="2:11" s="440" customFormat="1" x14ac:dyDescent="0.2">
      <c r="B20438" s="442"/>
      <c r="I20438" s="443"/>
      <c r="J20438" s="443"/>
      <c r="K20438" s="443"/>
    </row>
    <row r="20439" spans="2:11" s="440" customFormat="1" x14ac:dyDescent="0.2">
      <c r="B20439" s="442"/>
      <c r="I20439" s="443"/>
      <c r="J20439" s="443"/>
      <c r="K20439" s="443"/>
    </row>
    <row r="20440" spans="2:11" s="440" customFormat="1" x14ac:dyDescent="0.2">
      <c r="B20440" s="442"/>
      <c r="I20440" s="443"/>
      <c r="J20440" s="443"/>
      <c r="K20440" s="443"/>
    </row>
    <row r="20441" spans="2:11" s="440" customFormat="1" x14ac:dyDescent="0.2">
      <c r="B20441" s="442"/>
      <c r="I20441" s="443"/>
      <c r="J20441" s="443"/>
      <c r="K20441" s="443"/>
    </row>
    <row r="20442" spans="2:11" s="440" customFormat="1" x14ac:dyDescent="0.2">
      <c r="B20442" s="442"/>
      <c r="I20442" s="443"/>
      <c r="J20442" s="443"/>
      <c r="K20442" s="443"/>
    </row>
    <row r="20443" spans="2:11" s="440" customFormat="1" x14ac:dyDescent="0.2">
      <c r="B20443" s="442"/>
      <c r="I20443" s="443"/>
      <c r="J20443" s="443"/>
      <c r="K20443" s="443"/>
    </row>
    <row r="20444" spans="2:11" s="440" customFormat="1" x14ac:dyDescent="0.2">
      <c r="B20444" s="442"/>
      <c r="I20444" s="443"/>
      <c r="J20444" s="443"/>
      <c r="K20444" s="443"/>
    </row>
    <row r="20445" spans="2:11" s="440" customFormat="1" x14ac:dyDescent="0.2">
      <c r="B20445" s="442"/>
      <c r="I20445" s="443"/>
      <c r="J20445" s="443"/>
      <c r="K20445" s="443"/>
    </row>
    <row r="20446" spans="2:11" s="440" customFormat="1" x14ac:dyDescent="0.2">
      <c r="B20446" s="442"/>
      <c r="I20446" s="443"/>
      <c r="J20446" s="443"/>
      <c r="K20446" s="443"/>
    </row>
    <row r="20447" spans="2:11" s="440" customFormat="1" x14ac:dyDescent="0.2">
      <c r="B20447" s="442"/>
      <c r="I20447" s="443"/>
      <c r="J20447" s="443"/>
      <c r="K20447" s="443"/>
    </row>
    <row r="20448" spans="2:11" s="440" customFormat="1" x14ac:dyDescent="0.2">
      <c r="B20448" s="442"/>
      <c r="I20448" s="443"/>
      <c r="J20448" s="443"/>
      <c r="K20448" s="443"/>
    </row>
    <row r="20449" spans="2:11" s="440" customFormat="1" x14ac:dyDescent="0.2">
      <c r="B20449" s="442"/>
      <c r="I20449" s="443"/>
      <c r="J20449" s="443"/>
      <c r="K20449" s="443"/>
    </row>
    <row r="20450" spans="2:11" s="440" customFormat="1" x14ac:dyDescent="0.2">
      <c r="B20450" s="442"/>
      <c r="I20450" s="443"/>
      <c r="J20450" s="443"/>
      <c r="K20450" s="443"/>
    </row>
    <row r="20451" spans="2:11" s="440" customFormat="1" x14ac:dyDescent="0.2">
      <c r="B20451" s="442"/>
      <c r="I20451" s="443"/>
      <c r="J20451" s="443"/>
      <c r="K20451" s="443"/>
    </row>
    <row r="20452" spans="2:11" s="440" customFormat="1" x14ac:dyDescent="0.2">
      <c r="B20452" s="442"/>
      <c r="I20452" s="443"/>
      <c r="J20452" s="443"/>
      <c r="K20452" s="443"/>
    </row>
    <row r="20453" spans="2:11" s="440" customFormat="1" x14ac:dyDescent="0.2">
      <c r="B20453" s="442"/>
      <c r="I20453" s="443"/>
      <c r="J20453" s="443"/>
      <c r="K20453" s="443"/>
    </row>
    <row r="20454" spans="2:11" s="440" customFormat="1" x14ac:dyDescent="0.2">
      <c r="B20454" s="442"/>
      <c r="I20454" s="443"/>
      <c r="J20454" s="443"/>
      <c r="K20454" s="443"/>
    </row>
    <row r="20455" spans="2:11" s="440" customFormat="1" x14ac:dyDescent="0.2">
      <c r="B20455" s="442"/>
      <c r="I20455" s="443"/>
      <c r="J20455" s="443"/>
      <c r="K20455" s="443"/>
    </row>
    <row r="20456" spans="2:11" s="440" customFormat="1" x14ac:dyDescent="0.2">
      <c r="B20456" s="442"/>
      <c r="I20456" s="443"/>
      <c r="J20456" s="443"/>
      <c r="K20456" s="443"/>
    </row>
    <row r="20457" spans="2:11" s="440" customFormat="1" x14ac:dyDescent="0.2">
      <c r="B20457" s="442"/>
      <c r="I20457" s="443"/>
      <c r="J20457" s="443"/>
      <c r="K20457" s="443"/>
    </row>
    <row r="20458" spans="2:11" s="440" customFormat="1" x14ac:dyDescent="0.2">
      <c r="B20458" s="442"/>
      <c r="I20458" s="443"/>
      <c r="J20458" s="443"/>
      <c r="K20458" s="443"/>
    </row>
    <row r="20459" spans="2:11" s="440" customFormat="1" x14ac:dyDescent="0.2">
      <c r="B20459" s="442"/>
      <c r="I20459" s="443"/>
      <c r="J20459" s="443"/>
      <c r="K20459" s="443"/>
    </row>
    <row r="20460" spans="2:11" s="440" customFormat="1" x14ac:dyDescent="0.2">
      <c r="B20460" s="442"/>
      <c r="I20460" s="443"/>
      <c r="J20460" s="443"/>
      <c r="K20460" s="443"/>
    </row>
    <row r="20461" spans="2:11" s="440" customFormat="1" x14ac:dyDescent="0.2">
      <c r="B20461" s="442"/>
      <c r="I20461" s="443"/>
      <c r="J20461" s="443"/>
      <c r="K20461" s="443"/>
    </row>
    <row r="20462" spans="2:11" s="440" customFormat="1" x14ac:dyDescent="0.2">
      <c r="B20462" s="442"/>
      <c r="I20462" s="443"/>
      <c r="J20462" s="443"/>
      <c r="K20462" s="443"/>
    </row>
    <row r="20463" spans="2:11" s="440" customFormat="1" x14ac:dyDescent="0.2">
      <c r="B20463" s="442"/>
      <c r="I20463" s="443"/>
      <c r="J20463" s="443"/>
      <c r="K20463" s="443"/>
    </row>
    <row r="20464" spans="2:11" s="440" customFormat="1" x14ac:dyDescent="0.2">
      <c r="B20464" s="442"/>
      <c r="I20464" s="443"/>
      <c r="J20464" s="443"/>
      <c r="K20464" s="443"/>
    </row>
    <row r="20465" spans="2:11" s="440" customFormat="1" x14ac:dyDescent="0.2">
      <c r="B20465" s="442"/>
      <c r="I20465" s="443"/>
      <c r="J20465" s="443"/>
      <c r="K20465" s="443"/>
    </row>
    <row r="20466" spans="2:11" s="440" customFormat="1" x14ac:dyDescent="0.2">
      <c r="B20466" s="442"/>
      <c r="I20466" s="443"/>
      <c r="J20466" s="443"/>
      <c r="K20466" s="443"/>
    </row>
    <row r="20467" spans="2:11" s="440" customFormat="1" x14ac:dyDescent="0.2">
      <c r="B20467" s="442"/>
      <c r="I20467" s="443"/>
      <c r="J20467" s="443"/>
      <c r="K20467" s="443"/>
    </row>
    <row r="20468" spans="2:11" s="440" customFormat="1" x14ac:dyDescent="0.2">
      <c r="B20468" s="442"/>
      <c r="I20468" s="443"/>
      <c r="J20468" s="443"/>
      <c r="K20468" s="443"/>
    </row>
    <row r="20469" spans="2:11" s="440" customFormat="1" x14ac:dyDescent="0.2">
      <c r="B20469" s="442"/>
      <c r="I20469" s="443"/>
      <c r="J20469" s="443"/>
      <c r="K20469" s="443"/>
    </row>
    <row r="20470" spans="2:11" s="440" customFormat="1" x14ac:dyDescent="0.2">
      <c r="B20470" s="442"/>
      <c r="I20470" s="443"/>
      <c r="J20470" s="443"/>
      <c r="K20470" s="443"/>
    </row>
    <row r="20471" spans="2:11" s="440" customFormat="1" x14ac:dyDescent="0.2">
      <c r="B20471" s="442"/>
      <c r="I20471" s="443"/>
      <c r="J20471" s="443"/>
      <c r="K20471" s="443"/>
    </row>
    <row r="20472" spans="2:11" s="440" customFormat="1" x14ac:dyDescent="0.2">
      <c r="B20472" s="442"/>
      <c r="I20472" s="443"/>
      <c r="J20472" s="443"/>
      <c r="K20472" s="443"/>
    </row>
    <row r="20473" spans="2:11" s="440" customFormat="1" x14ac:dyDescent="0.2">
      <c r="B20473" s="442"/>
      <c r="I20473" s="443"/>
      <c r="J20473" s="443"/>
      <c r="K20473" s="443"/>
    </row>
    <row r="20474" spans="2:11" s="440" customFormat="1" x14ac:dyDescent="0.2">
      <c r="B20474" s="442"/>
      <c r="I20474" s="443"/>
      <c r="J20474" s="443"/>
      <c r="K20474" s="443"/>
    </row>
    <row r="20475" spans="2:11" s="440" customFormat="1" x14ac:dyDescent="0.2">
      <c r="B20475" s="442"/>
      <c r="I20475" s="443"/>
      <c r="J20475" s="443"/>
      <c r="K20475" s="443"/>
    </row>
    <row r="20476" spans="2:11" s="440" customFormat="1" x14ac:dyDescent="0.2">
      <c r="B20476" s="442"/>
      <c r="I20476" s="443"/>
      <c r="J20476" s="443"/>
      <c r="K20476" s="443"/>
    </row>
    <row r="20477" spans="2:11" s="440" customFormat="1" x14ac:dyDescent="0.2">
      <c r="B20477" s="442"/>
      <c r="I20477" s="443"/>
      <c r="J20477" s="443"/>
      <c r="K20477" s="443"/>
    </row>
    <row r="20478" spans="2:11" s="440" customFormat="1" x14ac:dyDescent="0.2">
      <c r="B20478" s="442"/>
      <c r="I20478" s="443"/>
      <c r="J20478" s="443"/>
      <c r="K20478" s="443"/>
    </row>
    <row r="20479" spans="2:11" s="440" customFormat="1" x14ac:dyDescent="0.2">
      <c r="B20479" s="442"/>
      <c r="I20479" s="443"/>
      <c r="J20479" s="443"/>
      <c r="K20479" s="443"/>
    </row>
    <row r="20480" spans="2:11" s="440" customFormat="1" x14ac:dyDescent="0.2">
      <c r="B20480" s="442"/>
      <c r="I20480" s="443"/>
      <c r="J20480" s="443"/>
      <c r="K20480" s="443"/>
    </row>
    <row r="20481" spans="2:11" s="440" customFormat="1" x14ac:dyDescent="0.2">
      <c r="B20481" s="442"/>
      <c r="I20481" s="443"/>
      <c r="J20481" s="443"/>
      <c r="K20481" s="443"/>
    </row>
    <row r="20482" spans="2:11" s="440" customFormat="1" x14ac:dyDescent="0.2">
      <c r="B20482" s="442"/>
      <c r="I20482" s="443"/>
      <c r="J20482" s="443"/>
      <c r="K20482" s="443"/>
    </row>
    <row r="20483" spans="2:11" s="440" customFormat="1" x14ac:dyDescent="0.2">
      <c r="B20483" s="442"/>
      <c r="I20483" s="443"/>
      <c r="J20483" s="443"/>
      <c r="K20483" s="443"/>
    </row>
    <row r="20484" spans="2:11" s="440" customFormat="1" x14ac:dyDescent="0.2">
      <c r="B20484" s="442"/>
      <c r="I20484" s="443"/>
      <c r="J20484" s="443"/>
      <c r="K20484" s="443"/>
    </row>
    <row r="20485" spans="2:11" s="440" customFormat="1" x14ac:dyDescent="0.2">
      <c r="B20485" s="442"/>
      <c r="I20485" s="443"/>
      <c r="J20485" s="443"/>
      <c r="K20485" s="443"/>
    </row>
    <row r="20486" spans="2:11" s="440" customFormat="1" x14ac:dyDescent="0.2">
      <c r="B20486" s="442"/>
      <c r="I20486" s="443"/>
      <c r="J20486" s="443"/>
      <c r="K20486" s="443"/>
    </row>
    <row r="20487" spans="2:11" s="440" customFormat="1" x14ac:dyDescent="0.2">
      <c r="B20487" s="442"/>
      <c r="I20487" s="443"/>
      <c r="J20487" s="443"/>
      <c r="K20487" s="443"/>
    </row>
    <row r="20488" spans="2:11" s="440" customFormat="1" x14ac:dyDescent="0.2">
      <c r="B20488" s="442"/>
      <c r="I20488" s="443"/>
      <c r="J20488" s="443"/>
      <c r="K20488" s="443"/>
    </row>
    <row r="20489" spans="2:11" s="440" customFormat="1" x14ac:dyDescent="0.2">
      <c r="B20489" s="442"/>
      <c r="I20489" s="443"/>
      <c r="J20489" s="443"/>
      <c r="K20489" s="443"/>
    </row>
    <row r="20490" spans="2:11" s="440" customFormat="1" x14ac:dyDescent="0.2">
      <c r="B20490" s="442"/>
      <c r="I20490" s="443"/>
      <c r="J20490" s="443"/>
      <c r="K20490" s="443"/>
    </row>
    <row r="20491" spans="2:11" s="440" customFormat="1" x14ac:dyDescent="0.2">
      <c r="B20491" s="442"/>
      <c r="I20491" s="443"/>
      <c r="J20491" s="443"/>
      <c r="K20491" s="443"/>
    </row>
    <row r="20492" spans="2:11" s="440" customFormat="1" x14ac:dyDescent="0.2">
      <c r="B20492" s="442"/>
      <c r="I20492" s="443"/>
      <c r="J20492" s="443"/>
      <c r="K20492" s="443"/>
    </row>
    <row r="20493" spans="2:11" s="440" customFormat="1" x14ac:dyDescent="0.2">
      <c r="B20493" s="442"/>
      <c r="I20493" s="443"/>
      <c r="J20493" s="443"/>
      <c r="K20493" s="443"/>
    </row>
    <row r="20494" spans="2:11" s="440" customFormat="1" x14ac:dyDescent="0.2">
      <c r="B20494" s="442"/>
      <c r="I20494" s="443"/>
      <c r="J20494" s="443"/>
      <c r="K20494" s="443"/>
    </row>
    <row r="20495" spans="2:11" s="440" customFormat="1" x14ac:dyDescent="0.2">
      <c r="B20495" s="442"/>
      <c r="I20495" s="443"/>
      <c r="J20495" s="443"/>
      <c r="K20495" s="443"/>
    </row>
    <row r="20496" spans="2:11" s="440" customFormat="1" x14ac:dyDescent="0.2">
      <c r="B20496" s="442"/>
      <c r="I20496" s="443"/>
      <c r="J20496" s="443"/>
      <c r="K20496" s="443"/>
    </row>
    <row r="20497" spans="2:11" s="440" customFormat="1" x14ac:dyDescent="0.2">
      <c r="B20497" s="442"/>
      <c r="I20497" s="443"/>
      <c r="J20497" s="443"/>
      <c r="K20497" s="443"/>
    </row>
    <row r="20498" spans="2:11" s="440" customFormat="1" x14ac:dyDescent="0.2">
      <c r="B20498" s="442"/>
      <c r="I20498" s="443"/>
      <c r="J20498" s="443"/>
      <c r="K20498" s="443"/>
    </row>
    <row r="20499" spans="2:11" s="440" customFormat="1" x14ac:dyDescent="0.2">
      <c r="B20499" s="442"/>
      <c r="I20499" s="443"/>
      <c r="J20499" s="443"/>
      <c r="K20499" s="443"/>
    </row>
    <row r="20500" spans="2:11" s="440" customFormat="1" x14ac:dyDescent="0.2">
      <c r="B20500" s="442"/>
      <c r="I20500" s="443"/>
      <c r="J20500" s="443"/>
      <c r="K20500" s="443"/>
    </row>
    <row r="20501" spans="2:11" s="440" customFormat="1" x14ac:dyDescent="0.2">
      <c r="B20501" s="442"/>
      <c r="I20501" s="443"/>
      <c r="J20501" s="443"/>
      <c r="K20501" s="443"/>
    </row>
    <row r="20502" spans="2:11" s="440" customFormat="1" x14ac:dyDescent="0.2">
      <c r="B20502" s="442"/>
      <c r="I20502" s="443"/>
      <c r="J20502" s="443"/>
      <c r="K20502" s="443"/>
    </row>
    <row r="20503" spans="2:11" s="440" customFormat="1" x14ac:dyDescent="0.2">
      <c r="B20503" s="442"/>
      <c r="I20503" s="443"/>
      <c r="J20503" s="443"/>
      <c r="K20503" s="443"/>
    </row>
    <row r="20504" spans="2:11" s="440" customFormat="1" x14ac:dyDescent="0.2">
      <c r="B20504" s="442"/>
      <c r="I20504" s="443"/>
      <c r="J20504" s="443"/>
      <c r="K20504" s="443"/>
    </row>
    <row r="20505" spans="2:11" s="440" customFormat="1" x14ac:dyDescent="0.2">
      <c r="B20505" s="442"/>
      <c r="I20505" s="443"/>
      <c r="J20505" s="443"/>
      <c r="K20505" s="443"/>
    </row>
    <row r="20506" spans="2:11" s="440" customFormat="1" x14ac:dyDescent="0.2">
      <c r="B20506" s="442"/>
      <c r="I20506" s="443"/>
      <c r="J20506" s="443"/>
      <c r="K20506" s="443"/>
    </row>
    <row r="20507" spans="2:11" s="440" customFormat="1" x14ac:dyDescent="0.2">
      <c r="B20507" s="442"/>
      <c r="I20507" s="443"/>
      <c r="J20507" s="443"/>
      <c r="K20507" s="443"/>
    </row>
    <row r="20508" spans="2:11" s="440" customFormat="1" x14ac:dyDescent="0.2">
      <c r="B20508" s="442"/>
      <c r="I20508" s="443"/>
      <c r="J20508" s="443"/>
      <c r="K20508" s="443"/>
    </row>
    <row r="20509" spans="2:11" s="440" customFormat="1" x14ac:dyDescent="0.2">
      <c r="B20509" s="442"/>
      <c r="I20509" s="443"/>
      <c r="J20509" s="443"/>
      <c r="K20509" s="443"/>
    </row>
    <row r="20510" spans="2:11" s="440" customFormat="1" x14ac:dyDescent="0.2">
      <c r="B20510" s="442"/>
      <c r="I20510" s="443"/>
      <c r="J20510" s="443"/>
      <c r="K20510" s="443"/>
    </row>
    <row r="20511" spans="2:11" s="440" customFormat="1" x14ac:dyDescent="0.2">
      <c r="B20511" s="442"/>
      <c r="I20511" s="443"/>
      <c r="J20511" s="443"/>
      <c r="K20511" s="443"/>
    </row>
    <row r="20512" spans="2:11" s="440" customFormat="1" x14ac:dyDescent="0.2">
      <c r="B20512" s="442"/>
      <c r="I20512" s="443"/>
      <c r="J20512" s="443"/>
      <c r="K20512" s="443"/>
    </row>
    <row r="20513" spans="2:11" s="440" customFormat="1" x14ac:dyDescent="0.2">
      <c r="B20513" s="442"/>
      <c r="I20513" s="443"/>
      <c r="J20513" s="443"/>
      <c r="K20513" s="443"/>
    </row>
    <row r="20514" spans="2:11" s="440" customFormat="1" x14ac:dyDescent="0.2">
      <c r="B20514" s="442"/>
      <c r="I20514" s="443"/>
      <c r="J20514" s="443"/>
      <c r="K20514" s="443"/>
    </row>
    <row r="20515" spans="2:11" s="440" customFormat="1" x14ac:dyDescent="0.2">
      <c r="B20515" s="442"/>
      <c r="I20515" s="443"/>
      <c r="J20515" s="443"/>
      <c r="K20515" s="443"/>
    </row>
    <row r="20516" spans="2:11" s="440" customFormat="1" x14ac:dyDescent="0.2">
      <c r="B20516" s="442"/>
      <c r="I20516" s="443"/>
      <c r="J20516" s="443"/>
      <c r="K20516" s="443"/>
    </row>
    <row r="20517" spans="2:11" s="440" customFormat="1" x14ac:dyDescent="0.2">
      <c r="B20517" s="442"/>
      <c r="I20517" s="443"/>
      <c r="J20517" s="443"/>
      <c r="K20517" s="443"/>
    </row>
    <row r="20518" spans="2:11" s="440" customFormat="1" x14ac:dyDescent="0.2">
      <c r="B20518" s="442"/>
      <c r="I20518" s="443"/>
      <c r="J20518" s="443"/>
      <c r="K20518" s="443"/>
    </row>
    <row r="20519" spans="2:11" s="440" customFormat="1" x14ac:dyDescent="0.2">
      <c r="B20519" s="442"/>
      <c r="I20519" s="443"/>
      <c r="J20519" s="443"/>
      <c r="K20519" s="443"/>
    </row>
    <row r="20520" spans="2:11" s="440" customFormat="1" x14ac:dyDescent="0.2">
      <c r="B20520" s="442"/>
      <c r="I20520" s="443"/>
      <c r="J20520" s="443"/>
      <c r="K20520" s="443"/>
    </row>
    <row r="20521" spans="2:11" s="440" customFormat="1" x14ac:dyDescent="0.2">
      <c r="B20521" s="442"/>
      <c r="I20521" s="443"/>
      <c r="J20521" s="443"/>
      <c r="K20521" s="443"/>
    </row>
    <row r="20522" spans="2:11" s="440" customFormat="1" x14ac:dyDescent="0.2">
      <c r="B20522" s="442"/>
      <c r="I20522" s="443"/>
      <c r="J20522" s="443"/>
      <c r="K20522" s="443"/>
    </row>
    <row r="20523" spans="2:11" s="440" customFormat="1" x14ac:dyDescent="0.2">
      <c r="B20523" s="442"/>
      <c r="I20523" s="443"/>
      <c r="J20523" s="443"/>
      <c r="K20523" s="443"/>
    </row>
    <row r="20524" spans="2:11" s="440" customFormat="1" x14ac:dyDescent="0.2">
      <c r="B20524" s="442"/>
      <c r="I20524" s="443"/>
      <c r="J20524" s="443"/>
      <c r="K20524" s="443"/>
    </row>
    <row r="20525" spans="2:11" s="440" customFormat="1" x14ac:dyDescent="0.2">
      <c r="B20525" s="442"/>
      <c r="I20525" s="443"/>
      <c r="J20525" s="443"/>
      <c r="K20525" s="443"/>
    </row>
    <row r="20526" spans="2:11" s="440" customFormat="1" x14ac:dyDescent="0.2">
      <c r="B20526" s="442"/>
      <c r="I20526" s="443"/>
      <c r="J20526" s="443"/>
      <c r="K20526" s="443"/>
    </row>
    <row r="20527" spans="2:11" s="440" customFormat="1" x14ac:dyDescent="0.2">
      <c r="B20527" s="442"/>
      <c r="I20527" s="443"/>
      <c r="J20527" s="443"/>
      <c r="K20527" s="443"/>
    </row>
    <row r="20528" spans="2:11" s="440" customFormat="1" x14ac:dyDescent="0.2">
      <c r="B20528" s="442"/>
      <c r="I20528" s="443"/>
      <c r="J20528" s="443"/>
      <c r="K20528" s="443"/>
    </row>
    <row r="20529" spans="2:11" s="440" customFormat="1" x14ac:dyDescent="0.2">
      <c r="B20529" s="442"/>
      <c r="I20529" s="443"/>
      <c r="J20529" s="443"/>
      <c r="K20529" s="443"/>
    </row>
    <row r="20530" spans="2:11" s="440" customFormat="1" x14ac:dyDescent="0.2">
      <c r="B20530" s="442"/>
      <c r="I20530" s="443"/>
      <c r="J20530" s="443"/>
      <c r="K20530" s="443"/>
    </row>
    <row r="20531" spans="2:11" s="440" customFormat="1" x14ac:dyDescent="0.2">
      <c r="B20531" s="442"/>
      <c r="I20531" s="443"/>
      <c r="J20531" s="443"/>
      <c r="K20531" s="443"/>
    </row>
    <row r="20532" spans="2:11" s="440" customFormat="1" x14ac:dyDescent="0.2">
      <c r="B20532" s="442"/>
      <c r="I20532" s="443"/>
      <c r="J20532" s="443"/>
      <c r="K20532" s="443"/>
    </row>
    <row r="20533" spans="2:11" s="440" customFormat="1" x14ac:dyDescent="0.2">
      <c r="B20533" s="442"/>
      <c r="I20533" s="443"/>
      <c r="J20533" s="443"/>
      <c r="K20533" s="443"/>
    </row>
    <row r="20534" spans="2:11" s="440" customFormat="1" x14ac:dyDescent="0.2">
      <c r="B20534" s="442"/>
      <c r="I20534" s="443"/>
      <c r="J20534" s="443"/>
      <c r="K20534" s="443"/>
    </row>
    <row r="20535" spans="2:11" s="440" customFormat="1" x14ac:dyDescent="0.2">
      <c r="B20535" s="442"/>
      <c r="I20535" s="443"/>
      <c r="J20535" s="443"/>
      <c r="K20535" s="443"/>
    </row>
    <row r="20536" spans="2:11" s="440" customFormat="1" x14ac:dyDescent="0.2">
      <c r="B20536" s="442"/>
      <c r="I20536" s="443"/>
      <c r="J20536" s="443"/>
      <c r="K20536" s="443"/>
    </row>
    <row r="20537" spans="2:11" s="440" customFormat="1" x14ac:dyDescent="0.2">
      <c r="B20537" s="442"/>
      <c r="I20537" s="443"/>
      <c r="J20537" s="443"/>
      <c r="K20537" s="443"/>
    </row>
    <row r="20538" spans="2:11" s="440" customFormat="1" x14ac:dyDescent="0.2">
      <c r="B20538" s="442"/>
      <c r="I20538" s="443"/>
      <c r="J20538" s="443"/>
      <c r="K20538" s="443"/>
    </row>
    <row r="20539" spans="2:11" s="440" customFormat="1" x14ac:dyDescent="0.2">
      <c r="B20539" s="442"/>
      <c r="I20539" s="443"/>
      <c r="J20539" s="443"/>
      <c r="K20539" s="443"/>
    </row>
    <row r="20540" spans="2:11" s="440" customFormat="1" x14ac:dyDescent="0.2">
      <c r="B20540" s="442"/>
      <c r="I20540" s="443"/>
      <c r="J20540" s="443"/>
      <c r="K20540" s="443"/>
    </row>
    <row r="20541" spans="2:11" s="440" customFormat="1" x14ac:dyDescent="0.2">
      <c r="B20541" s="442"/>
      <c r="I20541" s="443"/>
      <c r="J20541" s="443"/>
      <c r="K20541" s="443"/>
    </row>
    <row r="20542" spans="2:11" s="440" customFormat="1" x14ac:dyDescent="0.2">
      <c r="B20542" s="442"/>
      <c r="I20542" s="443"/>
      <c r="J20542" s="443"/>
      <c r="K20542" s="443"/>
    </row>
    <row r="20543" spans="2:11" s="440" customFormat="1" x14ac:dyDescent="0.2">
      <c r="B20543" s="442"/>
      <c r="I20543" s="443"/>
      <c r="J20543" s="443"/>
      <c r="K20543" s="443"/>
    </row>
    <row r="20544" spans="2:11" s="440" customFormat="1" x14ac:dyDescent="0.2">
      <c r="B20544" s="442"/>
      <c r="I20544" s="443"/>
      <c r="J20544" s="443"/>
      <c r="K20544" s="443"/>
    </row>
    <row r="20545" spans="2:11" s="440" customFormat="1" x14ac:dyDescent="0.2">
      <c r="B20545" s="442"/>
      <c r="I20545" s="443"/>
      <c r="J20545" s="443"/>
      <c r="K20545" s="443"/>
    </row>
    <row r="20546" spans="2:11" s="440" customFormat="1" x14ac:dyDescent="0.2">
      <c r="B20546" s="442"/>
      <c r="I20546" s="443"/>
      <c r="J20546" s="443"/>
      <c r="K20546" s="443"/>
    </row>
    <row r="20547" spans="2:11" s="440" customFormat="1" x14ac:dyDescent="0.2">
      <c r="B20547" s="442"/>
      <c r="I20547" s="443"/>
      <c r="J20547" s="443"/>
      <c r="K20547" s="443"/>
    </row>
    <row r="20548" spans="2:11" s="440" customFormat="1" x14ac:dyDescent="0.2">
      <c r="B20548" s="442"/>
      <c r="I20548" s="443"/>
      <c r="J20548" s="443"/>
      <c r="K20548" s="443"/>
    </row>
    <row r="20549" spans="2:11" s="440" customFormat="1" x14ac:dyDescent="0.2">
      <c r="B20549" s="442"/>
      <c r="I20549" s="443"/>
      <c r="J20549" s="443"/>
      <c r="K20549" s="443"/>
    </row>
    <row r="20550" spans="2:11" s="440" customFormat="1" x14ac:dyDescent="0.2">
      <c r="B20550" s="442"/>
      <c r="I20550" s="443"/>
      <c r="J20550" s="443"/>
      <c r="K20550" s="443"/>
    </row>
    <row r="20551" spans="2:11" s="440" customFormat="1" x14ac:dyDescent="0.2">
      <c r="B20551" s="442"/>
      <c r="I20551" s="443"/>
      <c r="J20551" s="443"/>
      <c r="K20551" s="443"/>
    </row>
    <row r="20552" spans="2:11" s="440" customFormat="1" x14ac:dyDescent="0.2">
      <c r="B20552" s="442"/>
      <c r="I20552" s="443"/>
      <c r="J20552" s="443"/>
      <c r="K20552" s="443"/>
    </row>
    <row r="20553" spans="2:11" s="440" customFormat="1" x14ac:dyDescent="0.2">
      <c r="B20553" s="442"/>
      <c r="I20553" s="443"/>
      <c r="J20553" s="443"/>
      <c r="K20553" s="443"/>
    </row>
    <row r="20554" spans="2:11" s="440" customFormat="1" x14ac:dyDescent="0.2">
      <c r="B20554" s="442"/>
      <c r="I20554" s="443"/>
      <c r="J20554" s="443"/>
      <c r="K20554" s="443"/>
    </row>
    <row r="20555" spans="2:11" s="440" customFormat="1" x14ac:dyDescent="0.2">
      <c r="B20555" s="442"/>
      <c r="I20555" s="443"/>
      <c r="J20555" s="443"/>
      <c r="K20555" s="443"/>
    </row>
    <row r="20556" spans="2:11" s="440" customFormat="1" x14ac:dyDescent="0.2">
      <c r="B20556" s="442"/>
      <c r="I20556" s="443"/>
      <c r="J20556" s="443"/>
      <c r="K20556" s="443"/>
    </row>
    <row r="20557" spans="2:11" s="440" customFormat="1" x14ac:dyDescent="0.2">
      <c r="B20557" s="442"/>
      <c r="I20557" s="443"/>
      <c r="J20557" s="443"/>
      <c r="K20557" s="443"/>
    </row>
    <row r="20558" spans="2:11" s="440" customFormat="1" x14ac:dyDescent="0.2">
      <c r="B20558" s="442"/>
      <c r="I20558" s="443"/>
      <c r="J20558" s="443"/>
      <c r="K20558" s="443"/>
    </row>
    <row r="20559" spans="2:11" s="440" customFormat="1" x14ac:dyDescent="0.2">
      <c r="B20559" s="442"/>
      <c r="I20559" s="443"/>
      <c r="J20559" s="443"/>
      <c r="K20559" s="443"/>
    </row>
    <row r="20560" spans="2:11" s="440" customFormat="1" x14ac:dyDescent="0.2">
      <c r="B20560" s="442"/>
      <c r="I20560" s="443"/>
      <c r="J20560" s="443"/>
      <c r="K20560" s="443"/>
    </row>
    <row r="20561" spans="2:11" s="440" customFormat="1" x14ac:dyDescent="0.2">
      <c r="B20561" s="442"/>
      <c r="I20561" s="443"/>
      <c r="J20561" s="443"/>
      <c r="K20561" s="443"/>
    </row>
    <row r="20562" spans="2:11" s="440" customFormat="1" x14ac:dyDescent="0.2">
      <c r="B20562" s="442"/>
      <c r="I20562" s="443"/>
      <c r="J20562" s="443"/>
      <c r="K20562" s="443"/>
    </row>
    <row r="20563" spans="2:11" s="440" customFormat="1" x14ac:dyDescent="0.2">
      <c r="B20563" s="442"/>
      <c r="I20563" s="443"/>
      <c r="J20563" s="443"/>
      <c r="K20563" s="443"/>
    </row>
    <row r="20564" spans="2:11" s="440" customFormat="1" x14ac:dyDescent="0.2">
      <c r="B20564" s="442"/>
      <c r="I20564" s="443"/>
      <c r="J20564" s="443"/>
      <c r="K20564" s="443"/>
    </row>
    <row r="20565" spans="2:11" s="440" customFormat="1" x14ac:dyDescent="0.2">
      <c r="B20565" s="442"/>
      <c r="I20565" s="443"/>
      <c r="J20565" s="443"/>
      <c r="K20565" s="443"/>
    </row>
    <row r="20566" spans="2:11" s="440" customFormat="1" x14ac:dyDescent="0.2">
      <c r="B20566" s="442"/>
      <c r="I20566" s="443"/>
      <c r="J20566" s="443"/>
      <c r="K20566" s="443"/>
    </row>
    <row r="20567" spans="2:11" s="440" customFormat="1" x14ac:dyDescent="0.2">
      <c r="B20567" s="442"/>
      <c r="I20567" s="443"/>
      <c r="J20567" s="443"/>
      <c r="K20567" s="443"/>
    </row>
    <row r="20568" spans="2:11" s="440" customFormat="1" x14ac:dyDescent="0.2">
      <c r="B20568" s="442"/>
      <c r="I20568" s="443"/>
      <c r="J20568" s="443"/>
      <c r="K20568" s="443"/>
    </row>
    <row r="20569" spans="2:11" s="440" customFormat="1" x14ac:dyDescent="0.2">
      <c r="B20569" s="442"/>
      <c r="I20569" s="443"/>
      <c r="J20569" s="443"/>
      <c r="K20569" s="443"/>
    </row>
    <row r="20570" spans="2:11" s="440" customFormat="1" x14ac:dyDescent="0.2">
      <c r="B20570" s="442"/>
      <c r="I20570" s="443"/>
      <c r="J20570" s="443"/>
      <c r="K20570" s="443"/>
    </row>
    <row r="20571" spans="2:11" s="440" customFormat="1" x14ac:dyDescent="0.2">
      <c r="B20571" s="442"/>
      <c r="I20571" s="443"/>
      <c r="J20571" s="443"/>
      <c r="K20571" s="443"/>
    </row>
    <row r="20572" spans="2:11" s="440" customFormat="1" x14ac:dyDescent="0.2">
      <c r="B20572" s="442"/>
      <c r="I20572" s="443"/>
      <c r="J20572" s="443"/>
      <c r="K20572" s="443"/>
    </row>
    <row r="20573" spans="2:11" s="440" customFormat="1" x14ac:dyDescent="0.2">
      <c r="B20573" s="442"/>
      <c r="I20573" s="443"/>
      <c r="J20573" s="443"/>
      <c r="K20573" s="443"/>
    </row>
    <row r="20574" spans="2:11" s="440" customFormat="1" x14ac:dyDescent="0.2">
      <c r="B20574" s="442"/>
      <c r="I20574" s="443"/>
      <c r="J20574" s="443"/>
      <c r="K20574" s="443"/>
    </row>
    <row r="20575" spans="2:11" s="440" customFormat="1" x14ac:dyDescent="0.2">
      <c r="B20575" s="442"/>
      <c r="I20575" s="443"/>
      <c r="J20575" s="443"/>
      <c r="K20575" s="443"/>
    </row>
    <row r="20576" spans="2:11" s="440" customFormat="1" x14ac:dyDescent="0.2">
      <c r="B20576" s="442"/>
      <c r="I20576" s="443"/>
      <c r="J20576" s="443"/>
      <c r="K20576" s="443"/>
    </row>
    <row r="20577" spans="2:11" s="440" customFormat="1" x14ac:dyDescent="0.2">
      <c r="B20577" s="442"/>
      <c r="I20577" s="443"/>
      <c r="J20577" s="443"/>
      <c r="K20577" s="443"/>
    </row>
    <row r="20578" spans="2:11" s="440" customFormat="1" x14ac:dyDescent="0.2">
      <c r="B20578" s="442"/>
      <c r="I20578" s="443"/>
      <c r="J20578" s="443"/>
      <c r="K20578" s="443"/>
    </row>
    <row r="20579" spans="2:11" s="440" customFormat="1" x14ac:dyDescent="0.2">
      <c r="B20579" s="442"/>
      <c r="I20579" s="443"/>
      <c r="J20579" s="443"/>
      <c r="K20579" s="443"/>
    </row>
    <row r="20580" spans="2:11" s="440" customFormat="1" x14ac:dyDescent="0.2">
      <c r="B20580" s="442"/>
      <c r="I20580" s="443"/>
      <c r="J20580" s="443"/>
      <c r="K20580" s="443"/>
    </row>
    <row r="20581" spans="2:11" s="440" customFormat="1" x14ac:dyDescent="0.2">
      <c r="B20581" s="442"/>
      <c r="I20581" s="443"/>
      <c r="J20581" s="443"/>
      <c r="K20581" s="443"/>
    </row>
    <row r="20582" spans="2:11" s="440" customFormat="1" x14ac:dyDescent="0.2">
      <c r="B20582" s="442"/>
      <c r="I20582" s="443"/>
      <c r="J20582" s="443"/>
      <c r="K20582" s="443"/>
    </row>
    <row r="20583" spans="2:11" s="440" customFormat="1" x14ac:dyDescent="0.2">
      <c r="B20583" s="442"/>
      <c r="I20583" s="443"/>
      <c r="J20583" s="443"/>
      <c r="K20583" s="443"/>
    </row>
    <row r="20584" spans="2:11" s="440" customFormat="1" x14ac:dyDescent="0.2">
      <c r="B20584" s="442"/>
      <c r="I20584" s="443"/>
      <c r="J20584" s="443"/>
      <c r="K20584" s="443"/>
    </row>
    <row r="20585" spans="2:11" s="440" customFormat="1" x14ac:dyDescent="0.2">
      <c r="B20585" s="442"/>
      <c r="I20585" s="443"/>
      <c r="J20585" s="443"/>
      <c r="K20585" s="443"/>
    </row>
    <row r="20586" spans="2:11" s="440" customFormat="1" x14ac:dyDescent="0.2">
      <c r="B20586" s="442"/>
      <c r="I20586" s="443"/>
      <c r="J20586" s="443"/>
      <c r="K20586" s="443"/>
    </row>
    <row r="20587" spans="2:11" s="440" customFormat="1" x14ac:dyDescent="0.2">
      <c r="B20587" s="442"/>
      <c r="I20587" s="443"/>
      <c r="J20587" s="443"/>
      <c r="K20587" s="443"/>
    </row>
    <row r="20588" spans="2:11" s="440" customFormat="1" x14ac:dyDescent="0.2">
      <c r="B20588" s="442"/>
      <c r="I20588" s="443"/>
      <c r="J20588" s="443"/>
      <c r="K20588" s="443"/>
    </row>
    <row r="20589" spans="2:11" s="440" customFormat="1" x14ac:dyDescent="0.2">
      <c r="B20589" s="442"/>
      <c r="I20589" s="443"/>
      <c r="J20589" s="443"/>
      <c r="K20589" s="443"/>
    </row>
    <row r="20590" spans="2:11" s="440" customFormat="1" x14ac:dyDescent="0.2">
      <c r="B20590" s="442"/>
      <c r="I20590" s="443"/>
      <c r="J20590" s="443"/>
      <c r="K20590" s="443"/>
    </row>
    <row r="20591" spans="2:11" s="440" customFormat="1" x14ac:dyDescent="0.2">
      <c r="B20591" s="442"/>
      <c r="I20591" s="443"/>
      <c r="J20591" s="443"/>
      <c r="K20591" s="443"/>
    </row>
    <row r="20592" spans="2:11" s="440" customFormat="1" x14ac:dyDescent="0.2">
      <c r="B20592" s="442"/>
      <c r="I20592" s="443"/>
      <c r="J20592" s="443"/>
      <c r="K20592" s="443"/>
    </row>
    <row r="20593" spans="2:11" s="440" customFormat="1" x14ac:dyDescent="0.2">
      <c r="B20593" s="442"/>
      <c r="I20593" s="443"/>
      <c r="J20593" s="443"/>
      <c r="K20593" s="443"/>
    </row>
    <row r="20594" spans="2:11" s="440" customFormat="1" x14ac:dyDescent="0.2">
      <c r="B20594" s="442"/>
      <c r="I20594" s="443"/>
      <c r="J20594" s="443"/>
      <c r="K20594" s="443"/>
    </row>
    <row r="20595" spans="2:11" s="440" customFormat="1" x14ac:dyDescent="0.2">
      <c r="B20595" s="442"/>
      <c r="I20595" s="443"/>
      <c r="J20595" s="443"/>
      <c r="K20595" s="443"/>
    </row>
    <row r="20596" spans="2:11" s="440" customFormat="1" x14ac:dyDescent="0.2">
      <c r="B20596" s="442"/>
      <c r="I20596" s="443"/>
      <c r="J20596" s="443"/>
      <c r="K20596" s="443"/>
    </row>
    <row r="20597" spans="2:11" s="440" customFormat="1" x14ac:dyDescent="0.2">
      <c r="B20597" s="442"/>
      <c r="I20597" s="443"/>
      <c r="J20597" s="443"/>
      <c r="K20597" s="443"/>
    </row>
    <row r="20598" spans="2:11" s="440" customFormat="1" x14ac:dyDescent="0.2">
      <c r="B20598" s="442"/>
      <c r="I20598" s="443"/>
      <c r="J20598" s="443"/>
      <c r="K20598" s="443"/>
    </row>
    <row r="20599" spans="2:11" s="440" customFormat="1" x14ac:dyDescent="0.2">
      <c r="B20599" s="442"/>
      <c r="I20599" s="443"/>
      <c r="J20599" s="443"/>
      <c r="K20599" s="443"/>
    </row>
    <row r="20600" spans="2:11" s="440" customFormat="1" x14ac:dyDescent="0.2">
      <c r="B20600" s="442"/>
      <c r="I20600" s="443"/>
      <c r="J20600" s="443"/>
      <c r="K20600" s="443"/>
    </row>
    <row r="20601" spans="2:11" s="440" customFormat="1" x14ac:dyDescent="0.2">
      <c r="B20601" s="442"/>
      <c r="I20601" s="443"/>
      <c r="J20601" s="443"/>
      <c r="K20601" s="443"/>
    </row>
    <row r="20602" spans="2:11" s="440" customFormat="1" x14ac:dyDescent="0.2">
      <c r="B20602" s="442"/>
      <c r="I20602" s="443"/>
      <c r="J20602" s="443"/>
      <c r="K20602" s="443"/>
    </row>
    <row r="20603" spans="2:11" s="440" customFormat="1" x14ac:dyDescent="0.2">
      <c r="B20603" s="442"/>
      <c r="I20603" s="443"/>
      <c r="J20603" s="443"/>
      <c r="K20603" s="443"/>
    </row>
    <row r="20604" spans="2:11" s="440" customFormat="1" x14ac:dyDescent="0.2">
      <c r="B20604" s="442"/>
      <c r="I20604" s="443"/>
      <c r="J20604" s="443"/>
      <c r="K20604" s="443"/>
    </row>
    <row r="20605" spans="2:11" s="440" customFormat="1" x14ac:dyDescent="0.2">
      <c r="B20605" s="442"/>
      <c r="I20605" s="443"/>
      <c r="J20605" s="443"/>
      <c r="K20605" s="443"/>
    </row>
    <row r="20606" spans="2:11" s="440" customFormat="1" x14ac:dyDescent="0.2">
      <c r="B20606" s="442"/>
      <c r="I20606" s="443"/>
      <c r="J20606" s="443"/>
      <c r="K20606" s="443"/>
    </row>
    <row r="20607" spans="2:11" s="440" customFormat="1" x14ac:dyDescent="0.2">
      <c r="B20607" s="442"/>
      <c r="I20607" s="443"/>
      <c r="J20607" s="443"/>
      <c r="K20607" s="443"/>
    </row>
    <row r="20608" spans="2:11" s="440" customFormat="1" x14ac:dyDescent="0.2">
      <c r="B20608" s="442"/>
      <c r="I20608" s="443"/>
      <c r="J20608" s="443"/>
      <c r="K20608" s="443"/>
    </row>
    <row r="20609" spans="2:11" s="440" customFormat="1" x14ac:dyDescent="0.2">
      <c r="B20609" s="442"/>
      <c r="I20609" s="443"/>
      <c r="J20609" s="443"/>
      <c r="K20609" s="443"/>
    </row>
    <row r="20610" spans="2:11" s="440" customFormat="1" x14ac:dyDescent="0.2">
      <c r="B20610" s="442"/>
      <c r="I20610" s="443"/>
      <c r="J20610" s="443"/>
      <c r="K20610" s="443"/>
    </row>
    <row r="20611" spans="2:11" s="440" customFormat="1" x14ac:dyDescent="0.2">
      <c r="B20611" s="442"/>
      <c r="I20611" s="443"/>
      <c r="J20611" s="443"/>
      <c r="K20611" s="443"/>
    </row>
    <row r="20612" spans="2:11" s="440" customFormat="1" x14ac:dyDescent="0.2">
      <c r="B20612" s="442"/>
      <c r="I20612" s="443"/>
      <c r="J20612" s="443"/>
      <c r="K20612" s="443"/>
    </row>
    <row r="20613" spans="2:11" s="440" customFormat="1" x14ac:dyDescent="0.2">
      <c r="B20613" s="442"/>
      <c r="I20613" s="443"/>
      <c r="J20613" s="443"/>
      <c r="K20613" s="443"/>
    </row>
    <row r="20614" spans="2:11" s="440" customFormat="1" x14ac:dyDescent="0.2">
      <c r="B20614" s="442"/>
      <c r="I20614" s="443"/>
      <c r="J20614" s="443"/>
      <c r="K20614" s="443"/>
    </row>
    <row r="20615" spans="2:11" s="440" customFormat="1" x14ac:dyDescent="0.2">
      <c r="B20615" s="442"/>
      <c r="I20615" s="443"/>
      <c r="J20615" s="443"/>
      <c r="K20615" s="443"/>
    </row>
    <row r="20616" spans="2:11" s="440" customFormat="1" x14ac:dyDescent="0.2">
      <c r="B20616" s="442"/>
      <c r="I20616" s="443"/>
      <c r="J20616" s="443"/>
      <c r="K20616" s="443"/>
    </row>
    <row r="20617" spans="2:11" s="440" customFormat="1" x14ac:dyDescent="0.2">
      <c r="B20617" s="442"/>
      <c r="I20617" s="443"/>
      <c r="J20617" s="443"/>
      <c r="K20617" s="443"/>
    </row>
    <row r="20618" spans="2:11" s="440" customFormat="1" x14ac:dyDescent="0.2">
      <c r="B20618" s="442"/>
      <c r="I20618" s="443"/>
      <c r="J20618" s="443"/>
      <c r="K20618" s="443"/>
    </row>
    <row r="20619" spans="2:11" s="440" customFormat="1" x14ac:dyDescent="0.2">
      <c r="B20619" s="442"/>
      <c r="I20619" s="443"/>
      <c r="J20619" s="443"/>
      <c r="K20619" s="443"/>
    </row>
    <row r="20620" spans="2:11" s="440" customFormat="1" x14ac:dyDescent="0.2">
      <c r="B20620" s="442"/>
      <c r="I20620" s="443"/>
      <c r="J20620" s="443"/>
      <c r="K20620" s="443"/>
    </row>
    <row r="20621" spans="2:11" s="440" customFormat="1" x14ac:dyDescent="0.2">
      <c r="B20621" s="442"/>
      <c r="I20621" s="443"/>
      <c r="J20621" s="443"/>
      <c r="K20621" s="443"/>
    </row>
    <row r="20622" spans="2:11" s="440" customFormat="1" x14ac:dyDescent="0.2">
      <c r="B20622" s="442"/>
      <c r="I20622" s="443"/>
      <c r="J20622" s="443"/>
      <c r="K20622" s="443"/>
    </row>
    <row r="20623" spans="2:11" s="440" customFormat="1" x14ac:dyDescent="0.2">
      <c r="B20623" s="442"/>
      <c r="I20623" s="443"/>
      <c r="J20623" s="443"/>
      <c r="K20623" s="443"/>
    </row>
    <row r="20624" spans="2:11" s="440" customFormat="1" x14ac:dyDescent="0.2">
      <c r="B20624" s="442"/>
      <c r="I20624" s="443"/>
      <c r="J20624" s="443"/>
      <c r="K20624" s="443"/>
    </row>
    <row r="20625" spans="2:11" s="440" customFormat="1" x14ac:dyDescent="0.2">
      <c r="B20625" s="442"/>
      <c r="I20625" s="443"/>
      <c r="J20625" s="443"/>
      <c r="K20625" s="443"/>
    </row>
    <row r="20626" spans="2:11" s="440" customFormat="1" x14ac:dyDescent="0.2">
      <c r="B20626" s="442"/>
      <c r="I20626" s="443"/>
      <c r="J20626" s="443"/>
      <c r="K20626" s="443"/>
    </row>
    <row r="20627" spans="2:11" s="440" customFormat="1" x14ac:dyDescent="0.2">
      <c r="B20627" s="442"/>
      <c r="I20627" s="443"/>
      <c r="J20627" s="443"/>
      <c r="K20627" s="443"/>
    </row>
    <row r="20628" spans="2:11" s="440" customFormat="1" x14ac:dyDescent="0.2">
      <c r="B20628" s="442"/>
      <c r="I20628" s="443"/>
      <c r="J20628" s="443"/>
      <c r="K20628" s="443"/>
    </row>
    <row r="20629" spans="2:11" s="440" customFormat="1" x14ac:dyDescent="0.2">
      <c r="B20629" s="442"/>
      <c r="I20629" s="443"/>
      <c r="J20629" s="443"/>
      <c r="K20629" s="443"/>
    </row>
    <row r="20630" spans="2:11" s="440" customFormat="1" x14ac:dyDescent="0.2">
      <c r="B20630" s="442"/>
      <c r="I20630" s="443"/>
      <c r="J20630" s="443"/>
      <c r="K20630" s="443"/>
    </row>
    <row r="20631" spans="2:11" s="440" customFormat="1" x14ac:dyDescent="0.2">
      <c r="B20631" s="442"/>
      <c r="I20631" s="443"/>
      <c r="J20631" s="443"/>
      <c r="K20631" s="443"/>
    </row>
    <row r="20632" spans="2:11" s="440" customFormat="1" x14ac:dyDescent="0.2">
      <c r="B20632" s="442"/>
      <c r="I20632" s="443"/>
      <c r="J20632" s="443"/>
      <c r="K20632" s="443"/>
    </row>
    <row r="20633" spans="2:11" s="440" customFormat="1" x14ac:dyDescent="0.2">
      <c r="B20633" s="442"/>
      <c r="I20633" s="443"/>
      <c r="J20633" s="443"/>
      <c r="K20633" s="443"/>
    </row>
    <row r="20634" spans="2:11" s="440" customFormat="1" x14ac:dyDescent="0.2">
      <c r="B20634" s="442"/>
      <c r="I20634" s="443"/>
      <c r="J20634" s="443"/>
      <c r="K20634" s="443"/>
    </row>
    <row r="20635" spans="2:11" s="440" customFormat="1" x14ac:dyDescent="0.2">
      <c r="B20635" s="442"/>
      <c r="I20635" s="443"/>
      <c r="J20635" s="443"/>
      <c r="K20635" s="443"/>
    </row>
    <row r="20636" spans="2:11" s="440" customFormat="1" x14ac:dyDescent="0.2">
      <c r="B20636" s="442"/>
      <c r="I20636" s="443"/>
      <c r="J20636" s="443"/>
      <c r="K20636" s="443"/>
    </row>
    <row r="20637" spans="2:11" s="440" customFormat="1" x14ac:dyDescent="0.2">
      <c r="B20637" s="442"/>
      <c r="I20637" s="443"/>
      <c r="J20637" s="443"/>
      <c r="K20637" s="443"/>
    </row>
    <row r="20638" spans="2:11" s="440" customFormat="1" x14ac:dyDescent="0.2">
      <c r="B20638" s="442"/>
      <c r="I20638" s="443"/>
      <c r="J20638" s="443"/>
      <c r="K20638" s="443"/>
    </row>
    <row r="20639" spans="2:11" s="440" customFormat="1" x14ac:dyDescent="0.2">
      <c r="B20639" s="442"/>
      <c r="I20639" s="443"/>
      <c r="J20639" s="443"/>
      <c r="K20639" s="443"/>
    </row>
    <row r="20640" spans="2:11" s="440" customFormat="1" x14ac:dyDescent="0.2">
      <c r="B20640" s="442"/>
      <c r="I20640" s="443"/>
      <c r="J20640" s="443"/>
      <c r="K20640" s="443"/>
    </row>
    <row r="20641" spans="2:11" s="440" customFormat="1" x14ac:dyDescent="0.2">
      <c r="B20641" s="442"/>
      <c r="I20641" s="443"/>
      <c r="J20641" s="443"/>
      <c r="K20641" s="443"/>
    </row>
    <row r="20642" spans="2:11" s="440" customFormat="1" x14ac:dyDescent="0.2">
      <c r="B20642" s="442"/>
      <c r="I20642" s="443"/>
      <c r="J20642" s="443"/>
      <c r="K20642" s="443"/>
    </row>
    <row r="20643" spans="2:11" s="440" customFormat="1" x14ac:dyDescent="0.2">
      <c r="B20643" s="442"/>
      <c r="I20643" s="443"/>
      <c r="J20643" s="443"/>
      <c r="K20643" s="443"/>
    </row>
    <row r="20644" spans="2:11" s="440" customFormat="1" x14ac:dyDescent="0.2">
      <c r="B20644" s="442"/>
      <c r="I20644" s="443"/>
      <c r="J20644" s="443"/>
      <c r="K20644" s="443"/>
    </row>
    <row r="20645" spans="2:11" s="440" customFormat="1" x14ac:dyDescent="0.2">
      <c r="B20645" s="442"/>
      <c r="I20645" s="443"/>
      <c r="J20645" s="443"/>
      <c r="K20645" s="443"/>
    </row>
    <row r="20646" spans="2:11" s="440" customFormat="1" x14ac:dyDescent="0.2">
      <c r="B20646" s="442"/>
      <c r="I20646" s="443"/>
      <c r="J20646" s="443"/>
      <c r="K20646" s="443"/>
    </row>
    <row r="20647" spans="2:11" s="440" customFormat="1" x14ac:dyDescent="0.2">
      <c r="B20647" s="442"/>
      <c r="I20647" s="443"/>
      <c r="J20647" s="443"/>
      <c r="K20647" s="443"/>
    </row>
    <row r="20648" spans="2:11" s="440" customFormat="1" x14ac:dyDescent="0.2">
      <c r="B20648" s="442"/>
      <c r="I20648" s="443"/>
      <c r="J20648" s="443"/>
      <c r="K20648" s="443"/>
    </row>
    <row r="20649" spans="2:11" s="440" customFormat="1" x14ac:dyDescent="0.2">
      <c r="B20649" s="442"/>
      <c r="I20649" s="443"/>
      <c r="J20649" s="443"/>
      <c r="K20649" s="443"/>
    </row>
    <row r="20650" spans="2:11" s="440" customFormat="1" x14ac:dyDescent="0.2">
      <c r="B20650" s="442"/>
      <c r="I20650" s="443"/>
      <c r="J20650" s="443"/>
      <c r="K20650" s="443"/>
    </row>
    <row r="20651" spans="2:11" s="440" customFormat="1" x14ac:dyDescent="0.2">
      <c r="B20651" s="442"/>
      <c r="I20651" s="443"/>
      <c r="J20651" s="443"/>
      <c r="K20651" s="443"/>
    </row>
    <row r="20652" spans="2:11" s="440" customFormat="1" x14ac:dyDescent="0.2">
      <c r="B20652" s="442"/>
      <c r="I20652" s="443"/>
      <c r="J20652" s="443"/>
      <c r="K20652" s="443"/>
    </row>
    <row r="20653" spans="2:11" s="440" customFormat="1" x14ac:dyDescent="0.2">
      <c r="B20653" s="442"/>
      <c r="I20653" s="443"/>
      <c r="J20653" s="443"/>
      <c r="K20653" s="443"/>
    </row>
    <row r="20654" spans="2:11" s="440" customFormat="1" x14ac:dyDescent="0.2">
      <c r="B20654" s="442"/>
      <c r="I20654" s="443"/>
      <c r="J20654" s="443"/>
      <c r="K20654" s="443"/>
    </row>
    <row r="20655" spans="2:11" s="440" customFormat="1" x14ac:dyDescent="0.2">
      <c r="B20655" s="442"/>
      <c r="I20655" s="443"/>
      <c r="J20655" s="443"/>
      <c r="K20655" s="443"/>
    </row>
    <row r="20656" spans="2:11" s="440" customFormat="1" x14ac:dyDescent="0.2">
      <c r="B20656" s="442"/>
      <c r="I20656" s="443"/>
      <c r="J20656" s="443"/>
      <c r="K20656" s="443"/>
    </row>
    <row r="20657" spans="2:11" s="440" customFormat="1" x14ac:dyDescent="0.2">
      <c r="B20657" s="442"/>
      <c r="I20657" s="443"/>
      <c r="J20657" s="443"/>
      <c r="K20657" s="443"/>
    </row>
    <row r="20658" spans="2:11" s="440" customFormat="1" x14ac:dyDescent="0.2">
      <c r="B20658" s="442"/>
      <c r="I20658" s="443"/>
      <c r="J20658" s="443"/>
      <c r="K20658" s="443"/>
    </row>
    <row r="20659" spans="2:11" s="440" customFormat="1" x14ac:dyDescent="0.2">
      <c r="B20659" s="442"/>
      <c r="I20659" s="443"/>
      <c r="J20659" s="443"/>
      <c r="K20659" s="443"/>
    </row>
    <row r="20660" spans="2:11" s="440" customFormat="1" x14ac:dyDescent="0.2">
      <c r="B20660" s="442"/>
      <c r="I20660" s="443"/>
      <c r="J20660" s="443"/>
      <c r="K20660" s="443"/>
    </row>
    <row r="20661" spans="2:11" s="440" customFormat="1" x14ac:dyDescent="0.2">
      <c r="B20661" s="442"/>
      <c r="I20661" s="443"/>
      <c r="J20661" s="443"/>
      <c r="K20661" s="443"/>
    </row>
    <row r="20662" spans="2:11" s="440" customFormat="1" x14ac:dyDescent="0.2">
      <c r="B20662" s="442"/>
      <c r="I20662" s="443"/>
      <c r="J20662" s="443"/>
      <c r="K20662" s="443"/>
    </row>
    <row r="20663" spans="2:11" s="440" customFormat="1" x14ac:dyDescent="0.2">
      <c r="B20663" s="442"/>
      <c r="I20663" s="443"/>
      <c r="J20663" s="443"/>
      <c r="K20663" s="443"/>
    </row>
    <row r="20664" spans="2:11" s="440" customFormat="1" x14ac:dyDescent="0.2">
      <c r="B20664" s="442"/>
      <c r="I20664" s="443"/>
      <c r="J20664" s="443"/>
      <c r="K20664" s="443"/>
    </row>
    <row r="20665" spans="2:11" s="440" customFormat="1" x14ac:dyDescent="0.2">
      <c r="B20665" s="442"/>
      <c r="I20665" s="443"/>
      <c r="J20665" s="443"/>
      <c r="K20665" s="443"/>
    </row>
    <row r="20666" spans="2:11" s="440" customFormat="1" x14ac:dyDescent="0.2">
      <c r="B20666" s="442"/>
      <c r="I20666" s="443"/>
      <c r="J20666" s="443"/>
      <c r="K20666" s="443"/>
    </row>
    <row r="20667" spans="2:11" s="440" customFormat="1" x14ac:dyDescent="0.2">
      <c r="B20667" s="442"/>
      <c r="I20667" s="443"/>
      <c r="J20667" s="443"/>
      <c r="K20667" s="443"/>
    </row>
    <row r="20668" spans="2:11" s="440" customFormat="1" x14ac:dyDescent="0.2">
      <c r="B20668" s="442"/>
      <c r="I20668" s="443"/>
      <c r="J20668" s="443"/>
      <c r="K20668" s="443"/>
    </row>
    <row r="20669" spans="2:11" s="440" customFormat="1" x14ac:dyDescent="0.2">
      <c r="B20669" s="442"/>
      <c r="I20669" s="443"/>
      <c r="J20669" s="443"/>
      <c r="K20669" s="443"/>
    </row>
    <row r="20670" spans="2:11" s="440" customFormat="1" x14ac:dyDescent="0.2">
      <c r="B20670" s="442"/>
      <c r="I20670" s="443"/>
      <c r="J20670" s="443"/>
      <c r="K20670" s="443"/>
    </row>
    <row r="20671" spans="2:11" s="440" customFormat="1" x14ac:dyDescent="0.2">
      <c r="B20671" s="442"/>
      <c r="I20671" s="443"/>
      <c r="J20671" s="443"/>
      <c r="K20671" s="443"/>
    </row>
    <row r="20672" spans="2:11" s="440" customFormat="1" x14ac:dyDescent="0.2">
      <c r="B20672" s="442"/>
      <c r="I20672" s="443"/>
      <c r="J20672" s="443"/>
      <c r="K20672" s="443"/>
    </row>
    <row r="20673" spans="2:11" s="440" customFormat="1" x14ac:dyDescent="0.2">
      <c r="B20673" s="442"/>
      <c r="I20673" s="443"/>
      <c r="J20673" s="443"/>
      <c r="K20673" s="443"/>
    </row>
    <row r="20674" spans="2:11" s="440" customFormat="1" x14ac:dyDescent="0.2">
      <c r="B20674" s="442"/>
      <c r="I20674" s="443"/>
      <c r="J20674" s="443"/>
      <c r="K20674" s="443"/>
    </row>
    <row r="20675" spans="2:11" s="440" customFormat="1" x14ac:dyDescent="0.2">
      <c r="B20675" s="442"/>
      <c r="I20675" s="443"/>
      <c r="J20675" s="443"/>
      <c r="K20675" s="443"/>
    </row>
    <row r="20676" spans="2:11" s="440" customFormat="1" x14ac:dyDescent="0.2">
      <c r="B20676" s="442"/>
      <c r="I20676" s="443"/>
      <c r="J20676" s="443"/>
      <c r="K20676" s="443"/>
    </row>
    <row r="20677" spans="2:11" s="440" customFormat="1" x14ac:dyDescent="0.2">
      <c r="B20677" s="442"/>
      <c r="I20677" s="443"/>
      <c r="J20677" s="443"/>
      <c r="K20677" s="443"/>
    </row>
    <row r="20678" spans="2:11" s="440" customFormat="1" x14ac:dyDescent="0.2">
      <c r="B20678" s="442"/>
      <c r="I20678" s="443"/>
      <c r="J20678" s="443"/>
      <c r="K20678" s="443"/>
    </row>
    <row r="20679" spans="2:11" s="440" customFormat="1" x14ac:dyDescent="0.2">
      <c r="B20679" s="442"/>
      <c r="I20679" s="443"/>
      <c r="J20679" s="443"/>
      <c r="K20679" s="443"/>
    </row>
    <row r="20680" spans="2:11" s="440" customFormat="1" x14ac:dyDescent="0.2">
      <c r="B20680" s="442"/>
      <c r="I20680" s="443"/>
      <c r="J20680" s="443"/>
      <c r="K20680" s="443"/>
    </row>
    <row r="20681" spans="2:11" s="440" customFormat="1" x14ac:dyDescent="0.2">
      <c r="B20681" s="442"/>
      <c r="I20681" s="443"/>
      <c r="J20681" s="443"/>
      <c r="K20681" s="443"/>
    </row>
    <row r="20682" spans="2:11" s="440" customFormat="1" x14ac:dyDescent="0.2">
      <c r="B20682" s="442"/>
      <c r="I20682" s="443"/>
      <c r="J20682" s="443"/>
      <c r="K20682" s="443"/>
    </row>
    <row r="20683" spans="2:11" s="440" customFormat="1" x14ac:dyDescent="0.2">
      <c r="B20683" s="442"/>
      <c r="I20683" s="443"/>
      <c r="J20683" s="443"/>
      <c r="K20683" s="443"/>
    </row>
    <row r="20684" spans="2:11" s="440" customFormat="1" x14ac:dyDescent="0.2">
      <c r="B20684" s="442"/>
      <c r="I20684" s="443"/>
      <c r="J20684" s="443"/>
      <c r="K20684" s="443"/>
    </row>
    <row r="20685" spans="2:11" s="440" customFormat="1" x14ac:dyDescent="0.2">
      <c r="B20685" s="442"/>
      <c r="I20685" s="443"/>
      <c r="J20685" s="443"/>
      <c r="K20685" s="443"/>
    </row>
    <row r="20686" spans="2:11" s="440" customFormat="1" x14ac:dyDescent="0.2">
      <c r="B20686" s="442"/>
      <c r="I20686" s="443"/>
      <c r="J20686" s="443"/>
      <c r="K20686" s="443"/>
    </row>
    <row r="20687" spans="2:11" s="440" customFormat="1" x14ac:dyDescent="0.2">
      <c r="B20687" s="442"/>
      <c r="I20687" s="443"/>
      <c r="J20687" s="443"/>
      <c r="K20687" s="443"/>
    </row>
    <row r="20688" spans="2:11" s="440" customFormat="1" x14ac:dyDescent="0.2">
      <c r="B20688" s="442"/>
      <c r="I20688" s="443"/>
      <c r="J20688" s="443"/>
      <c r="K20688" s="443"/>
    </row>
    <row r="20689" spans="2:11" s="440" customFormat="1" x14ac:dyDescent="0.2">
      <c r="B20689" s="442"/>
      <c r="I20689" s="443"/>
      <c r="J20689" s="443"/>
      <c r="K20689" s="443"/>
    </row>
    <row r="20690" spans="2:11" s="440" customFormat="1" x14ac:dyDescent="0.2">
      <c r="B20690" s="442"/>
      <c r="I20690" s="443"/>
      <c r="J20690" s="443"/>
      <c r="K20690" s="443"/>
    </row>
    <row r="20691" spans="2:11" s="440" customFormat="1" x14ac:dyDescent="0.2">
      <c r="B20691" s="442"/>
      <c r="I20691" s="443"/>
      <c r="J20691" s="443"/>
      <c r="K20691" s="443"/>
    </row>
    <row r="20692" spans="2:11" s="440" customFormat="1" x14ac:dyDescent="0.2">
      <c r="B20692" s="442"/>
      <c r="I20692" s="443"/>
      <c r="J20692" s="443"/>
      <c r="K20692" s="443"/>
    </row>
    <row r="20693" spans="2:11" s="440" customFormat="1" x14ac:dyDescent="0.2">
      <c r="B20693" s="442"/>
      <c r="I20693" s="443"/>
      <c r="J20693" s="443"/>
      <c r="K20693" s="443"/>
    </row>
    <row r="20694" spans="2:11" s="440" customFormat="1" x14ac:dyDescent="0.2">
      <c r="B20694" s="442"/>
      <c r="I20694" s="443"/>
      <c r="J20694" s="443"/>
      <c r="K20694" s="443"/>
    </row>
    <row r="20695" spans="2:11" s="440" customFormat="1" x14ac:dyDescent="0.2">
      <c r="B20695" s="442"/>
      <c r="I20695" s="443"/>
      <c r="J20695" s="443"/>
      <c r="K20695" s="443"/>
    </row>
    <row r="20696" spans="2:11" s="440" customFormat="1" x14ac:dyDescent="0.2">
      <c r="B20696" s="442"/>
      <c r="I20696" s="443"/>
      <c r="J20696" s="443"/>
      <c r="K20696" s="443"/>
    </row>
    <row r="20697" spans="2:11" s="440" customFormat="1" x14ac:dyDescent="0.2">
      <c r="B20697" s="442"/>
      <c r="I20697" s="443"/>
      <c r="J20697" s="443"/>
      <c r="K20697" s="443"/>
    </row>
    <row r="20698" spans="2:11" s="440" customFormat="1" x14ac:dyDescent="0.2">
      <c r="B20698" s="442"/>
      <c r="I20698" s="443"/>
      <c r="J20698" s="443"/>
      <c r="K20698" s="443"/>
    </row>
    <row r="20699" spans="2:11" s="440" customFormat="1" x14ac:dyDescent="0.2">
      <c r="B20699" s="442"/>
      <c r="I20699" s="443"/>
      <c r="J20699" s="443"/>
      <c r="K20699" s="443"/>
    </row>
    <row r="20700" spans="2:11" s="440" customFormat="1" x14ac:dyDescent="0.2">
      <c r="B20700" s="442"/>
      <c r="I20700" s="443"/>
      <c r="J20700" s="443"/>
      <c r="K20700" s="443"/>
    </row>
    <row r="20701" spans="2:11" s="440" customFormat="1" x14ac:dyDescent="0.2">
      <c r="B20701" s="442"/>
      <c r="I20701" s="443"/>
      <c r="J20701" s="443"/>
      <c r="K20701" s="443"/>
    </row>
    <row r="20702" spans="2:11" s="440" customFormat="1" x14ac:dyDescent="0.2">
      <c r="B20702" s="442"/>
      <c r="I20702" s="443"/>
      <c r="J20702" s="443"/>
      <c r="K20702" s="443"/>
    </row>
    <row r="20703" spans="2:11" s="440" customFormat="1" x14ac:dyDescent="0.2">
      <c r="B20703" s="442"/>
      <c r="I20703" s="443"/>
      <c r="J20703" s="443"/>
      <c r="K20703" s="443"/>
    </row>
    <row r="20704" spans="2:11" s="440" customFormat="1" x14ac:dyDescent="0.2">
      <c r="B20704" s="442"/>
      <c r="I20704" s="443"/>
      <c r="J20704" s="443"/>
      <c r="K20704" s="443"/>
    </row>
    <row r="20705" spans="2:11" s="440" customFormat="1" x14ac:dyDescent="0.2">
      <c r="B20705" s="442"/>
      <c r="I20705" s="443"/>
      <c r="J20705" s="443"/>
      <c r="K20705" s="443"/>
    </row>
    <row r="20706" spans="2:11" s="440" customFormat="1" x14ac:dyDescent="0.2">
      <c r="B20706" s="442"/>
      <c r="I20706" s="443"/>
      <c r="J20706" s="443"/>
      <c r="K20706" s="443"/>
    </row>
    <row r="20707" spans="2:11" s="440" customFormat="1" x14ac:dyDescent="0.2">
      <c r="B20707" s="442"/>
      <c r="I20707" s="443"/>
      <c r="J20707" s="443"/>
      <c r="K20707" s="443"/>
    </row>
    <row r="20708" spans="2:11" s="440" customFormat="1" x14ac:dyDescent="0.2">
      <c r="B20708" s="442"/>
      <c r="I20708" s="443"/>
      <c r="J20708" s="443"/>
      <c r="K20708" s="443"/>
    </row>
    <row r="20709" spans="2:11" s="440" customFormat="1" x14ac:dyDescent="0.2">
      <c r="B20709" s="442"/>
      <c r="I20709" s="443"/>
      <c r="J20709" s="443"/>
      <c r="K20709" s="443"/>
    </row>
    <row r="20710" spans="2:11" s="440" customFormat="1" x14ac:dyDescent="0.2">
      <c r="B20710" s="442"/>
      <c r="I20710" s="443"/>
      <c r="J20710" s="443"/>
      <c r="K20710" s="443"/>
    </row>
    <row r="20711" spans="2:11" s="440" customFormat="1" x14ac:dyDescent="0.2">
      <c r="B20711" s="442"/>
      <c r="I20711" s="443"/>
      <c r="J20711" s="443"/>
      <c r="K20711" s="443"/>
    </row>
    <row r="20712" spans="2:11" s="440" customFormat="1" x14ac:dyDescent="0.2">
      <c r="B20712" s="442"/>
      <c r="I20712" s="443"/>
      <c r="J20712" s="443"/>
      <c r="K20712" s="443"/>
    </row>
    <row r="20713" spans="2:11" s="440" customFormat="1" x14ac:dyDescent="0.2">
      <c r="B20713" s="442"/>
      <c r="I20713" s="443"/>
      <c r="J20713" s="443"/>
      <c r="K20713" s="443"/>
    </row>
    <row r="20714" spans="2:11" s="440" customFormat="1" x14ac:dyDescent="0.2">
      <c r="B20714" s="442"/>
      <c r="I20714" s="443"/>
      <c r="J20714" s="443"/>
      <c r="K20714" s="443"/>
    </row>
    <row r="20715" spans="2:11" s="440" customFormat="1" x14ac:dyDescent="0.2">
      <c r="B20715" s="442"/>
      <c r="I20715" s="443"/>
      <c r="J20715" s="443"/>
      <c r="K20715" s="443"/>
    </row>
    <row r="20716" spans="2:11" s="440" customFormat="1" x14ac:dyDescent="0.2">
      <c r="B20716" s="442"/>
      <c r="I20716" s="443"/>
      <c r="J20716" s="443"/>
      <c r="K20716" s="443"/>
    </row>
    <row r="20717" spans="2:11" s="440" customFormat="1" x14ac:dyDescent="0.2">
      <c r="B20717" s="442"/>
      <c r="I20717" s="443"/>
      <c r="J20717" s="443"/>
      <c r="K20717" s="443"/>
    </row>
    <row r="20718" spans="2:11" s="440" customFormat="1" x14ac:dyDescent="0.2">
      <c r="B20718" s="442"/>
      <c r="I20718" s="443"/>
      <c r="J20718" s="443"/>
      <c r="K20718" s="443"/>
    </row>
    <row r="20719" spans="2:11" s="440" customFormat="1" x14ac:dyDescent="0.2">
      <c r="B20719" s="442"/>
      <c r="I20719" s="443"/>
      <c r="J20719" s="443"/>
      <c r="K20719" s="443"/>
    </row>
    <row r="20720" spans="2:11" s="440" customFormat="1" x14ac:dyDescent="0.2">
      <c r="B20720" s="442"/>
      <c r="I20720" s="443"/>
      <c r="J20720" s="443"/>
      <c r="K20720" s="443"/>
    </row>
    <row r="20721" spans="2:11" s="440" customFormat="1" x14ac:dyDescent="0.2">
      <c r="B20721" s="442"/>
      <c r="I20721" s="443"/>
      <c r="J20721" s="443"/>
      <c r="K20721" s="443"/>
    </row>
    <row r="20722" spans="2:11" s="440" customFormat="1" x14ac:dyDescent="0.2">
      <c r="B20722" s="442"/>
      <c r="I20722" s="443"/>
      <c r="J20722" s="443"/>
      <c r="K20722" s="443"/>
    </row>
    <row r="20723" spans="2:11" s="440" customFormat="1" x14ac:dyDescent="0.2">
      <c r="B20723" s="442"/>
      <c r="I20723" s="443"/>
      <c r="J20723" s="443"/>
      <c r="K20723" s="443"/>
    </row>
    <row r="20724" spans="2:11" s="440" customFormat="1" x14ac:dyDescent="0.2">
      <c r="B20724" s="442"/>
      <c r="I20724" s="443"/>
      <c r="J20724" s="443"/>
      <c r="K20724" s="443"/>
    </row>
    <row r="20725" spans="2:11" s="440" customFormat="1" x14ac:dyDescent="0.2">
      <c r="B20725" s="442"/>
      <c r="I20725" s="443"/>
      <c r="J20725" s="443"/>
      <c r="K20725" s="443"/>
    </row>
    <row r="20726" spans="2:11" s="440" customFormat="1" x14ac:dyDescent="0.2">
      <c r="B20726" s="442"/>
      <c r="I20726" s="443"/>
      <c r="J20726" s="443"/>
      <c r="K20726" s="443"/>
    </row>
    <row r="20727" spans="2:11" s="440" customFormat="1" x14ac:dyDescent="0.2">
      <c r="B20727" s="442"/>
      <c r="I20727" s="443"/>
      <c r="J20727" s="443"/>
      <c r="K20727" s="443"/>
    </row>
    <row r="20728" spans="2:11" s="440" customFormat="1" x14ac:dyDescent="0.2">
      <c r="B20728" s="442"/>
      <c r="I20728" s="443"/>
      <c r="J20728" s="443"/>
      <c r="K20728" s="443"/>
    </row>
    <row r="20729" spans="2:11" s="440" customFormat="1" x14ac:dyDescent="0.2">
      <c r="B20729" s="442"/>
      <c r="I20729" s="443"/>
      <c r="J20729" s="443"/>
      <c r="K20729" s="443"/>
    </row>
    <row r="20730" spans="2:11" s="440" customFormat="1" x14ac:dyDescent="0.2">
      <c r="B20730" s="442"/>
      <c r="I20730" s="443"/>
      <c r="J20730" s="443"/>
      <c r="K20730" s="443"/>
    </row>
    <row r="20731" spans="2:11" s="440" customFormat="1" x14ac:dyDescent="0.2">
      <c r="B20731" s="442"/>
      <c r="I20731" s="443"/>
      <c r="J20731" s="443"/>
      <c r="K20731" s="443"/>
    </row>
    <row r="20732" spans="2:11" s="440" customFormat="1" x14ac:dyDescent="0.2">
      <c r="B20732" s="442"/>
      <c r="I20732" s="443"/>
      <c r="J20732" s="443"/>
      <c r="K20732" s="443"/>
    </row>
    <row r="20733" spans="2:11" s="440" customFormat="1" x14ac:dyDescent="0.2">
      <c r="B20733" s="442"/>
      <c r="I20733" s="443"/>
      <c r="J20733" s="443"/>
      <c r="K20733" s="443"/>
    </row>
    <row r="20734" spans="2:11" s="440" customFormat="1" x14ac:dyDescent="0.2">
      <c r="B20734" s="442"/>
      <c r="I20734" s="443"/>
      <c r="J20734" s="443"/>
      <c r="K20734" s="443"/>
    </row>
    <row r="20735" spans="2:11" s="440" customFormat="1" x14ac:dyDescent="0.2">
      <c r="B20735" s="442"/>
      <c r="I20735" s="443"/>
      <c r="J20735" s="443"/>
      <c r="K20735" s="443"/>
    </row>
    <row r="20736" spans="2:11" s="440" customFormat="1" x14ac:dyDescent="0.2">
      <c r="B20736" s="442"/>
      <c r="I20736" s="443"/>
      <c r="J20736" s="443"/>
      <c r="K20736" s="443"/>
    </row>
    <row r="20737" spans="2:11" s="440" customFormat="1" x14ac:dyDescent="0.2">
      <c r="B20737" s="442"/>
      <c r="I20737" s="443"/>
      <c r="J20737" s="443"/>
      <c r="K20737" s="443"/>
    </row>
    <row r="20738" spans="2:11" s="440" customFormat="1" x14ac:dyDescent="0.2">
      <c r="B20738" s="442"/>
      <c r="I20738" s="443"/>
      <c r="J20738" s="443"/>
      <c r="K20738" s="443"/>
    </row>
    <row r="20739" spans="2:11" s="440" customFormat="1" x14ac:dyDescent="0.2">
      <c r="B20739" s="442"/>
      <c r="I20739" s="443"/>
      <c r="J20739" s="443"/>
      <c r="K20739" s="443"/>
    </row>
    <row r="20740" spans="2:11" s="440" customFormat="1" x14ac:dyDescent="0.2">
      <c r="B20740" s="442"/>
      <c r="I20740" s="443"/>
      <c r="J20740" s="443"/>
      <c r="K20740" s="443"/>
    </row>
    <row r="20741" spans="2:11" s="440" customFormat="1" x14ac:dyDescent="0.2">
      <c r="B20741" s="442"/>
      <c r="I20741" s="443"/>
      <c r="J20741" s="443"/>
      <c r="K20741" s="443"/>
    </row>
    <row r="20742" spans="2:11" s="440" customFormat="1" x14ac:dyDescent="0.2">
      <c r="B20742" s="442"/>
      <c r="I20742" s="443"/>
      <c r="J20742" s="443"/>
      <c r="K20742" s="443"/>
    </row>
    <row r="20743" spans="2:11" s="440" customFormat="1" x14ac:dyDescent="0.2">
      <c r="B20743" s="442"/>
      <c r="I20743" s="443"/>
      <c r="J20743" s="443"/>
      <c r="K20743" s="443"/>
    </row>
    <row r="20744" spans="2:11" s="440" customFormat="1" x14ac:dyDescent="0.2">
      <c r="B20744" s="442"/>
      <c r="I20744" s="443"/>
      <c r="J20744" s="443"/>
      <c r="K20744" s="443"/>
    </row>
    <row r="20745" spans="2:11" s="440" customFormat="1" x14ac:dyDescent="0.2">
      <c r="B20745" s="442"/>
      <c r="I20745" s="443"/>
      <c r="J20745" s="443"/>
      <c r="K20745" s="443"/>
    </row>
    <row r="20746" spans="2:11" s="440" customFormat="1" x14ac:dyDescent="0.2">
      <c r="B20746" s="442"/>
      <c r="I20746" s="443"/>
      <c r="J20746" s="443"/>
      <c r="K20746" s="443"/>
    </row>
    <row r="20747" spans="2:11" s="440" customFormat="1" x14ac:dyDescent="0.2">
      <c r="B20747" s="442"/>
      <c r="I20747" s="443"/>
      <c r="J20747" s="443"/>
      <c r="K20747" s="443"/>
    </row>
    <row r="20748" spans="2:11" s="440" customFormat="1" x14ac:dyDescent="0.2">
      <c r="B20748" s="442"/>
      <c r="I20748" s="443"/>
      <c r="J20748" s="443"/>
      <c r="K20748" s="443"/>
    </row>
    <row r="20749" spans="2:11" s="440" customFormat="1" x14ac:dyDescent="0.2">
      <c r="B20749" s="442"/>
      <c r="I20749" s="443"/>
      <c r="J20749" s="443"/>
      <c r="K20749" s="443"/>
    </row>
    <row r="20750" spans="2:11" s="440" customFormat="1" x14ac:dyDescent="0.2">
      <c r="B20750" s="442"/>
      <c r="I20750" s="443"/>
      <c r="J20750" s="443"/>
      <c r="K20750" s="443"/>
    </row>
    <row r="20751" spans="2:11" s="440" customFormat="1" x14ac:dyDescent="0.2">
      <c r="B20751" s="442"/>
      <c r="I20751" s="443"/>
      <c r="J20751" s="443"/>
      <c r="K20751" s="443"/>
    </row>
    <row r="20752" spans="2:11" s="440" customFormat="1" x14ac:dyDescent="0.2">
      <c r="B20752" s="442"/>
      <c r="I20752" s="443"/>
      <c r="J20752" s="443"/>
      <c r="K20752" s="443"/>
    </row>
    <row r="20753" spans="2:11" s="440" customFormat="1" x14ac:dyDescent="0.2">
      <c r="B20753" s="442"/>
      <c r="I20753" s="443"/>
      <c r="J20753" s="443"/>
      <c r="K20753" s="443"/>
    </row>
    <row r="20754" spans="2:11" s="440" customFormat="1" x14ac:dyDescent="0.2">
      <c r="B20754" s="442"/>
      <c r="I20754" s="443"/>
      <c r="J20754" s="443"/>
      <c r="K20754" s="443"/>
    </row>
    <row r="20755" spans="2:11" s="440" customFormat="1" x14ac:dyDescent="0.2">
      <c r="B20755" s="442"/>
      <c r="I20755" s="443"/>
      <c r="J20755" s="443"/>
      <c r="K20755" s="443"/>
    </row>
    <row r="20756" spans="2:11" s="440" customFormat="1" x14ac:dyDescent="0.2">
      <c r="B20756" s="442"/>
      <c r="I20756" s="443"/>
      <c r="J20756" s="443"/>
      <c r="K20756" s="443"/>
    </row>
    <row r="20757" spans="2:11" s="440" customFormat="1" x14ac:dyDescent="0.2">
      <c r="B20757" s="442"/>
      <c r="I20757" s="443"/>
      <c r="J20757" s="443"/>
      <c r="K20757" s="443"/>
    </row>
    <row r="20758" spans="2:11" s="440" customFormat="1" x14ac:dyDescent="0.2">
      <c r="B20758" s="442"/>
      <c r="I20758" s="443"/>
      <c r="J20758" s="443"/>
      <c r="K20758" s="443"/>
    </row>
    <row r="20759" spans="2:11" s="440" customFormat="1" x14ac:dyDescent="0.2">
      <c r="B20759" s="442"/>
      <c r="I20759" s="443"/>
      <c r="J20759" s="443"/>
      <c r="K20759" s="443"/>
    </row>
    <row r="20760" spans="2:11" s="440" customFormat="1" x14ac:dyDescent="0.2">
      <c r="B20760" s="442"/>
      <c r="I20760" s="443"/>
      <c r="J20760" s="443"/>
      <c r="K20760" s="443"/>
    </row>
    <row r="20761" spans="2:11" s="440" customFormat="1" x14ac:dyDescent="0.2">
      <c r="B20761" s="442"/>
      <c r="I20761" s="443"/>
      <c r="J20761" s="443"/>
      <c r="K20761" s="443"/>
    </row>
    <row r="20762" spans="2:11" s="440" customFormat="1" x14ac:dyDescent="0.2">
      <c r="B20762" s="442"/>
      <c r="I20762" s="443"/>
      <c r="J20762" s="443"/>
      <c r="K20762" s="443"/>
    </row>
    <row r="20763" spans="2:11" s="440" customFormat="1" x14ac:dyDescent="0.2">
      <c r="B20763" s="442"/>
      <c r="I20763" s="443"/>
      <c r="J20763" s="443"/>
      <c r="K20763" s="443"/>
    </row>
    <row r="20764" spans="2:11" s="440" customFormat="1" x14ac:dyDescent="0.2">
      <c r="B20764" s="442"/>
      <c r="I20764" s="443"/>
      <c r="J20764" s="443"/>
      <c r="K20764" s="443"/>
    </row>
    <row r="20765" spans="2:11" s="440" customFormat="1" x14ac:dyDescent="0.2">
      <c r="B20765" s="442"/>
      <c r="I20765" s="443"/>
      <c r="J20765" s="443"/>
      <c r="K20765" s="443"/>
    </row>
    <row r="20766" spans="2:11" s="440" customFormat="1" x14ac:dyDescent="0.2">
      <c r="B20766" s="442"/>
      <c r="I20766" s="443"/>
      <c r="J20766" s="443"/>
      <c r="K20766" s="443"/>
    </row>
    <row r="20767" spans="2:11" s="440" customFormat="1" x14ac:dyDescent="0.2">
      <c r="B20767" s="442"/>
      <c r="I20767" s="443"/>
      <c r="J20767" s="443"/>
      <c r="K20767" s="443"/>
    </row>
    <row r="20768" spans="2:11" s="440" customFormat="1" x14ac:dyDescent="0.2">
      <c r="B20768" s="442"/>
      <c r="I20768" s="443"/>
      <c r="J20768" s="443"/>
      <c r="K20768" s="443"/>
    </row>
    <row r="20769" spans="2:11" s="440" customFormat="1" x14ac:dyDescent="0.2">
      <c r="B20769" s="442"/>
      <c r="I20769" s="443"/>
      <c r="J20769" s="443"/>
      <c r="K20769" s="443"/>
    </row>
    <row r="20770" spans="2:11" s="440" customFormat="1" x14ac:dyDescent="0.2">
      <c r="B20770" s="442"/>
      <c r="I20770" s="443"/>
      <c r="J20770" s="443"/>
      <c r="K20770" s="443"/>
    </row>
    <row r="20771" spans="2:11" s="440" customFormat="1" x14ac:dyDescent="0.2">
      <c r="B20771" s="442"/>
      <c r="I20771" s="443"/>
      <c r="J20771" s="443"/>
      <c r="K20771" s="443"/>
    </row>
    <row r="20772" spans="2:11" s="440" customFormat="1" x14ac:dyDescent="0.2">
      <c r="B20772" s="442"/>
      <c r="I20772" s="443"/>
      <c r="J20772" s="443"/>
      <c r="K20772" s="443"/>
    </row>
    <row r="20773" spans="2:11" s="440" customFormat="1" x14ac:dyDescent="0.2">
      <c r="B20773" s="442"/>
      <c r="I20773" s="443"/>
      <c r="J20773" s="443"/>
      <c r="K20773" s="443"/>
    </row>
    <row r="20774" spans="2:11" s="440" customFormat="1" x14ac:dyDescent="0.2">
      <c r="B20774" s="442"/>
      <c r="I20774" s="443"/>
      <c r="J20774" s="443"/>
      <c r="K20774" s="443"/>
    </row>
    <row r="20775" spans="2:11" s="440" customFormat="1" x14ac:dyDescent="0.2">
      <c r="B20775" s="442"/>
      <c r="I20775" s="443"/>
      <c r="J20775" s="443"/>
      <c r="K20775" s="443"/>
    </row>
    <row r="20776" spans="2:11" s="440" customFormat="1" x14ac:dyDescent="0.2">
      <c r="B20776" s="442"/>
      <c r="I20776" s="443"/>
      <c r="J20776" s="443"/>
      <c r="K20776" s="443"/>
    </row>
    <row r="20777" spans="2:11" s="440" customFormat="1" x14ac:dyDescent="0.2">
      <c r="B20777" s="442"/>
      <c r="I20777" s="443"/>
      <c r="J20777" s="443"/>
      <c r="K20777" s="443"/>
    </row>
    <row r="20778" spans="2:11" s="440" customFormat="1" x14ac:dyDescent="0.2">
      <c r="B20778" s="442"/>
      <c r="I20778" s="443"/>
      <c r="J20778" s="443"/>
      <c r="K20778" s="443"/>
    </row>
    <row r="20779" spans="2:11" s="440" customFormat="1" x14ac:dyDescent="0.2">
      <c r="B20779" s="442"/>
      <c r="I20779" s="443"/>
      <c r="J20779" s="443"/>
      <c r="K20779" s="443"/>
    </row>
    <row r="20780" spans="2:11" s="440" customFormat="1" x14ac:dyDescent="0.2">
      <c r="B20780" s="442"/>
      <c r="I20780" s="443"/>
      <c r="J20780" s="443"/>
      <c r="K20780" s="443"/>
    </row>
    <row r="20781" spans="2:11" s="440" customFormat="1" x14ac:dyDescent="0.2">
      <c r="B20781" s="442"/>
      <c r="I20781" s="443"/>
      <c r="J20781" s="443"/>
      <c r="K20781" s="443"/>
    </row>
    <row r="20782" spans="2:11" s="440" customFormat="1" x14ac:dyDescent="0.2">
      <c r="B20782" s="442"/>
      <c r="I20782" s="443"/>
      <c r="J20782" s="443"/>
      <c r="K20782" s="443"/>
    </row>
    <row r="20783" spans="2:11" s="440" customFormat="1" x14ac:dyDescent="0.2">
      <c r="B20783" s="442"/>
      <c r="I20783" s="443"/>
      <c r="J20783" s="443"/>
      <c r="K20783" s="443"/>
    </row>
    <row r="20784" spans="2:11" s="440" customFormat="1" x14ac:dyDescent="0.2">
      <c r="B20784" s="442"/>
      <c r="I20784" s="443"/>
      <c r="J20784" s="443"/>
      <c r="K20784" s="443"/>
    </row>
    <row r="20785" spans="2:11" s="440" customFormat="1" x14ac:dyDescent="0.2">
      <c r="B20785" s="442"/>
      <c r="I20785" s="443"/>
      <c r="J20785" s="443"/>
      <c r="K20785" s="443"/>
    </row>
    <row r="20786" spans="2:11" s="440" customFormat="1" x14ac:dyDescent="0.2">
      <c r="B20786" s="442"/>
      <c r="I20786" s="443"/>
      <c r="J20786" s="443"/>
      <c r="K20786" s="443"/>
    </row>
    <row r="20787" spans="2:11" s="440" customFormat="1" x14ac:dyDescent="0.2">
      <c r="B20787" s="442"/>
      <c r="I20787" s="443"/>
      <c r="J20787" s="443"/>
      <c r="K20787" s="443"/>
    </row>
    <row r="20788" spans="2:11" s="440" customFormat="1" x14ac:dyDescent="0.2">
      <c r="B20788" s="442"/>
      <c r="I20788" s="443"/>
      <c r="J20788" s="443"/>
      <c r="K20788" s="443"/>
    </row>
    <row r="20789" spans="2:11" s="440" customFormat="1" x14ac:dyDescent="0.2">
      <c r="B20789" s="442"/>
      <c r="I20789" s="443"/>
      <c r="J20789" s="443"/>
      <c r="K20789" s="443"/>
    </row>
    <row r="20790" spans="2:11" s="440" customFormat="1" x14ac:dyDescent="0.2">
      <c r="B20790" s="442"/>
      <c r="I20790" s="443"/>
      <c r="J20790" s="443"/>
      <c r="K20790" s="443"/>
    </row>
    <row r="20791" spans="2:11" s="440" customFormat="1" x14ac:dyDescent="0.2">
      <c r="B20791" s="442"/>
      <c r="I20791" s="443"/>
      <c r="J20791" s="443"/>
      <c r="K20791" s="443"/>
    </row>
    <row r="20792" spans="2:11" s="440" customFormat="1" x14ac:dyDescent="0.2">
      <c r="B20792" s="442"/>
      <c r="I20792" s="443"/>
      <c r="J20792" s="443"/>
      <c r="K20792" s="443"/>
    </row>
    <row r="20793" spans="2:11" s="440" customFormat="1" x14ac:dyDescent="0.2">
      <c r="B20793" s="442"/>
      <c r="I20793" s="443"/>
      <c r="J20793" s="443"/>
      <c r="K20793" s="443"/>
    </row>
    <row r="20794" spans="2:11" s="440" customFormat="1" x14ac:dyDescent="0.2">
      <c r="B20794" s="442"/>
      <c r="I20794" s="443"/>
      <c r="J20794" s="443"/>
      <c r="K20794" s="443"/>
    </row>
    <row r="20795" spans="2:11" s="440" customFormat="1" x14ac:dyDescent="0.2">
      <c r="B20795" s="442"/>
      <c r="I20795" s="443"/>
      <c r="J20795" s="443"/>
      <c r="K20795" s="443"/>
    </row>
    <row r="20796" spans="2:11" s="440" customFormat="1" x14ac:dyDescent="0.2">
      <c r="B20796" s="442"/>
      <c r="I20796" s="443"/>
      <c r="J20796" s="443"/>
      <c r="K20796" s="443"/>
    </row>
    <row r="20797" spans="2:11" s="440" customFormat="1" x14ac:dyDescent="0.2">
      <c r="B20797" s="442"/>
      <c r="I20797" s="443"/>
      <c r="J20797" s="443"/>
      <c r="K20797" s="443"/>
    </row>
    <row r="20798" spans="2:11" s="440" customFormat="1" x14ac:dyDescent="0.2">
      <c r="B20798" s="442"/>
      <c r="I20798" s="443"/>
      <c r="J20798" s="443"/>
      <c r="K20798" s="443"/>
    </row>
    <row r="20799" spans="2:11" s="440" customFormat="1" x14ac:dyDescent="0.2">
      <c r="B20799" s="442"/>
      <c r="I20799" s="443"/>
      <c r="J20799" s="443"/>
      <c r="K20799" s="443"/>
    </row>
    <row r="20800" spans="2:11" s="440" customFormat="1" x14ac:dyDescent="0.2">
      <c r="B20800" s="442"/>
      <c r="I20800" s="443"/>
      <c r="J20800" s="443"/>
      <c r="K20800" s="443"/>
    </row>
    <row r="20801" spans="2:11" s="440" customFormat="1" x14ac:dyDescent="0.2">
      <c r="B20801" s="442"/>
      <c r="I20801" s="443"/>
      <c r="J20801" s="443"/>
      <c r="K20801" s="443"/>
    </row>
    <row r="20802" spans="2:11" s="440" customFormat="1" x14ac:dyDescent="0.2">
      <c r="B20802" s="442"/>
      <c r="I20802" s="443"/>
      <c r="J20802" s="443"/>
      <c r="K20802" s="443"/>
    </row>
    <row r="20803" spans="2:11" s="440" customFormat="1" x14ac:dyDescent="0.2">
      <c r="B20803" s="442"/>
      <c r="I20803" s="443"/>
      <c r="J20803" s="443"/>
      <c r="K20803" s="443"/>
    </row>
    <row r="20804" spans="2:11" s="440" customFormat="1" x14ac:dyDescent="0.2">
      <c r="B20804" s="442"/>
      <c r="I20804" s="443"/>
      <c r="J20804" s="443"/>
      <c r="K20804" s="443"/>
    </row>
    <row r="20805" spans="2:11" s="440" customFormat="1" x14ac:dyDescent="0.2">
      <c r="B20805" s="442"/>
      <c r="I20805" s="443"/>
      <c r="J20805" s="443"/>
      <c r="K20805" s="443"/>
    </row>
    <row r="20806" spans="2:11" s="440" customFormat="1" x14ac:dyDescent="0.2">
      <c r="B20806" s="442"/>
      <c r="I20806" s="443"/>
      <c r="J20806" s="443"/>
      <c r="K20806" s="443"/>
    </row>
    <row r="20807" spans="2:11" s="440" customFormat="1" x14ac:dyDescent="0.2">
      <c r="B20807" s="442"/>
      <c r="I20807" s="443"/>
      <c r="J20807" s="443"/>
      <c r="K20807" s="443"/>
    </row>
    <row r="20808" spans="2:11" s="440" customFormat="1" x14ac:dyDescent="0.2">
      <c r="B20808" s="442"/>
      <c r="I20808" s="443"/>
      <c r="J20808" s="443"/>
      <c r="K20808" s="443"/>
    </row>
    <row r="20809" spans="2:11" s="440" customFormat="1" x14ac:dyDescent="0.2">
      <c r="B20809" s="442"/>
      <c r="I20809" s="443"/>
      <c r="J20809" s="443"/>
      <c r="K20809" s="443"/>
    </row>
    <row r="20810" spans="2:11" s="440" customFormat="1" x14ac:dyDescent="0.2">
      <c r="B20810" s="442"/>
      <c r="I20810" s="443"/>
      <c r="J20810" s="443"/>
      <c r="K20810" s="443"/>
    </row>
    <row r="20811" spans="2:11" s="440" customFormat="1" x14ac:dyDescent="0.2">
      <c r="B20811" s="442"/>
      <c r="I20811" s="443"/>
      <c r="J20811" s="443"/>
      <c r="K20811" s="443"/>
    </row>
    <row r="20812" spans="2:11" s="440" customFormat="1" x14ac:dyDescent="0.2">
      <c r="B20812" s="442"/>
      <c r="I20812" s="443"/>
      <c r="J20812" s="443"/>
      <c r="K20812" s="443"/>
    </row>
    <row r="20813" spans="2:11" s="440" customFormat="1" x14ac:dyDescent="0.2">
      <c r="B20813" s="442"/>
      <c r="I20813" s="443"/>
      <c r="J20813" s="443"/>
      <c r="K20813" s="443"/>
    </row>
    <row r="20814" spans="2:11" s="440" customFormat="1" x14ac:dyDescent="0.2">
      <c r="B20814" s="442"/>
      <c r="I20814" s="443"/>
      <c r="J20814" s="443"/>
      <c r="K20814" s="443"/>
    </row>
    <row r="20815" spans="2:11" s="440" customFormat="1" x14ac:dyDescent="0.2">
      <c r="B20815" s="442"/>
      <c r="I20815" s="443"/>
      <c r="J20815" s="443"/>
      <c r="K20815" s="443"/>
    </row>
    <row r="20816" spans="2:11" s="440" customFormat="1" x14ac:dyDescent="0.2">
      <c r="B20816" s="442"/>
      <c r="I20816" s="443"/>
      <c r="J20816" s="443"/>
      <c r="K20816" s="443"/>
    </row>
    <row r="20817" spans="2:11" s="440" customFormat="1" x14ac:dyDescent="0.2">
      <c r="B20817" s="442"/>
      <c r="I20817" s="443"/>
      <c r="J20817" s="443"/>
      <c r="K20817" s="443"/>
    </row>
    <row r="20818" spans="2:11" s="440" customFormat="1" x14ac:dyDescent="0.2">
      <c r="B20818" s="442"/>
      <c r="I20818" s="443"/>
      <c r="J20818" s="443"/>
      <c r="K20818" s="443"/>
    </row>
    <row r="20819" spans="2:11" s="440" customFormat="1" x14ac:dyDescent="0.2">
      <c r="B20819" s="442"/>
      <c r="I20819" s="443"/>
      <c r="J20819" s="443"/>
      <c r="K20819" s="443"/>
    </row>
    <row r="20820" spans="2:11" s="440" customFormat="1" x14ac:dyDescent="0.2">
      <c r="B20820" s="442"/>
      <c r="I20820" s="443"/>
      <c r="J20820" s="443"/>
      <c r="K20820" s="443"/>
    </row>
    <row r="20821" spans="2:11" s="440" customFormat="1" x14ac:dyDescent="0.2">
      <c r="B20821" s="442"/>
      <c r="I20821" s="443"/>
      <c r="J20821" s="443"/>
      <c r="K20821" s="443"/>
    </row>
    <row r="20822" spans="2:11" s="440" customFormat="1" x14ac:dyDescent="0.2">
      <c r="B20822" s="442"/>
      <c r="I20822" s="443"/>
      <c r="J20822" s="443"/>
      <c r="K20822" s="443"/>
    </row>
    <row r="20823" spans="2:11" s="440" customFormat="1" x14ac:dyDescent="0.2">
      <c r="B20823" s="442"/>
      <c r="I20823" s="443"/>
      <c r="J20823" s="443"/>
      <c r="K20823" s="443"/>
    </row>
    <row r="20824" spans="2:11" s="440" customFormat="1" x14ac:dyDescent="0.2">
      <c r="B20824" s="442"/>
      <c r="I20824" s="443"/>
      <c r="J20824" s="443"/>
      <c r="K20824" s="443"/>
    </row>
    <row r="20825" spans="2:11" s="440" customFormat="1" x14ac:dyDescent="0.2">
      <c r="B20825" s="442"/>
      <c r="I20825" s="443"/>
      <c r="J20825" s="443"/>
      <c r="K20825" s="443"/>
    </row>
    <row r="20826" spans="2:11" s="440" customFormat="1" x14ac:dyDescent="0.2">
      <c r="B20826" s="442"/>
      <c r="I20826" s="443"/>
      <c r="J20826" s="443"/>
      <c r="K20826" s="443"/>
    </row>
    <row r="20827" spans="2:11" s="440" customFormat="1" x14ac:dyDescent="0.2">
      <c r="B20827" s="442"/>
      <c r="I20827" s="443"/>
      <c r="J20827" s="443"/>
      <c r="K20827" s="443"/>
    </row>
    <row r="20828" spans="2:11" s="440" customFormat="1" x14ac:dyDescent="0.2">
      <c r="B20828" s="442"/>
      <c r="I20828" s="443"/>
      <c r="J20828" s="443"/>
      <c r="K20828" s="443"/>
    </row>
    <row r="20829" spans="2:11" s="440" customFormat="1" x14ac:dyDescent="0.2">
      <c r="B20829" s="442"/>
      <c r="I20829" s="443"/>
      <c r="J20829" s="443"/>
      <c r="K20829" s="443"/>
    </row>
    <row r="20830" spans="2:11" s="440" customFormat="1" x14ac:dyDescent="0.2">
      <c r="B20830" s="442"/>
      <c r="I20830" s="443"/>
      <c r="J20830" s="443"/>
      <c r="K20830" s="443"/>
    </row>
    <row r="20831" spans="2:11" s="440" customFormat="1" x14ac:dyDescent="0.2">
      <c r="B20831" s="442"/>
      <c r="I20831" s="443"/>
      <c r="J20831" s="443"/>
      <c r="K20831" s="443"/>
    </row>
    <row r="20832" spans="2:11" s="440" customFormat="1" x14ac:dyDescent="0.2">
      <c r="B20832" s="442"/>
      <c r="I20832" s="443"/>
      <c r="J20832" s="443"/>
      <c r="K20832" s="443"/>
    </row>
    <row r="20833" spans="2:11" s="440" customFormat="1" x14ac:dyDescent="0.2">
      <c r="B20833" s="442"/>
      <c r="I20833" s="443"/>
      <c r="J20833" s="443"/>
      <c r="K20833" s="443"/>
    </row>
    <row r="20834" spans="2:11" s="440" customFormat="1" x14ac:dyDescent="0.2">
      <c r="B20834" s="442"/>
      <c r="I20834" s="443"/>
      <c r="J20834" s="443"/>
      <c r="K20834" s="443"/>
    </row>
    <row r="20835" spans="2:11" s="440" customFormat="1" x14ac:dyDescent="0.2">
      <c r="B20835" s="442"/>
      <c r="I20835" s="443"/>
      <c r="J20835" s="443"/>
      <c r="K20835" s="443"/>
    </row>
    <row r="20836" spans="2:11" s="440" customFormat="1" x14ac:dyDescent="0.2">
      <c r="B20836" s="442"/>
      <c r="I20836" s="443"/>
      <c r="J20836" s="443"/>
      <c r="K20836" s="443"/>
    </row>
    <row r="20837" spans="2:11" s="440" customFormat="1" x14ac:dyDescent="0.2">
      <c r="B20837" s="442"/>
      <c r="I20837" s="443"/>
      <c r="J20837" s="443"/>
      <c r="K20837" s="443"/>
    </row>
    <row r="20838" spans="2:11" s="440" customFormat="1" x14ac:dyDescent="0.2">
      <c r="B20838" s="442"/>
      <c r="I20838" s="443"/>
      <c r="J20838" s="443"/>
      <c r="K20838" s="443"/>
    </row>
    <row r="20839" spans="2:11" s="440" customFormat="1" x14ac:dyDescent="0.2">
      <c r="B20839" s="442"/>
      <c r="I20839" s="443"/>
      <c r="J20839" s="443"/>
      <c r="K20839" s="443"/>
    </row>
    <row r="20840" spans="2:11" s="440" customFormat="1" x14ac:dyDescent="0.2">
      <c r="B20840" s="442"/>
      <c r="I20840" s="443"/>
      <c r="J20840" s="443"/>
      <c r="K20840" s="443"/>
    </row>
    <row r="20841" spans="2:11" s="440" customFormat="1" x14ac:dyDescent="0.2">
      <c r="B20841" s="442"/>
      <c r="I20841" s="443"/>
      <c r="J20841" s="443"/>
      <c r="K20841" s="443"/>
    </row>
    <row r="20842" spans="2:11" s="440" customFormat="1" x14ac:dyDescent="0.2">
      <c r="B20842" s="442"/>
      <c r="I20842" s="443"/>
      <c r="J20842" s="443"/>
      <c r="K20842" s="443"/>
    </row>
    <row r="20843" spans="2:11" s="440" customFormat="1" x14ac:dyDescent="0.2">
      <c r="B20843" s="442"/>
      <c r="I20843" s="443"/>
      <c r="J20843" s="443"/>
      <c r="K20843" s="443"/>
    </row>
    <row r="20844" spans="2:11" s="440" customFormat="1" x14ac:dyDescent="0.2">
      <c r="B20844" s="442"/>
      <c r="I20844" s="443"/>
      <c r="J20844" s="443"/>
      <c r="K20844" s="443"/>
    </row>
    <row r="20845" spans="2:11" s="440" customFormat="1" x14ac:dyDescent="0.2">
      <c r="B20845" s="442"/>
      <c r="I20845" s="443"/>
      <c r="J20845" s="443"/>
      <c r="K20845" s="443"/>
    </row>
    <row r="20846" spans="2:11" s="440" customFormat="1" x14ac:dyDescent="0.2">
      <c r="B20846" s="442"/>
      <c r="I20846" s="443"/>
      <c r="J20846" s="443"/>
      <c r="K20846" s="443"/>
    </row>
    <row r="20847" spans="2:11" s="440" customFormat="1" x14ac:dyDescent="0.2">
      <c r="B20847" s="442"/>
      <c r="I20847" s="443"/>
      <c r="J20847" s="443"/>
      <c r="K20847" s="443"/>
    </row>
    <row r="20848" spans="2:11" s="440" customFormat="1" x14ac:dyDescent="0.2">
      <c r="B20848" s="442"/>
      <c r="I20848" s="443"/>
      <c r="J20848" s="443"/>
      <c r="K20848" s="443"/>
    </row>
    <row r="20849" spans="2:11" s="440" customFormat="1" x14ac:dyDescent="0.2">
      <c r="B20849" s="442"/>
      <c r="I20849" s="443"/>
      <c r="J20849" s="443"/>
      <c r="K20849" s="443"/>
    </row>
    <row r="20850" spans="2:11" s="440" customFormat="1" x14ac:dyDescent="0.2">
      <c r="B20850" s="442"/>
      <c r="I20850" s="443"/>
      <c r="J20850" s="443"/>
      <c r="K20850" s="443"/>
    </row>
    <row r="20851" spans="2:11" s="440" customFormat="1" x14ac:dyDescent="0.2">
      <c r="B20851" s="442"/>
      <c r="I20851" s="443"/>
      <c r="J20851" s="443"/>
      <c r="K20851" s="443"/>
    </row>
    <row r="20852" spans="2:11" s="440" customFormat="1" x14ac:dyDescent="0.2">
      <c r="B20852" s="442"/>
      <c r="I20852" s="443"/>
      <c r="J20852" s="443"/>
      <c r="K20852" s="443"/>
    </row>
    <row r="20853" spans="2:11" s="440" customFormat="1" x14ac:dyDescent="0.2">
      <c r="B20853" s="442"/>
      <c r="I20853" s="443"/>
      <c r="J20853" s="443"/>
      <c r="K20853" s="443"/>
    </row>
    <row r="20854" spans="2:11" s="440" customFormat="1" x14ac:dyDescent="0.2">
      <c r="B20854" s="442"/>
      <c r="I20854" s="443"/>
      <c r="J20854" s="443"/>
      <c r="K20854" s="443"/>
    </row>
    <row r="20855" spans="2:11" s="440" customFormat="1" x14ac:dyDescent="0.2">
      <c r="B20855" s="442"/>
      <c r="I20855" s="443"/>
      <c r="J20855" s="443"/>
      <c r="K20855" s="443"/>
    </row>
    <row r="20856" spans="2:11" s="440" customFormat="1" x14ac:dyDescent="0.2">
      <c r="B20856" s="442"/>
      <c r="I20856" s="443"/>
      <c r="J20856" s="443"/>
      <c r="K20856" s="443"/>
    </row>
    <row r="20857" spans="2:11" s="440" customFormat="1" x14ac:dyDescent="0.2">
      <c r="B20857" s="442"/>
      <c r="I20857" s="443"/>
      <c r="J20857" s="443"/>
      <c r="K20857" s="443"/>
    </row>
    <row r="20858" spans="2:11" s="440" customFormat="1" x14ac:dyDescent="0.2">
      <c r="B20858" s="442"/>
      <c r="I20858" s="443"/>
      <c r="J20858" s="443"/>
      <c r="K20858" s="443"/>
    </row>
    <row r="20859" spans="2:11" s="440" customFormat="1" x14ac:dyDescent="0.2">
      <c r="B20859" s="442"/>
      <c r="I20859" s="443"/>
      <c r="J20859" s="443"/>
      <c r="K20859" s="443"/>
    </row>
    <row r="20860" spans="2:11" s="440" customFormat="1" x14ac:dyDescent="0.2">
      <c r="B20860" s="442"/>
      <c r="I20860" s="443"/>
      <c r="J20860" s="443"/>
      <c r="K20860" s="443"/>
    </row>
    <row r="20861" spans="2:11" s="440" customFormat="1" x14ac:dyDescent="0.2">
      <c r="B20861" s="442"/>
      <c r="I20861" s="443"/>
      <c r="J20861" s="443"/>
      <c r="K20861" s="443"/>
    </row>
    <row r="20862" spans="2:11" s="440" customFormat="1" x14ac:dyDescent="0.2">
      <c r="B20862" s="442"/>
      <c r="I20862" s="443"/>
      <c r="J20862" s="443"/>
      <c r="K20862" s="443"/>
    </row>
    <row r="20863" spans="2:11" s="440" customFormat="1" x14ac:dyDescent="0.2">
      <c r="B20863" s="442"/>
      <c r="I20863" s="443"/>
      <c r="J20863" s="443"/>
      <c r="K20863" s="443"/>
    </row>
    <row r="20864" spans="2:11" s="440" customFormat="1" x14ac:dyDescent="0.2">
      <c r="B20864" s="442"/>
      <c r="I20864" s="443"/>
      <c r="J20864" s="443"/>
      <c r="K20864" s="443"/>
    </row>
    <row r="20865" spans="2:11" s="440" customFormat="1" x14ac:dyDescent="0.2">
      <c r="B20865" s="442"/>
      <c r="I20865" s="443"/>
      <c r="J20865" s="443"/>
      <c r="K20865" s="443"/>
    </row>
    <row r="20866" spans="2:11" s="440" customFormat="1" x14ac:dyDescent="0.2">
      <c r="B20866" s="442"/>
      <c r="I20866" s="443"/>
      <c r="J20866" s="443"/>
      <c r="K20866" s="443"/>
    </row>
    <row r="20867" spans="2:11" s="440" customFormat="1" x14ac:dyDescent="0.2">
      <c r="B20867" s="442"/>
      <c r="I20867" s="443"/>
      <c r="J20867" s="443"/>
      <c r="K20867" s="443"/>
    </row>
    <row r="20868" spans="2:11" s="440" customFormat="1" x14ac:dyDescent="0.2">
      <c r="B20868" s="442"/>
      <c r="I20868" s="443"/>
      <c r="J20868" s="443"/>
      <c r="K20868" s="443"/>
    </row>
    <row r="20869" spans="2:11" s="440" customFormat="1" x14ac:dyDescent="0.2">
      <c r="B20869" s="442"/>
      <c r="I20869" s="443"/>
      <c r="J20869" s="443"/>
      <c r="K20869" s="443"/>
    </row>
    <row r="20870" spans="2:11" s="440" customFormat="1" x14ac:dyDescent="0.2">
      <c r="B20870" s="442"/>
      <c r="I20870" s="443"/>
      <c r="J20870" s="443"/>
      <c r="K20870" s="443"/>
    </row>
    <row r="20871" spans="2:11" s="440" customFormat="1" x14ac:dyDescent="0.2">
      <c r="B20871" s="442"/>
      <c r="I20871" s="443"/>
      <c r="J20871" s="443"/>
      <c r="K20871" s="443"/>
    </row>
    <row r="20872" spans="2:11" s="440" customFormat="1" x14ac:dyDescent="0.2">
      <c r="B20872" s="442"/>
      <c r="I20872" s="443"/>
      <c r="J20872" s="443"/>
      <c r="K20872" s="443"/>
    </row>
    <row r="20873" spans="2:11" s="440" customFormat="1" x14ac:dyDescent="0.2">
      <c r="B20873" s="442"/>
      <c r="I20873" s="443"/>
      <c r="J20873" s="443"/>
      <c r="K20873" s="443"/>
    </row>
    <row r="20874" spans="2:11" s="440" customFormat="1" x14ac:dyDescent="0.2">
      <c r="B20874" s="442"/>
      <c r="I20874" s="443"/>
      <c r="J20874" s="443"/>
      <c r="K20874" s="443"/>
    </row>
    <row r="20875" spans="2:11" s="440" customFormat="1" x14ac:dyDescent="0.2">
      <c r="B20875" s="442"/>
      <c r="I20875" s="443"/>
      <c r="J20875" s="443"/>
      <c r="K20875" s="443"/>
    </row>
    <row r="20876" spans="2:11" s="440" customFormat="1" x14ac:dyDescent="0.2">
      <c r="B20876" s="442"/>
      <c r="I20876" s="443"/>
      <c r="J20876" s="443"/>
      <c r="K20876" s="443"/>
    </row>
    <row r="20877" spans="2:11" s="440" customFormat="1" x14ac:dyDescent="0.2">
      <c r="B20877" s="442"/>
      <c r="I20877" s="443"/>
      <c r="J20877" s="443"/>
      <c r="K20877" s="443"/>
    </row>
    <row r="20878" spans="2:11" s="440" customFormat="1" x14ac:dyDescent="0.2">
      <c r="B20878" s="442"/>
      <c r="I20878" s="443"/>
      <c r="J20878" s="443"/>
      <c r="K20878" s="443"/>
    </row>
    <row r="20879" spans="2:11" s="440" customFormat="1" x14ac:dyDescent="0.2">
      <c r="B20879" s="442"/>
      <c r="I20879" s="443"/>
      <c r="J20879" s="443"/>
      <c r="K20879" s="443"/>
    </row>
    <row r="20880" spans="2:11" s="440" customFormat="1" x14ac:dyDescent="0.2">
      <c r="B20880" s="442"/>
      <c r="I20880" s="443"/>
      <c r="J20880" s="443"/>
      <c r="K20880" s="443"/>
    </row>
    <row r="20881" spans="2:11" s="440" customFormat="1" x14ac:dyDescent="0.2">
      <c r="B20881" s="442"/>
      <c r="I20881" s="443"/>
      <c r="J20881" s="443"/>
      <c r="K20881" s="443"/>
    </row>
    <row r="20882" spans="2:11" s="440" customFormat="1" x14ac:dyDescent="0.2">
      <c r="B20882" s="442"/>
      <c r="I20882" s="443"/>
      <c r="J20882" s="443"/>
      <c r="K20882" s="443"/>
    </row>
    <row r="20883" spans="2:11" s="440" customFormat="1" x14ac:dyDescent="0.2">
      <c r="B20883" s="442"/>
      <c r="I20883" s="443"/>
      <c r="J20883" s="443"/>
      <c r="K20883" s="443"/>
    </row>
    <row r="20884" spans="2:11" s="440" customFormat="1" x14ac:dyDescent="0.2">
      <c r="B20884" s="442"/>
      <c r="I20884" s="443"/>
      <c r="J20884" s="443"/>
      <c r="K20884" s="443"/>
    </row>
    <row r="20885" spans="2:11" s="440" customFormat="1" x14ac:dyDescent="0.2">
      <c r="B20885" s="442"/>
      <c r="I20885" s="443"/>
      <c r="J20885" s="443"/>
      <c r="K20885" s="443"/>
    </row>
    <row r="20886" spans="2:11" s="440" customFormat="1" x14ac:dyDescent="0.2">
      <c r="B20886" s="442"/>
      <c r="I20886" s="443"/>
      <c r="J20886" s="443"/>
      <c r="K20886" s="443"/>
    </row>
    <row r="20887" spans="2:11" s="440" customFormat="1" x14ac:dyDescent="0.2">
      <c r="B20887" s="442"/>
      <c r="I20887" s="443"/>
      <c r="J20887" s="443"/>
      <c r="K20887" s="443"/>
    </row>
    <row r="20888" spans="2:11" s="440" customFormat="1" x14ac:dyDescent="0.2">
      <c r="B20888" s="442"/>
      <c r="I20888" s="443"/>
      <c r="J20888" s="443"/>
      <c r="K20888" s="443"/>
    </row>
    <row r="20889" spans="2:11" s="440" customFormat="1" x14ac:dyDescent="0.2">
      <c r="B20889" s="442"/>
      <c r="I20889" s="443"/>
      <c r="J20889" s="443"/>
      <c r="K20889" s="443"/>
    </row>
    <row r="20890" spans="2:11" s="440" customFormat="1" x14ac:dyDescent="0.2">
      <c r="B20890" s="442"/>
      <c r="I20890" s="443"/>
      <c r="J20890" s="443"/>
      <c r="K20890" s="443"/>
    </row>
    <row r="20891" spans="2:11" s="440" customFormat="1" x14ac:dyDescent="0.2">
      <c r="B20891" s="442"/>
      <c r="I20891" s="443"/>
      <c r="J20891" s="443"/>
      <c r="K20891" s="443"/>
    </row>
    <row r="20892" spans="2:11" s="440" customFormat="1" x14ac:dyDescent="0.2">
      <c r="B20892" s="442"/>
      <c r="I20892" s="443"/>
      <c r="J20892" s="443"/>
      <c r="K20892" s="443"/>
    </row>
    <row r="20893" spans="2:11" s="440" customFormat="1" x14ac:dyDescent="0.2">
      <c r="B20893" s="442"/>
      <c r="I20893" s="443"/>
      <c r="J20893" s="443"/>
      <c r="K20893" s="443"/>
    </row>
    <row r="20894" spans="2:11" s="440" customFormat="1" x14ac:dyDescent="0.2">
      <c r="B20894" s="442"/>
      <c r="I20894" s="443"/>
      <c r="J20894" s="443"/>
      <c r="K20894" s="443"/>
    </row>
    <row r="20895" spans="2:11" s="440" customFormat="1" x14ac:dyDescent="0.2">
      <c r="B20895" s="442"/>
      <c r="I20895" s="443"/>
      <c r="J20895" s="443"/>
      <c r="K20895" s="443"/>
    </row>
    <row r="20896" spans="2:11" s="440" customFormat="1" x14ac:dyDescent="0.2">
      <c r="B20896" s="442"/>
      <c r="I20896" s="443"/>
      <c r="J20896" s="443"/>
      <c r="K20896" s="443"/>
    </row>
    <row r="20897" spans="2:11" s="440" customFormat="1" x14ac:dyDescent="0.2">
      <c r="B20897" s="442"/>
      <c r="I20897" s="443"/>
      <c r="J20897" s="443"/>
      <c r="K20897" s="443"/>
    </row>
    <row r="20898" spans="2:11" s="440" customFormat="1" x14ac:dyDescent="0.2">
      <c r="B20898" s="442"/>
      <c r="I20898" s="443"/>
      <c r="J20898" s="443"/>
      <c r="K20898" s="443"/>
    </row>
    <row r="20899" spans="2:11" s="440" customFormat="1" x14ac:dyDescent="0.2">
      <c r="B20899" s="442"/>
      <c r="I20899" s="443"/>
      <c r="J20899" s="443"/>
      <c r="K20899" s="443"/>
    </row>
    <row r="20900" spans="2:11" s="440" customFormat="1" x14ac:dyDescent="0.2">
      <c r="B20900" s="442"/>
      <c r="I20900" s="443"/>
      <c r="J20900" s="443"/>
      <c r="K20900" s="443"/>
    </row>
    <row r="20901" spans="2:11" s="440" customFormat="1" x14ac:dyDescent="0.2">
      <c r="B20901" s="442"/>
      <c r="I20901" s="443"/>
      <c r="J20901" s="443"/>
      <c r="K20901" s="443"/>
    </row>
    <row r="20902" spans="2:11" s="440" customFormat="1" x14ac:dyDescent="0.2">
      <c r="B20902" s="442"/>
      <c r="I20902" s="443"/>
      <c r="J20902" s="443"/>
      <c r="K20902" s="443"/>
    </row>
    <row r="20903" spans="2:11" s="440" customFormat="1" x14ac:dyDescent="0.2">
      <c r="B20903" s="442"/>
      <c r="I20903" s="443"/>
      <c r="J20903" s="443"/>
      <c r="K20903" s="443"/>
    </row>
    <row r="20904" spans="2:11" s="440" customFormat="1" x14ac:dyDescent="0.2">
      <c r="B20904" s="442"/>
      <c r="I20904" s="443"/>
      <c r="J20904" s="443"/>
      <c r="K20904" s="443"/>
    </row>
    <row r="20905" spans="2:11" s="440" customFormat="1" x14ac:dyDescent="0.2">
      <c r="B20905" s="442"/>
      <c r="I20905" s="443"/>
      <c r="J20905" s="443"/>
      <c r="K20905" s="443"/>
    </row>
    <row r="20906" spans="2:11" s="440" customFormat="1" x14ac:dyDescent="0.2">
      <c r="B20906" s="442"/>
      <c r="I20906" s="443"/>
      <c r="J20906" s="443"/>
      <c r="K20906" s="443"/>
    </row>
    <row r="20907" spans="2:11" s="440" customFormat="1" x14ac:dyDescent="0.2">
      <c r="B20907" s="442"/>
      <c r="I20907" s="443"/>
      <c r="J20907" s="443"/>
      <c r="K20907" s="443"/>
    </row>
    <row r="20908" spans="2:11" s="440" customFormat="1" x14ac:dyDescent="0.2">
      <c r="B20908" s="442"/>
      <c r="I20908" s="443"/>
      <c r="J20908" s="443"/>
      <c r="K20908" s="443"/>
    </row>
    <row r="20909" spans="2:11" s="440" customFormat="1" x14ac:dyDescent="0.2">
      <c r="B20909" s="442"/>
      <c r="I20909" s="443"/>
      <c r="J20909" s="443"/>
      <c r="K20909" s="443"/>
    </row>
    <row r="20910" spans="2:11" s="440" customFormat="1" x14ac:dyDescent="0.2">
      <c r="B20910" s="442"/>
      <c r="I20910" s="443"/>
      <c r="J20910" s="443"/>
      <c r="K20910" s="443"/>
    </row>
    <row r="20911" spans="2:11" s="440" customFormat="1" x14ac:dyDescent="0.2">
      <c r="B20911" s="442"/>
      <c r="I20911" s="443"/>
      <c r="J20911" s="443"/>
      <c r="K20911" s="443"/>
    </row>
    <row r="20912" spans="2:11" s="440" customFormat="1" x14ac:dyDescent="0.2">
      <c r="B20912" s="442"/>
      <c r="I20912" s="443"/>
      <c r="J20912" s="443"/>
      <c r="K20912" s="443"/>
    </row>
    <row r="20913" spans="2:11" s="440" customFormat="1" x14ac:dyDescent="0.2">
      <c r="B20913" s="442"/>
      <c r="I20913" s="443"/>
      <c r="J20913" s="443"/>
      <c r="K20913" s="443"/>
    </row>
    <row r="20914" spans="2:11" s="440" customFormat="1" x14ac:dyDescent="0.2">
      <c r="B20914" s="442"/>
      <c r="I20914" s="443"/>
      <c r="J20914" s="443"/>
      <c r="K20914" s="443"/>
    </row>
    <row r="20915" spans="2:11" s="440" customFormat="1" x14ac:dyDescent="0.2">
      <c r="B20915" s="442"/>
      <c r="I20915" s="443"/>
      <c r="J20915" s="443"/>
      <c r="K20915" s="443"/>
    </row>
    <row r="20916" spans="2:11" s="440" customFormat="1" x14ac:dyDescent="0.2">
      <c r="B20916" s="442"/>
      <c r="I20916" s="443"/>
      <c r="J20916" s="443"/>
      <c r="K20916" s="443"/>
    </row>
    <row r="20917" spans="2:11" s="440" customFormat="1" x14ac:dyDescent="0.2">
      <c r="B20917" s="442"/>
      <c r="I20917" s="443"/>
      <c r="J20917" s="443"/>
      <c r="K20917" s="443"/>
    </row>
    <row r="20918" spans="2:11" s="440" customFormat="1" x14ac:dyDescent="0.2">
      <c r="B20918" s="442"/>
      <c r="I20918" s="443"/>
      <c r="J20918" s="443"/>
      <c r="K20918" s="443"/>
    </row>
    <row r="20919" spans="2:11" s="440" customFormat="1" x14ac:dyDescent="0.2">
      <c r="B20919" s="442"/>
      <c r="I20919" s="443"/>
      <c r="J20919" s="443"/>
      <c r="K20919" s="443"/>
    </row>
    <row r="20920" spans="2:11" s="440" customFormat="1" x14ac:dyDescent="0.2">
      <c r="B20920" s="442"/>
      <c r="I20920" s="443"/>
      <c r="J20920" s="443"/>
      <c r="K20920" s="443"/>
    </row>
    <row r="20921" spans="2:11" s="440" customFormat="1" x14ac:dyDescent="0.2">
      <c r="B20921" s="442"/>
      <c r="I20921" s="443"/>
      <c r="J20921" s="443"/>
      <c r="K20921" s="443"/>
    </row>
    <row r="20922" spans="2:11" s="440" customFormat="1" x14ac:dyDescent="0.2">
      <c r="B20922" s="442"/>
      <c r="I20922" s="443"/>
      <c r="J20922" s="443"/>
      <c r="K20922" s="443"/>
    </row>
    <row r="20923" spans="2:11" s="440" customFormat="1" x14ac:dyDescent="0.2">
      <c r="B20923" s="442"/>
      <c r="I20923" s="443"/>
      <c r="J20923" s="443"/>
      <c r="K20923" s="443"/>
    </row>
    <row r="20924" spans="2:11" s="440" customFormat="1" x14ac:dyDescent="0.2">
      <c r="B20924" s="442"/>
      <c r="I20924" s="443"/>
      <c r="J20924" s="443"/>
      <c r="K20924" s="443"/>
    </row>
    <row r="20925" spans="2:11" s="440" customFormat="1" x14ac:dyDescent="0.2">
      <c r="B20925" s="442"/>
      <c r="I20925" s="443"/>
      <c r="J20925" s="443"/>
      <c r="K20925" s="443"/>
    </row>
    <row r="20926" spans="2:11" s="440" customFormat="1" x14ac:dyDescent="0.2">
      <c r="B20926" s="442"/>
      <c r="I20926" s="443"/>
      <c r="J20926" s="443"/>
      <c r="K20926" s="443"/>
    </row>
    <row r="20927" spans="2:11" s="440" customFormat="1" x14ac:dyDescent="0.2">
      <c r="B20927" s="442"/>
      <c r="I20927" s="443"/>
      <c r="J20927" s="443"/>
      <c r="K20927" s="443"/>
    </row>
    <row r="20928" spans="2:11" s="440" customFormat="1" x14ac:dyDescent="0.2">
      <c r="B20928" s="442"/>
      <c r="I20928" s="443"/>
      <c r="J20928" s="443"/>
      <c r="K20928" s="443"/>
    </row>
    <row r="20929" spans="2:11" s="440" customFormat="1" x14ac:dyDescent="0.2">
      <c r="B20929" s="442"/>
      <c r="I20929" s="443"/>
      <c r="J20929" s="443"/>
      <c r="K20929" s="443"/>
    </row>
    <row r="20930" spans="2:11" s="440" customFormat="1" x14ac:dyDescent="0.2">
      <c r="B20930" s="442"/>
      <c r="I20930" s="443"/>
      <c r="J20930" s="443"/>
      <c r="K20930" s="443"/>
    </row>
    <row r="20931" spans="2:11" s="440" customFormat="1" x14ac:dyDescent="0.2">
      <c r="B20931" s="442"/>
      <c r="I20931" s="443"/>
      <c r="J20931" s="443"/>
      <c r="K20931" s="443"/>
    </row>
    <row r="20932" spans="2:11" s="440" customFormat="1" x14ac:dyDescent="0.2">
      <c r="B20932" s="442"/>
      <c r="I20932" s="443"/>
      <c r="J20932" s="443"/>
      <c r="K20932" s="443"/>
    </row>
    <row r="20933" spans="2:11" s="440" customFormat="1" x14ac:dyDescent="0.2">
      <c r="B20933" s="442"/>
      <c r="I20933" s="443"/>
      <c r="J20933" s="443"/>
      <c r="K20933" s="443"/>
    </row>
    <row r="20934" spans="2:11" s="440" customFormat="1" x14ac:dyDescent="0.2">
      <c r="B20934" s="442"/>
      <c r="I20934" s="443"/>
      <c r="J20934" s="443"/>
      <c r="K20934" s="443"/>
    </row>
    <row r="20935" spans="2:11" s="440" customFormat="1" x14ac:dyDescent="0.2">
      <c r="B20935" s="442"/>
      <c r="I20935" s="443"/>
      <c r="J20935" s="443"/>
      <c r="K20935" s="443"/>
    </row>
    <row r="20936" spans="2:11" s="440" customFormat="1" x14ac:dyDescent="0.2">
      <c r="B20936" s="442"/>
      <c r="I20936" s="443"/>
      <c r="J20936" s="443"/>
      <c r="K20936" s="443"/>
    </row>
    <row r="20937" spans="2:11" s="440" customFormat="1" x14ac:dyDescent="0.2">
      <c r="B20937" s="442"/>
      <c r="I20937" s="443"/>
      <c r="J20937" s="443"/>
      <c r="K20937" s="443"/>
    </row>
    <row r="20938" spans="2:11" s="440" customFormat="1" x14ac:dyDescent="0.2">
      <c r="B20938" s="442"/>
      <c r="I20938" s="443"/>
      <c r="J20938" s="443"/>
      <c r="K20938" s="443"/>
    </row>
    <row r="20939" spans="2:11" s="440" customFormat="1" x14ac:dyDescent="0.2">
      <c r="B20939" s="442"/>
      <c r="I20939" s="443"/>
      <c r="J20939" s="443"/>
      <c r="K20939" s="443"/>
    </row>
    <row r="20940" spans="2:11" s="440" customFormat="1" x14ac:dyDescent="0.2">
      <c r="B20940" s="442"/>
      <c r="I20940" s="443"/>
      <c r="J20940" s="443"/>
      <c r="K20940" s="443"/>
    </row>
    <row r="20941" spans="2:11" s="440" customFormat="1" x14ac:dyDescent="0.2">
      <c r="B20941" s="442"/>
      <c r="I20941" s="443"/>
      <c r="J20941" s="443"/>
      <c r="K20941" s="443"/>
    </row>
    <row r="20942" spans="2:11" s="440" customFormat="1" x14ac:dyDescent="0.2">
      <c r="B20942" s="442"/>
      <c r="I20942" s="443"/>
      <c r="J20942" s="443"/>
      <c r="K20942" s="443"/>
    </row>
    <row r="20943" spans="2:11" s="440" customFormat="1" x14ac:dyDescent="0.2">
      <c r="B20943" s="442"/>
      <c r="I20943" s="443"/>
      <c r="J20943" s="443"/>
      <c r="K20943" s="443"/>
    </row>
    <row r="20944" spans="2:11" s="440" customFormat="1" x14ac:dyDescent="0.2">
      <c r="B20944" s="442"/>
      <c r="I20944" s="443"/>
      <c r="J20944" s="443"/>
      <c r="K20944" s="443"/>
    </row>
    <row r="20945" spans="2:11" s="440" customFormat="1" x14ac:dyDescent="0.2">
      <c r="B20945" s="442"/>
      <c r="I20945" s="443"/>
      <c r="J20945" s="443"/>
      <c r="K20945" s="443"/>
    </row>
    <row r="20946" spans="2:11" s="440" customFormat="1" x14ac:dyDescent="0.2">
      <c r="B20946" s="442"/>
      <c r="I20946" s="443"/>
      <c r="J20946" s="443"/>
      <c r="K20946" s="443"/>
    </row>
    <row r="20947" spans="2:11" s="440" customFormat="1" x14ac:dyDescent="0.2">
      <c r="B20947" s="442"/>
      <c r="I20947" s="443"/>
      <c r="J20947" s="443"/>
      <c r="K20947" s="443"/>
    </row>
    <row r="20948" spans="2:11" s="440" customFormat="1" x14ac:dyDescent="0.2">
      <c r="B20948" s="442"/>
      <c r="I20948" s="443"/>
      <c r="J20948" s="443"/>
      <c r="K20948" s="443"/>
    </row>
    <row r="20949" spans="2:11" s="440" customFormat="1" x14ac:dyDescent="0.2">
      <c r="B20949" s="442"/>
      <c r="I20949" s="443"/>
      <c r="J20949" s="443"/>
      <c r="K20949" s="443"/>
    </row>
    <row r="20950" spans="2:11" s="440" customFormat="1" x14ac:dyDescent="0.2">
      <c r="B20950" s="442"/>
      <c r="I20950" s="443"/>
      <c r="J20950" s="443"/>
      <c r="K20950" s="443"/>
    </row>
    <row r="20951" spans="2:11" s="440" customFormat="1" x14ac:dyDescent="0.2">
      <c r="B20951" s="442"/>
      <c r="I20951" s="443"/>
      <c r="J20951" s="443"/>
      <c r="K20951" s="443"/>
    </row>
    <row r="20952" spans="2:11" s="440" customFormat="1" x14ac:dyDescent="0.2">
      <c r="B20952" s="442"/>
      <c r="I20952" s="443"/>
      <c r="J20952" s="443"/>
      <c r="K20952" s="443"/>
    </row>
    <row r="20953" spans="2:11" s="440" customFormat="1" x14ac:dyDescent="0.2">
      <c r="B20953" s="442"/>
      <c r="I20953" s="443"/>
      <c r="J20953" s="443"/>
      <c r="K20953" s="443"/>
    </row>
    <row r="20954" spans="2:11" s="440" customFormat="1" x14ac:dyDescent="0.2">
      <c r="B20954" s="442"/>
      <c r="I20954" s="443"/>
      <c r="J20954" s="443"/>
      <c r="K20954" s="443"/>
    </row>
    <row r="20955" spans="2:11" s="440" customFormat="1" x14ac:dyDescent="0.2">
      <c r="B20955" s="442"/>
      <c r="I20955" s="443"/>
      <c r="J20955" s="443"/>
      <c r="K20955" s="443"/>
    </row>
    <row r="20956" spans="2:11" s="440" customFormat="1" x14ac:dyDescent="0.2">
      <c r="B20956" s="442"/>
      <c r="I20956" s="443"/>
      <c r="J20956" s="443"/>
      <c r="K20956" s="443"/>
    </row>
    <row r="20957" spans="2:11" s="440" customFormat="1" x14ac:dyDescent="0.2">
      <c r="B20957" s="442"/>
      <c r="I20957" s="443"/>
      <c r="J20957" s="443"/>
      <c r="K20957" s="443"/>
    </row>
    <row r="20958" spans="2:11" s="440" customFormat="1" x14ac:dyDescent="0.2">
      <c r="B20958" s="442"/>
      <c r="I20958" s="443"/>
      <c r="J20958" s="443"/>
      <c r="K20958" s="443"/>
    </row>
    <row r="20959" spans="2:11" s="440" customFormat="1" x14ac:dyDescent="0.2">
      <c r="B20959" s="442"/>
      <c r="I20959" s="443"/>
      <c r="J20959" s="443"/>
      <c r="K20959" s="443"/>
    </row>
    <row r="20960" spans="2:11" s="440" customFormat="1" x14ac:dyDescent="0.2">
      <c r="B20960" s="442"/>
      <c r="I20960" s="443"/>
      <c r="J20960" s="443"/>
      <c r="K20960" s="443"/>
    </row>
    <row r="20961" spans="2:11" s="440" customFormat="1" x14ac:dyDescent="0.2">
      <c r="B20961" s="442"/>
      <c r="I20961" s="443"/>
      <c r="J20961" s="443"/>
      <c r="K20961" s="443"/>
    </row>
    <row r="20962" spans="2:11" s="440" customFormat="1" x14ac:dyDescent="0.2">
      <c r="B20962" s="442"/>
      <c r="I20962" s="443"/>
      <c r="J20962" s="443"/>
      <c r="K20962" s="443"/>
    </row>
    <row r="20963" spans="2:11" s="440" customFormat="1" x14ac:dyDescent="0.2">
      <c r="B20963" s="442"/>
      <c r="I20963" s="443"/>
      <c r="J20963" s="443"/>
      <c r="K20963" s="443"/>
    </row>
    <row r="20964" spans="2:11" s="440" customFormat="1" x14ac:dyDescent="0.2">
      <c r="B20964" s="442"/>
      <c r="I20964" s="443"/>
      <c r="J20964" s="443"/>
      <c r="K20964" s="443"/>
    </row>
    <row r="20965" spans="2:11" s="440" customFormat="1" x14ac:dyDescent="0.2">
      <c r="B20965" s="442"/>
      <c r="I20965" s="443"/>
      <c r="J20965" s="443"/>
      <c r="K20965" s="443"/>
    </row>
    <row r="20966" spans="2:11" s="440" customFormat="1" x14ac:dyDescent="0.2">
      <c r="B20966" s="442"/>
      <c r="I20966" s="443"/>
      <c r="J20966" s="443"/>
      <c r="K20966" s="443"/>
    </row>
    <row r="20967" spans="2:11" s="440" customFormat="1" x14ac:dyDescent="0.2">
      <c r="B20967" s="442"/>
      <c r="I20967" s="443"/>
      <c r="J20967" s="443"/>
      <c r="K20967" s="443"/>
    </row>
    <row r="20968" spans="2:11" s="440" customFormat="1" x14ac:dyDescent="0.2">
      <c r="B20968" s="442"/>
      <c r="I20968" s="443"/>
      <c r="J20968" s="443"/>
      <c r="K20968" s="443"/>
    </row>
    <row r="20969" spans="2:11" s="440" customFormat="1" x14ac:dyDescent="0.2">
      <c r="B20969" s="442"/>
      <c r="I20969" s="443"/>
      <c r="J20969" s="443"/>
      <c r="K20969" s="443"/>
    </row>
    <row r="20970" spans="2:11" s="440" customFormat="1" x14ac:dyDescent="0.2">
      <c r="B20970" s="442"/>
      <c r="I20970" s="443"/>
      <c r="J20970" s="443"/>
      <c r="K20970" s="443"/>
    </row>
    <row r="20971" spans="2:11" s="440" customFormat="1" x14ac:dyDescent="0.2">
      <c r="B20971" s="442"/>
      <c r="I20971" s="443"/>
      <c r="J20971" s="443"/>
      <c r="K20971" s="443"/>
    </row>
    <row r="20972" spans="2:11" s="440" customFormat="1" x14ac:dyDescent="0.2">
      <c r="B20972" s="442"/>
      <c r="I20972" s="443"/>
      <c r="J20972" s="443"/>
      <c r="K20972" s="443"/>
    </row>
    <row r="20973" spans="2:11" s="440" customFormat="1" x14ac:dyDescent="0.2">
      <c r="B20973" s="442"/>
      <c r="I20973" s="443"/>
      <c r="J20973" s="443"/>
      <c r="K20973" s="443"/>
    </row>
    <row r="20974" spans="2:11" s="440" customFormat="1" x14ac:dyDescent="0.2">
      <c r="B20974" s="442"/>
      <c r="I20974" s="443"/>
      <c r="J20974" s="443"/>
      <c r="K20974" s="443"/>
    </row>
    <row r="20975" spans="2:11" s="440" customFormat="1" x14ac:dyDescent="0.2">
      <c r="B20975" s="442"/>
      <c r="I20975" s="443"/>
      <c r="J20975" s="443"/>
      <c r="K20975" s="443"/>
    </row>
    <row r="20976" spans="2:11" s="440" customFormat="1" x14ac:dyDescent="0.2">
      <c r="B20976" s="442"/>
      <c r="I20976" s="443"/>
      <c r="J20976" s="443"/>
      <c r="K20976" s="443"/>
    </row>
    <row r="20977" spans="2:11" s="440" customFormat="1" x14ac:dyDescent="0.2">
      <c r="B20977" s="442"/>
      <c r="I20977" s="443"/>
      <c r="J20977" s="443"/>
      <c r="K20977" s="443"/>
    </row>
    <row r="20978" spans="2:11" s="440" customFormat="1" x14ac:dyDescent="0.2">
      <c r="B20978" s="442"/>
      <c r="I20978" s="443"/>
      <c r="J20978" s="443"/>
      <c r="K20978" s="443"/>
    </row>
    <row r="20979" spans="2:11" s="440" customFormat="1" x14ac:dyDescent="0.2">
      <c r="B20979" s="442"/>
      <c r="I20979" s="443"/>
      <c r="J20979" s="443"/>
      <c r="K20979" s="443"/>
    </row>
    <row r="20980" spans="2:11" s="440" customFormat="1" x14ac:dyDescent="0.2">
      <c r="B20980" s="442"/>
      <c r="I20980" s="443"/>
      <c r="J20980" s="443"/>
      <c r="K20980" s="443"/>
    </row>
    <row r="20981" spans="2:11" s="440" customFormat="1" x14ac:dyDescent="0.2">
      <c r="B20981" s="442"/>
      <c r="I20981" s="443"/>
      <c r="J20981" s="443"/>
      <c r="K20981" s="443"/>
    </row>
    <row r="20982" spans="2:11" s="440" customFormat="1" x14ac:dyDescent="0.2">
      <c r="B20982" s="442"/>
      <c r="I20982" s="443"/>
      <c r="J20982" s="443"/>
      <c r="K20982" s="443"/>
    </row>
    <row r="20983" spans="2:11" s="440" customFormat="1" x14ac:dyDescent="0.2">
      <c r="B20983" s="442"/>
      <c r="I20983" s="443"/>
      <c r="J20983" s="443"/>
      <c r="K20983" s="443"/>
    </row>
    <row r="20984" spans="2:11" s="440" customFormat="1" x14ac:dyDescent="0.2">
      <c r="B20984" s="442"/>
      <c r="I20984" s="443"/>
      <c r="J20984" s="443"/>
      <c r="K20984" s="443"/>
    </row>
    <row r="20985" spans="2:11" s="440" customFormat="1" x14ac:dyDescent="0.2">
      <c r="B20985" s="442"/>
      <c r="I20985" s="443"/>
      <c r="J20985" s="443"/>
      <c r="K20985" s="443"/>
    </row>
    <row r="20986" spans="2:11" s="440" customFormat="1" x14ac:dyDescent="0.2">
      <c r="B20986" s="442"/>
      <c r="I20986" s="443"/>
      <c r="J20986" s="443"/>
      <c r="K20986" s="443"/>
    </row>
    <row r="20987" spans="2:11" s="440" customFormat="1" x14ac:dyDescent="0.2">
      <c r="B20987" s="442"/>
      <c r="I20987" s="443"/>
      <c r="J20987" s="443"/>
      <c r="K20987" s="443"/>
    </row>
    <row r="20988" spans="2:11" s="440" customFormat="1" x14ac:dyDescent="0.2">
      <c r="B20988" s="442"/>
      <c r="I20988" s="443"/>
      <c r="J20988" s="443"/>
      <c r="K20988" s="443"/>
    </row>
    <row r="20989" spans="2:11" s="440" customFormat="1" x14ac:dyDescent="0.2">
      <c r="B20989" s="442"/>
      <c r="I20989" s="443"/>
      <c r="J20989" s="443"/>
      <c r="K20989" s="443"/>
    </row>
    <row r="20990" spans="2:11" s="440" customFormat="1" x14ac:dyDescent="0.2">
      <c r="B20990" s="442"/>
      <c r="I20990" s="443"/>
      <c r="J20990" s="443"/>
      <c r="K20990" s="443"/>
    </row>
    <row r="20991" spans="2:11" s="440" customFormat="1" x14ac:dyDescent="0.2">
      <c r="B20991" s="442"/>
      <c r="I20991" s="443"/>
      <c r="J20991" s="443"/>
      <c r="K20991" s="443"/>
    </row>
    <row r="20992" spans="2:11" s="440" customFormat="1" x14ac:dyDescent="0.2">
      <c r="B20992" s="442"/>
      <c r="I20992" s="443"/>
      <c r="J20992" s="443"/>
      <c r="K20992" s="443"/>
    </row>
    <row r="20993" spans="2:11" s="440" customFormat="1" x14ac:dyDescent="0.2">
      <c r="B20993" s="442"/>
      <c r="I20993" s="443"/>
      <c r="J20993" s="443"/>
      <c r="K20993" s="443"/>
    </row>
    <row r="20994" spans="2:11" s="440" customFormat="1" x14ac:dyDescent="0.2">
      <c r="B20994" s="442"/>
      <c r="I20994" s="443"/>
      <c r="J20994" s="443"/>
      <c r="K20994" s="443"/>
    </row>
    <row r="20995" spans="2:11" s="440" customFormat="1" x14ac:dyDescent="0.2">
      <c r="B20995" s="442"/>
      <c r="I20995" s="443"/>
      <c r="J20995" s="443"/>
      <c r="K20995" s="443"/>
    </row>
    <row r="20996" spans="2:11" s="440" customFormat="1" x14ac:dyDescent="0.2">
      <c r="B20996" s="442"/>
      <c r="I20996" s="443"/>
      <c r="J20996" s="443"/>
      <c r="K20996" s="443"/>
    </row>
    <row r="20997" spans="2:11" s="440" customFormat="1" x14ac:dyDescent="0.2">
      <c r="B20997" s="442"/>
      <c r="I20997" s="443"/>
      <c r="J20997" s="443"/>
      <c r="K20997" s="443"/>
    </row>
    <row r="20998" spans="2:11" s="440" customFormat="1" x14ac:dyDescent="0.2">
      <c r="B20998" s="442"/>
      <c r="I20998" s="443"/>
      <c r="J20998" s="443"/>
      <c r="K20998" s="443"/>
    </row>
    <row r="20999" spans="2:11" s="440" customFormat="1" x14ac:dyDescent="0.2">
      <c r="B20999" s="442"/>
      <c r="I20999" s="443"/>
      <c r="J20999" s="443"/>
      <c r="K20999" s="443"/>
    </row>
    <row r="21000" spans="2:11" s="440" customFormat="1" x14ac:dyDescent="0.2">
      <c r="B21000" s="442"/>
      <c r="I21000" s="443"/>
      <c r="J21000" s="443"/>
      <c r="K21000" s="443"/>
    </row>
    <row r="21001" spans="2:11" s="440" customFormat="1" x14ac:dyDescent="0.2">
      <c r="B21001" s="442"/>
      <c r="I21001" s="443"/>
      <c r="J21001" s="443"/>
      <c r="K21001" s="443"/>
    </row>
    <row r="21002" spans="2:11" s="440" customFormat="1" x14ac:dyDescent="0.2">
      <c r="B21002" s="442"/>
      <c r="I21002" s="443"/>
      <c r="J21002" s="443"/>
      <c r="K21002" s="443"/>
    </row>
    <row r="21003" spans="2:11" s="440" customFormat="1" x14ac:dyDescent="0.2">
      <c r="B21003" s="442"/>
      <c r="I21003" s="443"/>
      <c r="J21003" s="443"/>
      <c r="K21003" s="443"/>
    </row>
    <row r="21004" spans="2:11" s="440" customFormat="1" x14ac:dyDescent="0.2">
      <c r="B21004" s="442"/>
      <c r="I21004" s="443"/>
      <c r="J21004" s="443"/>
      <c r="K21004" s="443"/>
    </row>
    <row r="21005" spans="2:11" s="440" customFormat="1" x14ac:dyDescent="0.2">
      <c r="B21005" s="442"/>
      <c r="I21005" s="443"/>
      <c r="J21005" s="443"/>
      <c r="K21005" s="443"/>
    </row>
    <row r="21006" spans="2:11" s="440" customFormat="1" x14ac:dyDescent="0.2">
      <c r="B21006" s="442"/>
      <c r="I21006" s="443"/>
      <c r="J21006" s="443"/>
      <c r="K21006" s="443"/>
    </row>
    <row r="21007" spans="2:11" s="440" customFormat="1" x14ac:dyDescent="0.2">
      <c r="B21007" s="442"/>
      <c r="I21007" s="443"/>
      <c r="J21007" s="443"/>
      <c r="K21007" s="443"/>
    </row>
    <row r="21008" spans="2:11" s="440" customFormat="1" x14ac:dyDescent="0.2">
      <c r="B21008" s="442"/>
      <c r="I21008" s="443"/>
      <c r="J21008" s="443"/>
      <c r="K21008" s="443"/>
    </row>
    <row r="21009" spans="2:11" s="440" customFormat="1" x14ac:dyDescent="0.2">
      <c r="B21009" s="442"/>
      <c r="I21009" s="443"/>
      <c r="J21009" s="443"/>
      <c r="K21009" s="443"/>
    </row>
    <row r="21010" spans="2:11" s="440" customFormat="1" x14ac:dyDescent="0.2">
      <c r="B21010" s="442"/>
      <c r="I21010" s="443"/>
      <c r="J21010" s="443"/>
      <c r="K21010" s="443"/>
    </row>
    <row r="21011" spans="2:11" s="440" customFormat="1" x14ac:dyDescent="0.2">
      <c r="B21011" s="442"/>
      <c r="I21011" s="443"/>
      <c r="J21011" s="443"/>
      <c r="K21011" s="443"/>
    </row>
    <row r="21012" spans="2:11" s="440" customFormat="1" x14ac:dyDescent="0.2">
      <c r="B21012" s="442"/>
      <c r="I21012" s="443"/>
      <c r="J21012" s="443"/>
      <c r="K21012" s="443"/>
    </row>
    <row r="21013" spans="2:11" s="440" customFormat="1" x14ac:dyDescent="0.2">
      <c r="B21013" s="442"/>
      <c r="I21013" s="443"/>
      <c r="J21013" s="443"/>
      <c r="K21013" s="443"/>
    </row>
    <row r="21014" spans="2:11" s="440" customFormat="1" x14ac:dyDescent="0.2">
      <c r="B21014" s="442"/>
      <c r="I21014" s="443"/>
      <c r="J21014" s="443"/>
      <c r="K21014" s="443"/>
    </row>
    <row r="21015" spans="2:11" s="440" customFormat="1" x14ac:dyDescent="0.2">
      <c r="B21015" s="442"/>
      <c r="I21015" s="443"/>
      <c r="J21015" s="443"/>
      <c r="K21015" s="443"/>
    </row>
    <row r="21016" spans="2:11" s="440" customFormat="1" x14ac:dyDescent="0.2">
      <c r="B21016" s="442"/>
      <c r="I21016" s="443"/>
      <c r="J21016" s="443"/>
      <c r="K21016" s="443"/>
    </row>
    <row r="21017" spans="2:11" s="440" customFormat="1" x14ac:dyDescent="0.2">
      <c r="B21017" s="442"/>
      <c r="I21017" s="443"/>
      <c r="J21017" s="443"/>
      <c r="K21017" s="443"/>
    </row>
    <row r="21018" spans="2:11" s="440" customFormat="1" x14ac:dyDescent="0.2">
      <c r="B21018" s="442"/>
      <c r="I21018" s="443"/>
      <c r="J21018" s="443"/>
      <c r="K21018" s="443"/>
    </row>
    <row r="21019" spans="2:11" s="440" customFormat="1" x14ac:dyDescent="0.2">
      <c r="B21019" s="442"/>
      <c r="I21019" s="443"/>
      <c r="J21019" s="443"/>
      <c r="K21019" s="443"/>
    </row>
    <row r="21020" spans="2:11" s="440" customFormat="1" x14ac:dyDescent="0.2">
      <c r="B21020" s="442"/>
      <c r="I21020" s="443"/>
      <c r="J21020" s="443"/>
      <c r="K21020" s="443"/>
    </row>
    <row r="21021" spans="2:11" s="440" customFormat="1" x14ac:dyDescent="0.2">
      <c r="B21021" s="442"/>
      <c r="I21021" s="443"/>
      <c r="J21021" s="443"/>
      <c r="K21021" s="443"/>
    </row>
    <row r="21022" spans="2:11" s="440" customFormat="1" x14ac:dyDescent="0.2">
      <c r="B21022" s="442"/>
      <c r="I21022" s="443"/>
      <c r="J21022" s="443"/>
      <c r="K21022" s="443"/>
    </row>
    <row r="21023" spans="2:11" s="440" customFormat="1" x14ac:dyDescent="0.2">
      <c r="B21023" s="442"/>
      <c r="I21023" s="443"/>
      <c r="J21023" s="443"/>
      <c r="K21023" s="443"/>
    </row>
    <row r="21024" spans="2:11" s="440" customFormat="1" x14ac:dyDescent="0.2">
      <c r="B21024" s="442"/>
      <c r="I21024" s="443"/>
      <c r="J21024" s="443"/>
      <c r="K21024" s="443"/>
    </row>
    <row r="21025" spans="2:11" s="440" customFormat="1" x14ac:dyDescent="0.2">
      <c r="B21025" s="442"/>
      <c r="I21025" s="443"/>
      <c r="J21025" s="443"/>
      <c r="K21025" s="443"/>
    </row>
    <row r="21026" spans="2:11" s="440" customFormat="1" x14ac:dyDescent="0.2">
      <c r="B21026" s="442"/>
      <c r="I21026" s="443"/>
      <c r="J21026" s="443"/>
      <c r="K21026" s="443"/>
    </row>
    <row r="21027" spans="2:11" s="440" customFormat="1" x14ac:dyDescent="0.2">
      <c r="B21027" s="442"/>
      <c r="I21027" s="443"/>
      <c r="J21027" s="443"/>
      <c r="K21027" s="443"/>
    </row>
    <row r="21028" spans="2:11" s="440" customFormat="1" x14ac:dyDescent="0.2">
      <c r="B21028" s="442"/>
      <c r="I21028" s="443"/>
      <c r="J21028" s="443"/>
      <c r="K21028" s="443"/>
    </row>
    <row r="21029" spans="2:11" s="440" customFormat="1" x14ac:dyDescent="0.2">
      <c r="B21029" s="442"/>
      <c r="I21029" s="443"/>
      <c r="J21029" s="443"/>
      <c r="K21029" s="443"/>
    </row>
    <row r="21030" spans="2:11" s="440" customFormat="1" x14ac:dyDescent="0.2">
      <c r="B21030" s="442"/>
      <c r="I21030" s="443"/>
      <c r="J21030" s="443"/>
      <c r="K21030" s="443"/>
    </row>
    <row r="21031" spans="2:11" s="440" customFormat="1" x14ac:dyDescent="0.2">
      <c r="B21031" s="442"/>
      <c r="I21031" s="443"/>
      <c r="J21031" s="443"/>
      <c r="K21031" s="443"/>
    </row>
    <row r="21032" spans="2:11" s="440" customFormat="1" x14ac:dyDescent="0.2">
      <c r="B21032" s="442"/>
      <c r="I21032" s="443"/>
      <c r="J21032" s="443"/>
      <c r="K21032" s="443"/>
    </row>
    <row r="21033" spans="2:11" s="440" customFormat="1" x14ac:dyDescent="0.2">
      <c r="B21033" s="442"/>
      <c r="I21033" s="443"/>
      <c r="J21033" s="443"/>
      <c r="K21033" s="443"/>
    </row>
    <row r="21034" spans="2:11" s="440" customFormat="1" x14ac:dyDescent="0.2">
      <c r="B21034" s="442"/>
      <c r="I21034" s="443"/>
      <c r="J21034" s="443"/>
      <c r="K21034" s="443"/>
    </row>
    <row r="21035" spans="2:11" s="440" customFormat="1" x14ac:dyDescent="0.2">
      <c r="B21035" s="442"/>
      <c r="I21035" s="443"/>
      <c r="J21035" s="443"/>
      <c r="K21035" s="443"/>
    </row>
    <row r="21036" spans="2:11" s="440" customFormat="1" x14ac:dyDescent="0.2">
      <c r="B21036" s="442"/>
      <c r="I21036" s="443"/>
      <c r="J21036" s="443"/>
      <c r="K21036" s="443"/>
    </row>
    <row r="21037" spans="2:11" s="440" customFormat="1" x14ac:dyDescent="0.2">
      <c r="B21037" s="442"/>
      <c r="I21037" s="443"/>
      <c r="J21037" s="443"/>
      <c r="K21037" s="443"/>
    </row>
    <row r="21038" spans="2:11" s="440" customFormat="1" x14ac:dyDescent="0.2">
      <c r="B21038" s="442"/>
      <c r="I21038" s="443"/>
      <c r="J21038" s="443"/>
      <c r="K21038" s="443"/>
    </row>
    <row r="21039" spans="2:11" s="440" customFormat="1" x14ac:dyDescent="0.2">
      <c r="B21039" s="442"/>
      <c r="I21039" s="443"/>
      <c r="J21039" s="443"/>
      <c r="K21039" s="443"/>
    </row>
    <row r="21040" spans="2:11" s="440" customFormat="1" x14ac:dyDescent="0.2">
      <c r="B21040" s="442"/>
      <c r="I21040" s="443"/>
      <c r="J21040" s="443"/>
      <c r="K21040" s="443"/>
    </row>
    <row r="21041" spans="2:11" s="440" customFormat="1" x14ac:dyDescent="0.2">
      <c r="B21041" s="442"/>
      <c r="I21041" s="443"/>
      <c r="J21041" s="443"/>
      <c r="K21041" s="443"/>
    </row>
    <row r="21042" spans="2:11" s="440" customFormat="1" x14ac:dyDescent="0.2">
      <c r="B21042" s="442"/>
      <c r="I21042" s="443"/>
      <c r="J21042" s="443"/>
      <c r="K21042" s="443"/>
    </row>
    <row r="21043" spans="2:11" s="440" customFormat="1" x14ac:dyDescent="0.2">
      <c r="B21043" s="442"/>
      <c r="I21043" s="443"/>
      <c r="J21043" s="443"/>
      <c r="K21043" s="443"/>
    </row>
    <row r="21044" spans="2:11" s="440" customFormat="1" x14ac:dyDescent="0.2">
      <c r="B21044" s="442"/>
      <c r="I21044" s="443"/>
      <c r="J21044" s="443"/>
      <c r="K21044" s="443"/>
    </row>
    <row r="21045" spans="2:11" s="440" customFormat="1" x14ac:dyDescent="0.2">
      <c r="B21045" s="442"/>
      <c r="I21045" s="443"/>
      <c r="J21045" s="443"/>
      <c r="K21045" s="443"/>
    </row>
    <row r="21046" spans="2:11" s="440" customFormat="1" x14ac:dyDescent="0.2">
      <c r="B21046" s="442"/>
      <c r="I21046" s="443"/>
      <c r="J21046" s="443"/>
      <c r="K21046" s="443"/>
    </row>
    <row r="21047" spans="2:11" s="440" customFormat="1" x14ac:dyDescent="0.2">
      <c r="B21047" s="442"/>
      <c r="I21047" s="443"/>
      <c r="J21047" s="443"/>
      <c r="K21047" s="443"/>
    </row>
    <row r="21048" spans="2:11" s="440" customFormat="1" x14ac:dyDescent="0.2">
      <c r="B21048" s="442"/>
      <c r="I21048" s="443"/>
      <c r="J21048" s="443"/>
      <c r="K21048" s="443"/>
    </row>
    <row r="21049" spans="2:11" s="440" customFormat="1" x14ac:dyDescent="0.2">
      <c r="B21049" s="442"/>
      <c r="I21049" s="443"/>
      <c r="J21049" s="443"/>
      <c r="K21049" s="443"/>
    </row>
    <row r="21050" spans="2:11" s="440" customFormat="1" x14ac:dyDescent="0.2">
      <c r="B21050" s="442"/>
      <c r="I21050" s="443"/>
      <c r="J21050" s="443"/>
      <c r="K21050" s="443"/>
    </row>
    <row r="21051" spans="2:11" s="440" customFormat="1" x14ac:dyDescent="0.2">
      <c r="B21051" s="442"/>
      <c r="I21051" s="443"/>
      <c r="J21051" s="443"/>
      <c r="K21051" s="443"/>
    </row>
    <row r="21052" spans="2:11" s="440" customFormat="1" x14ac:dyDescent="0.2">
      <c r="B21052" s="442"/>
      <c r="I21052" s="443"/>
      <c r="J21052" s="443"/>
      <c r="K21052" s="443"/>
    </row>
    <row r="21053" spans="2:11" s="440" customFormat="1" x14ac:dyDescent="0.2">
      <c r="B21053" s="442"/>
      <c r="I21053" s="443"/>
      <c r="J21053" s="443"/>
      <c r="K21053" s="443"/>
    </row>
    <row r="21054" spans="2:11" s="440" customFormat="1" x14ac:dyDescent="0.2">
      <c r="B21054" s="442"/>
      <c r="I21054" s="443"/>
      <c r="J21054" s="443"/>
      <c r="K21054" s="443"/>
    </row>
    <row r="21055" spans="2:11" s="440" customFormat="1" x14ac:dyDescent="0.2">
      <c r="B21055" s="442"/>
      <c r="I21055" s="443"/>
      <c r="J21055" s="443"/>
      <c r="K21055" s="443"/>
    </row>
    <row r="21056" spans="2:11" s="440" customFormat="1" x14ac:dyDescent="0.2">
      <c r="B21056" s="442"/>
      <c r="I21056" s="443"/>
      <c r="J21056" s="443"/>
      <c r="K21056" s="443"/>
    </row>
    <row r="21057" spans="2:11" s="440" customFormat="1" x14ac:dyDescent="0.2">
      <c r="B21057" s="442"/>
      <c r="I21057" s="443"/>
      <c r="J21057" s="443"/>
      <c r="K21057" s="443"/>
    </row>
    <row r="21058" spans="2:11" s="440" customFormat="1" x14ac:dyDescent="0.2">
      <c r="B21058" s="442"/>
      <c r="I21058" s="443"/>
      <c r="J21058" s="443"/>
      <c r="K21058" s="443"/>
    </row>
    <row r="21059" spans="2:11" s="440" customFormat="1" x14ac:dyDescent="0.2">
      <c r="B21059" s="442"/>
      <c r="I21059" s="443"/>
      <c r="J21059" s="443"/>
      <c r="K21059" s="443"/>
    </row>
    <row r="21060" spans="2:11" s="440" customFormat="1" x14ac:dyDescent="0.2">
      <c r="B21060" s="442"/>
      <c r="I21060" s="443"/>
      <c r="J21060" s="443"/>
      <c r="K21060" s="443"/>
    </row>
    <row r="21061" spans="2:11" s="440" customFormat="1" x14ac:dyDescent="0.2">
      <c r="B21061" s="442"/>
      <c r="I21061" s="443"/>
      <c r="J21061" s="443"/>
      <c r="K21061" s="443"/>
    </row>
    <row r="21062" spans="2:11" s="440" customFormat="1" x14ac:dyDescent="0.2">
      <c r="B21062" s="442"/>
      <c r="I21062" s="443"/>
      <c r="J21062" s="443"/>
      <c r="K21062" s="443"/>
    </row>
    <row r="21063" spans="2:11" s="440" customFormat="1" x14ac:dyDescent="0.2">
      <c r="B21063" s="442"/>
      <c r="I21063" s="443"/>
      <c r="J21063" s="443"/>
      <c r="K21063" s="443"/>
    </row>
    <row r="21064" spans="2:11" s="440" customFormat="1" x14ac:dyDescent="0.2">
      <c r="B21064" s="442"/>
      <c r="I21064" s="443"/>
      <c r="J21064" s="443"/>
      <c r="K21064" s="443"/>
    </row>
    <row r="21065" spans="2:11" s="440" customFormat="1" x14ac:dyDescent="0.2">
      <c r="B21065" s="442"/>
      <c r="I21065" s="443"/>
      <c r="J21065" s="443"/>
      <c r="K21065" s="443"/>
    </row>
    <row r="21066" spans="2:11" s="440" customFormat="1" x14ac:dyDescent="0.2">
      <c r="B21066" s="442"/>
      <c r="I21066" s="443"/>
      <c r="J21066" s="443"/>
      <c r="K21066" s="443"/>
    </row>
    <row r="21067" spans="2:11" s="440" customFormat="1" x14ac:dyDescent="0.2">
      <c r="B21067" s="442"/>
      <c r="I21067" s="443"/>
      <c r="J21067" s="443"/>
      <c r="K21067" s="443"/>
    </row>
    <row r="21068" spans="2:11" s="440" customFormat="1" x14ac:dyDescent="0.2">
      <c r="B21068" s="442"/>
      <c r="I21068" s="443"/>
      <c r="J21068" s="443"/>
      <c r="K21068" s="443"/>
    </row>
    <row r="21069" spans="2:11" s="440" customFormat="1" x14ac:dyDescent="0.2">
      <c r="B21069" s="442"/>
      <c r="I21069" s="443"/>
      <c r="J21069" s="443"/>
      <c r="K21069" s="443"/>
    </row>
    <row r="21070" spans="2:11" s="440" customFormat="1" x14ac:dyDescent="0.2">
      <c r="B21070" s="442"/>
      <c r="I21070" s="443"/>
      <c r="J21070" s="443"/>
      <c r="K21070" s="443"/>
    </row>
    <row r="21071" spans="2:11" s="440" customFormat="1" x14ac:dyDescent="0.2">
      <c r="B21071" s="442"/>
      <c r="I21071" s="443"/>
      <c r="J21071" s="443"/>
      <c r="K21071" s="443"/>
    </row>
    <row r="21072" spans="2:11" s="440" customFormat="1" x14ac:dyDescent="0.2">
      <c r="B21072" s="442"/>
      <c r="I21072" s="443"/>
      <c r="J21072" s="443"/>
      <c r="K21072" s="443"/>
    </row>
    <row r="21073" spans="2:11" s="440" customFormat="1" x14ac:dyDescent="0.2">
      <c r="B21073" s="442"/>
      <c r="I21073" s="443"/>
      <c r="J21073" s="443"/>
      <c r="K21073" s="443"/>
    </row>
    <row r="21074" spans="2:11" s="440" customFormat="1" x14ac:dyDescent="0.2">
      <c r="B21074" s="442"/>
      <c r="I21074" s="443"/>
      <c r="J21074" s="443"/>
      <c r="K21074" s="443"/>
    </row>
    <row r="21075" spans="2:11" s="440" customFormat="1" x14ac:dyDescent="0.2">
      <c r="B21075" s="442"/>
      <c r="I21075" s="443"/>
      <c r="J21075" s="443"/>
      <c r="K21075" s="443"/>
    </row>
    <row r="21076" spans="2:11" s="440" customFormat="1" x14ac:dyDescent="0.2">
      <c r="B21076" s="442"/>
      <c r="I21076" s="443"/>
      <c r="J21076" s="443"/>
      <c r="K21076" s="443"/>
    </row>
    <row r="21077" spans="2:11" s="440" customFormat="1" x14ac:dyDescent="0.2">
      <c r="B21077" s="442"/>
      <c r="I21077" s="443"/>
      <c r="J21077" s="443"/>
      <c r="K21077" s="443"/>
    </row>
    <row r="21078" spans="2:11" s="440" customFormat="1" x14ac:dyDescent="0.2">
      <c r="B21078" s="442"/>
      <c r="I21078" s="443"/>
      <c r="J21078" s="443"/>
      <c r="K21078" s="443"/>
    </row>
    <row r="21079" spans="2:11" s="440" customFormat="1" x14ac:dyDescent="0.2">
      <c r="B21079" s="442"/>
      <c r="I21079" s="443"/>
      <c r="J21079" s="443"/>
      <c r="K21079" s="443"/>
    </row>
    <row r="21080" spans="2:11" s="440" customFormat="1" x14ac:dyDescent="0.2">
      <c r="B21080" s="442"/>
      <c r="I21080" s="443"/>
      <c r="J21080" s="443"/>
      <c r="K21080" s="443"/>
    </row>
    <row r="21081" spans="2:11" s="440" customFormat="1" x14ac:dyDescent="0.2">
      <c r="B21081" s="442"/>
      <c r="I21081" s="443"/>
      <c r="J21081" s="443"/>
      <c r="K21081" s="443"/>
    </row>
    <row r="21082" spans="2:11" s="440" customFormat="1" x14ac:dyDescent="0.2">
      <c r="B21082" s="442"/>
      <c r="I21082" s="443"/>
      <c r="J21082" s="443"/>
      <c r="K21082" s="443"/>
    </row>
    <row r="21083" spans="2:11" s="440" customFormat="1" x14ac:dyDescent="0.2">
      <c r="B21083" s="442"/>
      <c r="I21083" s="443"/>
      <c r="J21083" s="443"/>
      <c r="K21083" s="443"/>
    </row>
    <row r="21084" spans="2:11" s="440" customFormat="1" x14ac:dyDescent="0.2">
      <c r="B21084" s="442"/>
      <c r="I21084" s="443"/>
      <c r="J21084" s="443"/>
      <c r="K21084" s="443"/>
    </row>
    <row r="21085" spans="2:11" s="440" customFormat="1" x14ac:dyDescent="0.2">
      <c r="B21085" s="442"/>
      <c r="I21085" s="443"/>
      <c r="J21085" s="443"/>
      <c r="K21085" s="443"/>
    </row>
    <row r="21086" spans="2:11" s="440" customFormat="1" x14ac:dyDescent="0.2">
      <c r="B21086" s="442"/>
      <c r="I21086" s="443"/>
      <c r="J21086" s="443"/>
      <c r="K21086" s="443"/>
    </row>
    <row r="21087" spans="2:11" s="440" customFormat="1" x14ac:dyDescent="0.2">
      <c r="B21087" s="442"/>
      <c r="I21087" s="443"/>
      <c r="J21087" s="443"/>
      <c r="K21087" s="443"/>
    </row>
    <row r="21088" spans="2:11" s="440" customFormat="1" x14ac:dyDescent="0.2">
      <c r="B21088" s="442"/>
      <c r="I21088" s="443"/>
      <c r="J21088" s="443"/>
      <c r="K21088" s="443"/>
    </row>
    <row r="21089" spans="2:11" s="440" customFormat="1" x14ac:dyDescent="0.2">
      <c r="B21089" s="442"/>
      <c r="I21089" s="443"/>
      <c r="J21089" s="443"/>
      <c r="K21089" s="443"/>
    </row>
    <row r="21090" spans="2:11" s="440" customFormat="1" x14ac:dyDescent="0.2">
      <c r="B21090" s="442"/>
      <c r="I21090" s="443"/>
      <c r="J21090" s="443"/>
      <c r="K21090" s="443"/>
    </row>
    <row r="21091" spans="2:11" s="440" customFormat="1" x14ac:dyDescent="0.2">
      <c r="B21091" s="442"/>
      <c r="I21091" s="443"/>
      <c r="J21091" s="443"/>
      <c r="K21091" s="443"/>
    </row>
    <row r="21092" spans="2:11" s="440" customFormat="1" x14ac:dyDescent="0.2">
      <c r="B21092" s="442"/>
      <c r="I21092" s="443"/>
      <c r="J21092" s="443"/>
      <c r="K21092" s="443"/>
    </row>
    <row r="21093" spans="2:11" s="440" customFormat="1" x14ac:dyDescent="0.2">
      <c r="B21093" s="442"/>
      <c r="I21093" s="443"/>
      <c r="J21093" s="443"/>
      <c r="K21093" s="443"/>
    </row>
    <row r="21094" spans="2:11" s="440" customFormat="1" x14ac:dyDescent="0.2">
      <c r="B21094" s="442"/>
      <c r="I21094" s="443"/>
      <c r="J21094" s="443"/>
      <c r="K21094" s="443"/>
    </row>
    <row r="21095" spans="2:11" s="440" customFormat="1" x14ac:dyDescent="0.2">
      <c r="B21095" s="442"/>
      <c r="I21095" s="443"/>
      <c r="J21095" s="443"/>
      <c r="K21095" s="443"/>
    </row>
    <row r="21096" spans="2:11" s="440" customFormat="1" x14ac:dyDescent="0.2">
      <c r="B21096" s="442"/>
      <c r="I21096" s="443"/>
      <c r="J21096" s="443"/>
      <c r="K21096" s="443"/>
    </row>
    <row r="21097" spans="2:11" s="440" customFormat="1" x14ac:dyDescent="0.2">
      <c r="B21097" s="442"/>
      <c r="I21097" s="443"/>
      <c r="J21097" s="443"/>
      <c r="K21097" s="443"/>
    </row>
    <row r="21098" spans="2:11" s="440" customFormat="1" x14ac:dyDescent="0.2">
      <c r="B21098" s="442"/>
      <c r="I21098" s="443"/>
      <c r="J21098" s="443"/>
      <c r="K21098" s="443"/>
    </row>
    <row r="21099" spans="2:11" s="440" customFormat="1" x14ac:dyDescent="0.2">
      <c r="B21099" s="442"/>
      <c r="I21099" s="443"/>
      <c r="J21099" s="443"/>
      <c r="K21099" s="443"/>
    </row>
    <row r="21100" spans="2:11" s="440" customFormat="1" x14ac:dyDescent="0.2">
      <c r="B21100" s="442"/>
      <c r="I21100" s="443"/>
      <c r="J21100" s="443"/>
      <c r="K21100" s="443"/>
    </row>
    <row r="21101" spans="2:11" s="440" customFormat="1" x14ac:dyDescent="0.2">
      <c r="B21101" s="442"/>
      <c r="I21101" s="443"/>
      <c r="J21101" s="443"/>
      <c r="K21101" s="443"/>
    </row>
    <row r="21102" spans="2:11" s="440" customFormat="1" x14ac:dyDescent="0.2">
      <c r="B21102" s="442"/>
      <c r="I21102" s="443"/>
      <c r="J21102" s="443"/>
      <c r="K21102" s="443"/>
    </row>
    <row r="21103" spans="2:11" s="440" customFormat="1" x14ac:dyDescent="0.2">
      <c r="B21103" s="442"/>
      <c r="I21103" s="443"/>
      <c r="J21103" s="443"/>
      <c r="K21103" s="443"/>
    </row>
    <row r="21104" spans="2:11" s="440" customFormat="1" x14ac:dyDescent="0.2">
      <c r="B21104" s="442"/>
      <c r="I21104" s="443"/>
      <c r="J21104" s="443"/>
      <c r="K21104" s="443"/>
    </row>
    <row r="21105" spans="2:11" s="440" customFormat="1" x14ac:dyDescent="0.2">
      <c r="B21105" s="442"/>
      <c r="I21105" s="443"/>
      <c r="J21105" s="443"/>
      <c r="K21105" s="443"/>
    </row>
    <row r="21106" spans="2:11" s="440" customFormat="1" x14ac:dyDescent="0.2">
      <c r="B21106" s="442"/>
      <c r="I21106" s="443"/>
      <c r="J21106" s="443"/>
      <c r="K21106" s="443"/>
    </row>
    <row r="21107" spans="2:11" s="440" customFormat="1" x14ac:dyDescent="0.2">
      <c r="B21107" s="442"/>
      <c r="I21107" s="443"/>
      <c r="J21107" s="443"/>
      <c r="K21107" s="443"/>
    </row>
    <row r="21108" spans="2:11" s="440" customFormat="1" x14ac:dyDescent="0.2">
      <c r="B21108" s="442"/>
      <c r="I21108" s="443"/>
      <c r="J21108" s="443"/>
      <c r="K21108" s="443"/>
    </row>
    <row r="21109" spans="2:11" s="440" customFormat="1" x14ac:dyDescent="0.2">
      <c r="B21109" s="442"/>
      <c r="I21109" s="443"/>
      <c r="J21109" s="443"/>
      <c r="K21109" s="443"/>
    </row>
    <row r="21110" spans="2:11" s="440" customFormat="1" x14ac:dyDescent="0.2">
      <c r="B21110" s="442"/>
      <c r="I21110" s="443"/>
      <c r="J21110" s="443"/>
      <c r="K21110" s="443"/>
    </row>
    <row r="21111" spans="2:11" s="440" customFormat="1" x14ac:dyDescent="0.2">
      <c r="B21111" s="442"/>
      <c r="I21111" s="443"/>
      <c r="J21111" s="443"/>
      <c r="K21111" s="443"/>
    </row>
    <row r="21112" spans="2:11" s="440" customFormat="1" x14ac:dyDescent="0.2">
      <c r="B21112" s="442"/>
      <c r="I21112" s="443"/>
      <c r="J21112" s="443"/>
      <c r="K21112" s="443"/>
    </row>
    <row r="21113" spans="2:11" s="440" customFormat="1" x14ac:dyDescent="0.2">
      <c r="B21113" s="442"/>
      <c r="I21113" s="443"/>
      <c r="J21113" s="443"/>
      <c r="K21113" s="443"/>
    </row>
    <row r="21114" spans="2:11" s="440" customFormat="1" x14ac:dyDescent="0.2">
      <c r="B21114" s="442"/>
      <c r="I21114" s="443"/>
      <c r="J21114" s="443"/>
      <c r="K21114" s="443"/>
    </row>
    <row r="21115" spans="2:11" s="440" customFormat="1" x14ac:dyDescent="0.2">
      <c r="B21115" s="442"/>
      <c r="I21115" s="443"/>
      <c r="J21115" s="443"/>
      <c r="K21115" s="443"/>
    </row>
    <row r="21116" spans="2:11" s="440" customFormat="1" x14ac:dyDescent="0.2">
      <c r="B21116" s="442"/>
      <c r="I21116" s="443"/>
      <c r="J21116" s="443"/>
      <c r="K21116" s="443"/>
    </row>
    <row r="21117" spans="2:11" s="440" customFormat="1" x14ac:dyDescent="0.2">
      <c r="B21117" s="442"/>
      <c r="I21117" s="443"/>
      <c r="J21117" s="443"/>
      <c r="K21117" s="443"/>
    </row>
    <row r="21118" spans="2:11" s="440" customFormat="1" x14ac:dyDescent="0.2">
      <c r="B21118" s="442"/>
      <c r="I21118" s="443"/>
      <c r="J21118" s="443"/>
      <c r="K21118" s="443"/>
    </row>
    <row r="21119" spans="2:11" s="440" customFormat="1" x14ac:dyDescent="0.2">
      <c r="B21119" s="442"/>
      <c r="I21119" s="443"/>
      <c r="J21119" s="443"/>
      <c r="K21119" s="443"/>
    </row>
    <row r="21120" spans="2:11" s="440" customFormat="1" x14ac:dyDescent="0.2">
      <c r="B21120" s="442"/>
      <c r="I21120" s="443"/>
      <c r="J21120" s="443"/>
      <c r="K21120" s="443"/>
    </row>
    <row r="21121" spans="2:11" s="440" customFormat="1" x14ac:dyDescent="0.2">
      <c r="B21121" s="442"/>
      <c r="I21121" s="443"/>
      <c r="J21121" s="443"/>
      <c r="K21121" s="443"/>
    </row>
    <row r="21122" spans="2:11" s="440" customFormat="1" x14ac:dyDescent="0.2">
      <c r="B21122" s="442"/>
      <c r="I21122" s="443"/>
      <c r="J21122" s="443"/>
      <c r="K21122" s="443"/>
    </row>
    <row r="21123" spans="2:11" s="440" customFormat="1" x14ac:dyDescent="0.2">
      <c r="B21123" s="442"/>
      <c r="I21123" s="443"/>
      <c r="J21123" s="443"/>
      <c r="K21123" s="443"/>
    </row>
    <row r="21124" spans="2:11" s="440" customFormat="1" x14ac:dyDescent="0.2">
      <c r="B21124" s="442"/>
      <c r="I21124" s="443"/>
      <c r="J21124" s="443"/>
      <c r="K21124" s="443"/>
    </row>
    <row r="21125" spans="2:11" s="440" customFormat="1" x14ac:dyDescent="0.2">
      <c r="B21125" s="442"/>
      <c r="I21125" s="443"/>
      <c r="J21125" s="443"/>
      <c r="K21125" s="443"/>
    </row>
    <row r="21126" spans="2:11" s="440" customFormat="1" x14ac:dyDescent="0.2">
      <c r="B21126" s="442"/>
      <c r="I21126" s="443"/>
      <c r="J21126" s="443"/>
      <c r="K21126" s="443"/>
    </row>
    <row r="21127" spans="2:11" s="440" customFormat="1" x14ac:dyDescent="0.2">
      <c r="B21127" s="442"/>
      <c r="I21127" s="443"/>
      <c r="J21127" s="443"/>
      <c r="K21127" s="443"/>
    </row>
    <row r="21128" spans="2:11" s="440" customFormat="1" x14ac:dyDescent="0.2">
      <c r="B21128" s="442"/>
      <c r="I21128" s="443"/>
      <c r="J21128" s="443"/>
      <c r="K21128" s="443"/>
    </row>
    <row r="21129" spans="2:11" s="440" customFormat="1" x14ac:dyDescent="0.2">
      <c r="B21129" s="442"/>
      <c r="I21129" s="443"/>
      <c r="J21129" s="443"/>
      <c r="K21129" s="443"/>
    </row>
    <row r="21130" spans="2:11" s="440" customFormat="1" x14ac:dyDescent="0.2">
      <c r="B21130" s="442"/>
      <c r="I21130" s="443"/>
      <c r="J21130" s="443"/>
      <c r="K21130" s="443"/>
    </row>
    <row r="21131" spans="2:11" s="440" customFormat="1" x14ac:dyDescent="0.2">
      <c r="B21131" s="442"/>
      <c r="I21131" s="443"/>
      <c r="J21131" s="443"/>
      <c r="K21131" s="443"/>
    </row>
    <row r="21132" spans="2:11" s="440" customFormat="1" x14ac:dyDescent="0.2">
      <c r="B21132" s="442"/>
      <c r="I21132" s="443"/>
      <c r="J21132" s="443"/>
      <c r="K21132" s="443"/>
    </row>
    <row r="21133" spans="2:11" s="440" customFormat="1" x14ac:dyDescent="0.2">
      <c r="B21133" s="442"/>
      <c r="I21133" s="443"/>
      <c r="J21133" s="443"/>
      <c r="K21133" s="443"/>
    </row>
    <row r="21134" spans="2:11" s="440" customFormat="1" x14ac:dyDescent="0.2">
      <c r="B21134" s="442"/>
      <c r="I21134" s="443"/>
      <c r="J21134" s="443"/>
      <c r="K21134" s="443"/>
    </row>
    <row r="21135" spans="2:11" s="440" customFormat="1" x14ac:dyDescent="0.2">
      <c r="B21135" s="442"/>
      <c r="I21135" s="443"/>
      <c r="J21135" s="443"/>
      <c r="K21135" s="443"/>
    </row>
    <row r="21136" spans="2:11" s="440" customFormat="1" x14ac:dyDescent="0.2">
      <c r="B21136" s="442"/>
      <c r="I21136" s="443"/>
      <c r="J21136" s="443"/>
      <c r="K21136" s="443"/>
    </row>
    <row r="21137" spans="2:11" s="440" customFormat="1" x14ac:dyDescent="0.2">
      <c r="B21137" s="442"/>
      <c r="I21137" s="443"/>
      <c r="J21137" s="443"/>
      <c r="K21137" s="443"/>
    </row>
    <row r="21138" spans="2:11" s="440" customFormat="1" x14ac:dyDescent="0.2">
      <c r="B21138" s="442"/>
      <c r="I21138" s="443"/>
      <c r="J21138" s="443"/>
      <c r="K21138" s="443"/>
    </row>
    <row r="21139" spans="2:11" s="440" customFormat="1" x14ac:dyDescent="0.2">
      <c r="B21139" s="442"/>
      <c r="I21139" s="443"/>
      <c r="J21139" s="443"/>
      <c r="K21139" s="443"/>
    </row>
    <row r="21140" spans="2:11" s="440" customFormat="1" x14ac:dyDescent="0.2">
      <c r="B21140" s="442"/>
      <c r="I21140" s="443"/>
      <c r="J21140" s="443"/>
      <c r="K21140" s="443"/>
    </row>
    <row r="21141" spans="2:11" s="440" customFormat="1" x14ac:dyDescent="0.2">
      <c r="B21141" s="442"/>
      <c r="I21141" s="443"/>
      <c r="J21141" s="443"/>
      <c r="K21141" s="443"/>
    </row>
    <row r="21142" spans="2:11" s="440" customFormat="1" x14ac:dyDescent="0.2">
      <c r="B21142" s="442"/>
      <c r="I21142" s="443"/>
      <c r="J21142" s="443"/>
      <c r="K21142" s="443"/>
    </row>
    <row r="21143" spans="2:11" s="440" customFormat="1" x14ac:dyDescent="0.2">
      <c r="B21143" s="442"/>
      <c r="I21143" s="443"/>
      <c r="J21143" s="443"/>
      <c r="K21143" s="443"/>
    </row>
    <row r="21144" spans="2:11" s="440" customFormat="1" x14ac:dyDescent="0.2">
      <c r="B21144" s="442"/>
      <c r="I21144" s="443"/>
      <c r="J21144" s="443"/>
      <c r="K21144" s="443"/>
    </row>
    <row r="21145" spans="2:11" s="440" customFormat="1" x14ac:dyDescent="0.2">
      <c r="B21145" s="442"/>
      <c r="I21145" s="443"/>
      <c r="J21145" s="443"/>
      <c r="K21145" s="443"/>
    </row>
    <row r="21146" spans="2:11" s="440" customFormat="1" x14ac:dyDescent="0.2">
      <c r="B21146" s="442"/>
      <c r="I21146" s="443"/>
      <c r="J21146" s="443"/>
      <c r="K21146" s="443"/>
    </row>
    <row r="21147" spans="2:11" s="440" customFormat="1" x14ac:dyDescent="0.2">
      <c r="B21147" s="442"/>
      <c r="I21147" s="443"/>
      <c r="J21147" s="443"/>
      <c r="K21147" s="443"/>
    </row>
    <row r="21148" spans="2:11" s="440" customFormat="1" x14ac:dyDescent="0.2">
      <c r="B21148" s="442"/>
      <c r="I21148" s="443"/>
      <c r="J21148" s="443"/>
      <c r="K21148" s="443"/>
    </row>
    <row r="21149" spans="2:11" s="440" customFormat="1" x14ac:dyDescent="0.2">
      <c r="B21149" s="442"/>
      <c r="I21149" s="443"/>
      <c r="J21149" s="443"/>
      <c r="K21149" s="443"/>
    </row>
    <row r="21150" spans="2:11" s="440" customFormat="1" x14ac:dyDescent="0.2">
      <c r="B21150" s="442"/>
      <c r="I21150" s="443"/>
      <c r="J21150" s="443"/>
      <c r="K21150" s="443"/>
    </row>
    <row r="21151" spans="2:11" s="440" customFormat="1" x14ac:dyDescent="0.2">
      <c r="B21151" s="442"/>
      <c r="I21151" s="443"/>
      <c r="J21151" s="443"/>
      <c r="K21151" s="443"/>
    </row>
    <row r="21152" spans="2:11" s="440" customFormat="1" x14ac:dyDescent="0.2">
      <c r="B21152" s="442"/>
      <c r="I21152" s="443"/>
      <c r="J21152" s="443"/>
      <c r="K21152" s="443"/>
    </row>
    <row r="21153" spans="2:11" s="440" customFormat="1" x14ac:dyDescent="0.2">
      <c r="B21153" s="442"/>
      <c r="I21153" s="443"/>
      <c r="J21153" s="443"/>
      <c r="K21153" s="443"/>
    </row>
    <row r="21154" spans="2:11" s="440" customFormat="1" x14ac:dyDescent="0.2">
      <c r="B21154" s="442"/>
      <c r="I21154" s="443"/>
      <c r="J21154" s="443"/>
      <c r="K21154" s="443"/>
    </row>
    <row r="21155" spans="2:11" s="440" customFormat="1" x14ac:dyDescent="0.2">
      <c r="B21155" s="442"/>
      <c r="I21155" s="443"/>
      <c r="J21155" s="443"/>
      <c r="K21155" s="443"/>
    </row>
    <row r="21156" spans="2:11" s="440" customFormat="1" x14ac:dyDescent="0.2">
      <c r="B21156" s="442"/>
      <c r="I21156" s="443"/>
      <c r="J21156" s="443"/>
      <c r="K21156" s="443"/>
    </row>
    <row r="21157" spans="2:11" s="440" customFormat="1" x14ac:dyDescent="0.2">
      <c r="B21157" s="442"/>
      <c r="I21157" s="443"/>
      <c r="J21157" s="443"/>
      <c r="K21157" s="443"/>
    </row>
    <row r="21158" spans="2:11" s="440" customFormat="1" x14ac:dyDescent="0.2">
      <c r="B21158" s="442"/>
      <c r="I21158" s="443"/>
      <c r="J21158" s="443"/>
      <c r="K21158" s="443"/>
    </row>
    <row r="21159" spans="2:11" s="440" customFormat="1" x14ac:dyDescent="0.2">
      <c r="B21159" s="442"/>
      <c r="I21159" s="443"/>
      <c r="J21159" s="443"/>
      <c r="K21159" s="443"/>
    </row>
    <row r="21160" spans="2:11" s="440" customFormat="1" x14ac:dyDescent="0.2">
      <c r="B21160" s="442"/>
      <c r="I21160" s="443"/>
      <c r="J21160" s="443"/>
      <c r="K21160" s="443"/>
    </row>
    <row r="21161" spans="2:11" s="440" customFormat="1" x14ac:dyDescent="0.2">
      <c r="B21161" s="442"/>
      <c r="I21161" s="443"/>
      <c r="J21161" s="443"/>
      <c r="K21161" s="443"/>
    </row>
    <row r="21162" spans="2:11" s="440" customFormat="1" x14ac:dyDescent="0.2">
      <c r="B21162" s="442"/>
      <c r="I21162" s="443"/>
      <c r="J21162" s="443"/>
      <c r="K21162" s="443"/>
    </row>
    <row r="21163" spans="2:11" s="440" customFormat="1" x14ac:dyDescent="0.2">
      <c r="B21163" s="442"/>
      <c r="I21163" s="443"/>
      <c r="J21163" s="443"/>
      <c r="K21163" s="443"/>
    </row>
    <row r="21164" spans="2:11" s="440" customFormat="1" x14ac:dyDescent="0.2">
      <c r="B21164" s="442"/>
      <c r="I21164" s="443"/>
      <c r="J21164" s="443"/>
      <c r="K21164" s="443"/>
    </row>
    <row r="21165" spans="2:11" s="440" customFormat="1" x14ac:dyDescent="0.2">
      <c r="B21165" s="442"/>
      <c r="I21165" s="443"/>
      <c r="J21165" s="443"/>
      <c r="K21165" s="443"/>
    </row>
    <row r="21166" spans="2:11" s="440" customFormat="1" x14ac:dyDescent="0.2">
      <c r="B21166" s="442"/>
      <c r="I21166" s="443"/>
      <c r="J21166" s="443"/>
      <c r="K21166" s="443"/>
    </row>
    <row r="21167" spans="2:11" s="440" customFormat="1" x14ac:dyDescent="0.2">
      <c r="B21167" s="442"/>
      <c r="I21167" s="443"/>
      <c r="J21167" s="443"/>
      <c r="K21167" s="443"/>
    </row>
    <row r="21168" spans="2:11" s="440" customFormat="1" x14ac:dyDescent="0.2">
      <c r="B21168" s="442"/>
      <c r="I21168" s="443"/>
      <c r="J21168" s="443"/>
      <c r="K21168" s="443"/>
    </row>
    <row r="21169" spans="2:11" s="440" customFormat="1" x14ac:dyDescent="0.2">
      <c r="B21169" s="442"/>
      <c r="I21169" s="443"/>
      <c r="J21169" s="443"/>
      <c r="K21169" s="443"/>
    </row>
    <row r="21170" spans="2:11" s="440" customFormat="1" x14ac:dyDescent="0.2">
      <c r="B21170" s="442"/>
      <c r="I21170" s="443"/>
      <c r="J21170" s="443"/>
      <c r="K21170" s="443"/>
    </row>
    <row r="21171" spans="2:11" s="440" customFormat="1" x14ac:dyDescent="0.2">
      <c r="B21171" s="442"/>
      <c r="I21171" s="443"/>
      <c r="J21171" s="443"/>
      <c r="K21171" s="443"/>
    </row>
    <row r="21172" spans="2:11" s="440" customFormat="1" x14ac:dyDescent="0.2">
      <c r="B21172" s="442"/>
      <c r="I21172" s="443"/>
      <c r="J21172" s="443"/>
      <c r="K21172" s="443"/>
    </row>
    <row r="21173" spans="2:11" s="440" customFormat="1" x14ac:dyDescent="0.2">
      <c r="B21173" s="442"/>
      <c r="I21173" s="443"/>
      <c r="J21173" s="443"/>
      <c r="K21173" s="443"/>
    </row>
    <row r="21174" spans="2:11" s="440" customFormat="1" x14ac:dyDescent="0.2">
      <c r="B21174" s="442"/>
      <c r="I21174" s="443"/>
      <c r="J21174" s="443"/>
      <c r="K21174" s="443"/>
    </row>
    <row r="21175" spans="2:11" s="440" customFormat="1" x14ac:dyDescent="0.2">
      <c r="B21175" s="442"/>
      <c r="I21175" s="443"/>
      <c r="J21175" s="443"/>
      <c r="K21175" s="443"/>
    </row>
    <row r="21176" spans="2:11" s="440" customFormat="1" x14ac:dyDescent="0.2">
      <c r="B21176" s="442"/>
      <c r="I21176" s="443"/>
      <c r="J21176" s="443"/>
      <c r="K21176" s="443"/>
    </row>
    <row r="21177" spans="2:11" s="440" customFormat="1" x14ac:dyDescent="0.2">
      <c r="B21177" s="442"/>
      <c r="I21177" s="443"/>
      <c r="J21177" s="443"/>
      <c r="K21177" s="443"/>
    </row>
    <row r="21178" spans="2:11" s="440" customFormat="1" x14ac:dyDescent="0.2">
      <c r="B21178" s="442"/>
      <c r="I21178" s="443"/>
      <c r="J21178" s="443"/>
      <c r="K21178" s="443"/>
    </row>
    <row r="21179" spans="2:11" s="440" customFormat="1" x14ac:dyDescent="0.2">
      <c r="B21179" s="442"/>
      <c r="I21179" s="443"/>
      <c r="J21179" s="443"/>
      <c r="K21179" s="443"/>
    </row>
    <row r="21180" spans="2:11" s="440" customFormat="1" x14ac:dyDescent="0.2">
      <c r="B21180" s="442"/>
      <c r="I21180" s="443"/>
      <c r="J21180" s="443"/>
      <c r="K21180" s="443"/>
    </row>
    <row r="21181" spans="2:11" s="440" customFormat="1" x14ac:dyDescent="0.2">
      <c r="B21181" s="442"/>
      <c r="I21181" s="443"/>
      <c r="J21181" s="443"/>
      <c r="K21181" s="443"/>
    </row>
    <row r="21182" spans="2:11" s="440" customFormat="1" x14ac:dyDescent="0.2">
      <c r="B21182" s="442"/>
      <c r="I21182" s="443"/>
      <c r="J21182" s="443"/>
      <c r="K21182" s="443"/>
    </row>
    <row r="21183" spans="2:11" s="440" customFormat="1" x14ac:dyDescent="0.2">
      <c r="B21183" s="442"/>
      <c r="I21183" s="443"/>
      <c r="J21183" s="443"/>
      <c r="K21183" s="443"/>
    </row>
    <row r="21184" spans="2:11" s="440" customFormat="1" x14ac:dyDescent="0.2">
      <c r="B21184" s="442"/>
      <c r="I21184" s="443"/>
      <c r="J21184" s="443"/>
      <c r="K21184" s="443"/>
    </row>
    <row r="21185" spans="2:11" s="440" customFormat="1" x14ac:dyDescent="0.2">
      <c r="B21185" s="442"/>
      <c r="I21185" s="443"/>
      <c r="J21185" s="443"/>
      <c r="K21185" s="443"/>
    </row>
    <row r="21186" spans="2:11" s="440" customFormat="1" x14ac:dyDescent="0.2">
      <c r="B21186" s="442"/>
      <c r="I21186" s="443"/>
      <c r="J21186" s="443"/>
      <c r="K21186" s="443"/>
    </row>
    <row r="21187" spans="2:11" s="440" customFormat="1" x14ac:dyDescent="0.2">
      <c r="B21187" s="442"/>
      <c r="I21187" s="443"/>
      <c r="J21187" s="443"/>
      <c r="K21187" s="443"/>
    </row>
    <row r="21188" spans="2:11" s="440" customFormat="1" x14ac:dyDescent="0.2">
      <c r="B21188" s="442"/>
      <c r="I21188" s="443"/>
      <c r="J21188" s="443"/>
      <c r="K21188" s="443"/>
    </row>
    <row r="21189" spans="2:11" s="440" customFormat="1" x14ac:dyDescent="0.2">
      <c r="B21189" s="442"/>
      <c r="I21189" s="443"/>
      <c r="J21189" s="443"/>
      <c r="K21189" s="443"/>
    </row>
    <row r="21190" spans="2:11" s="440" customFormat="1" x14ac:dyDescent="0.2">
      <c r="B21190" s="442"/>
      <c r="I21190" s="443"/>
      <c r="J21190" s="443"/>
      <c r="K21190" s="443"/>
    </row>
    <row r="21191" spans="2:11" s="440" customFormat="1" x14ac:dyDescent="0.2">
      <c r="B21191" s="442"/>
      <c r="I21191" s="443"/>
      <c r="J21191" s="443"/>
      <c r="K21191" s="443"/>
    </row>
    <row r="21192" spans="2:11" s="440" customFormat="1" x14ac:dyDescent="0.2">
      <c r="B21192" s="442"/>
      <c r="I21192" s="443"/>
      <c r="J21192" s="443"/>
      <c r="K21192" s="443"/>
    </row>
    <row r="21193" spans="2:11" s="440" customFormat="1" x14ac:dyDescent="0.2">
      <c r="B21193" s="442"/>
      <c r="I21193" s="443"/>
      <c r="J21193" s="443"/>
      <c r="K21193" s="443"/>
    </row>
    <row r="21194" spans="2:11" s="440" customFormat="1" x14ac:dyDescent="0.2">
      <c r="B21194" s="442"/>
      <c r="I21194" s="443"/>
      <c r="J21194" s="443"/>
      <c r="K21194" s="443"/>
    </row>
    <row r="21195" spans="2:11" s="440" customFormat="1" x14ac:dyDescent="0.2">
      <c r="B21195" s="442"/>
      <c r="I21195" s="443"/>
      <c r="J21195" s="443"/>
      <c r="K21195" s="443"/>
    </row>
    <row r="21196" spans="2:11" s="440" customFormat="1" x14ac:dyDescent="0.2">
      <c r="B21196" s="442"/>
      <c r="I21196" s="443"/>
      <c r="J21196" s="443"/>
      <c r="K21196" s="443"/>
    </row>
    <row r="21197" spans="2:11" s="440" customFormat="1" x14ac:dyDescent="0.2">
      <c r="B21197" s="442"/>
      <c r="I21197" s="443"/>
      <c r="J21197" s="443"/>
      <c r="K21197" s="443"/>
    </row>
    <row r="21198" spans="2:11" s="440" customFormat="1" x14ac:dyDescent="0.2">
      <c r="B21198" s="442"/>
      <c r="I21198" s="443"/>
      <c r="J21198" s="443"/>
      <c r="K21198" s="443"/>
    </row>
    <row r="21199" spans="2:11" s="440" customFormat="1" x14ac:dyDescent="0.2">
      <c r="B21199" s="442"/>
      <c r="I21199" s="443"/>
      <c r="J21199" s="443"/>
      <c r="K21199" s="443"/>
    </row>
    <row r="21200" spans="2:11" s="440" customFormat="1" x14ac:dyDescent="0.2">
      <c r="B21200" s="442"/>
      <c r="I21200" s="443"/>
      <c r="J21200" s="443"/>
      <c r="K21200" s="443"/>
    </row>
    <row r="21201" spans="2:11" s="440" customFormat="1" x14ac:dyDescent="0.2">
      <c r="B21201" s="442"/>
      <c r="I21201" s="443"/>
      <c r="J21201" s="443"/>
      <c r="K21201" s="443"/>
    </row>
    <row r="21202" spans="2:11" s="440" customFormat="1" x14ac:dyDescent="0.2">
      <c r="B21202" s="442"/>
      <c r="I21202" s="443"/>
      <c r="J21202" s="443"/>
      <c r="K21202" s="443"/>
    </row>
    <row r="21203" spans="2:11" s="440" customFormat="1" x14ac:dyDescent="0.2">
      <c r="B21203" s="442"/>
      <c r="I21203" s="443"/>
      <c r="J21203" s="443"/>
      <c r="K21203" s="443"/>
    </row>
    <row r="21204" spans="2:11" s="440" customFormat="1" x14ac:dyDescent="0.2">
      <c r="B21204" s="442"/>
      <c r="I21204" s="443"/>
      <c r="J21204" s="443"/>
      <c r="K21204" s="443"/>
    </row>
    <row r="21205" spans="2:11" s="440" customFormat="1" x14ac:dyDescent="0.2">
      <c r="B21205" s="442"/>
      <c r="I21205" s="443"/>
      <c r="J21205" s="443"/>
      <c r="K21205" s="443"/>
    </row>
    <row r="21206" spans="2:11" s="440" customFormat="1" x14ac:dyDescent="0.2">
      <c r="B21206" s="442"/>
      <c r="I21206" s="443"/>
      <c r="J21206" s="443"/>
      <c r="K21206" s="443"/>
    </row>
    <row r="21207" spans="2:11" s="440" customFormat="1" x14ac:dyDescent="0.2">
      <c r="B21207" s="442"/>
      <c r="I21207" s="443"/>
      <c r="J21207" s="443"/>
      <c r="K21207" s="443"/>
    </row>
    <row r="21208" spans="2:11" s="440" customFormat="1" x14ac:dyDescent="0.2">
      <c r="B21208" s="442"/>
      <c r="I21208" s="443"/>
      <c r="J21208" s="443"/>
      <c r="K21208" s="443"/>
    </row>
    <row r="21209" spans="2:11" s="440" customFormat="1" x14ac:dyDescent="0.2">
      <c r="B21209" s="442"/>
      <c r="I21209" s="443"/>
      <c r="J21209" s="443"/>
      <c r="K21209" s="443"/>
    </row>
    <row r="21210" spans="2:11" s="440" customFormat="1" x14ac:dyDescent="0.2">
      <c r="B21210" s="442"/>
      <c r="I21210" s="443"/>
      <c r="J21210" s="443"/>
      <c r="K21210" s="443"/>
    </row>
    <row r="21211" spans="2:11" s="440" customFormat="1" x14ac:dyDescent="0.2">
      <c r="B21211" s="442"/>
      <c r="I21211" s="443"/>
      <c r="J21211" s="443"/>
      <c r="K21211" s="443"/>
    </row>
    <row r="21212" spans="2:11" s="440" customFormat="1" x14ac:dyDescent="0.2">
      <c r="B21212" s="442"/>
      <c r="I21212" s="443"/>
      <c r="J21212" s="443"/>
      <c r="K21212" s="443"/>
    </row>
    <row r="21213" spans="2:11" s="440" customFormat="1" x14ac:dyDescent="0.2">
      <c r="B21213" s="442"/>
      <c r="I21213" s="443"/>
      <c r="J21213" s="443"/>
      <c r="K21213" s="443"/>
    </row>
    <row r="21214" spans="2:11" s="440" customFormat="1" x14ac:dyDescent="0.2">
      <c r="B21214" s="442"/>
      <c r="I21214" s="443"/>
      <c r="J21214" s="443"/>
      <c r="K21214" s="443"/>
    </row>
    <row r="21215" spans="2:11" s="440" customFormat="1" x14ac:dyDescent="0.2">
      <c r="B21215" s="442"/>
      <c r="I21215" s="443"/>
      <c r="J21215" s="443"/>
      <c r="K21215" s="443"/>
    </row>
    <row r="21216" spans="2:11" s="440" customFormat="1" x14ac:dyDescent="0.2">
      <c r="B21216" s="442"/>
      <c r="I21216" s="443"/>
      <c r="J21216" s="443"/>
      <c r="K21216" s="443"/>
    </row>
    <row r="21217" spans="2:11" s="440" customFormat="1" x14ac:dyDescent="0.2">
      <c r="B21217" s="442"/>
      <c r="I21217" s="443"/>
      <c r="J21217" s="443"/>
      <c r="K21217" s="443"/>
    </row>
    <row r="21218" spans="2:11" s="440" customFormat="1" x14ac:dyDescent="0.2">
      <c r="B21218" s="442"/>
      <c r="I21218" s="443"/>
      <c r="J21218" s="443"/>
      <c r="K21218" s="443"/>
    </row>
    <row r="21219" spans="2:11" s="440" customFormat="1" x14ac:dyDescent="0.2">
      <c r="B21219" s="442"/>
      <c r="I21219" s="443"/>
      <c r="J21219" s="443"/>
      <c r="K21219" s="443"/>
    </row>
    <row r="21220" spans="2:11" s="440" customFormat="1" x14ac:dyDescent="0.2">
      <c r="B21220" s="442"/>
      <c r="I21220" s="443"/>
      <c r="J21220" s="443"/>
      <c r="K21220" s="443"/>
    </row>
    <row r="21221" spans="2:11" s="440" customFormat="1" x14ac:dyDescent="0.2">
      <c r="B21221" s="442"/>
      <c r="I21221" s="443"/>
      <c r="J21221" s="443"/>
      <c r="K21221" s="443"/>
    </row>
    <row r="21222" spans="2:11" s="440" customFormat="1" x14ac:dyDescent="0.2">
      <c r="B21222" s="442"/>
      <c r="I21222" s="443"/>
      <c r="J21222" s="443"/>
      <c r="K21222" s="443"/>
    </row>
    <row r="21223" spans="2:11" s="440" customFormat="1" x14ac:dyDescent="0.2">
      <c r="B21223" s="442"/>
      <c r="I21223" s="443"/>
      <c r="J21223" s="443"/>
      <c r="K21223" s="443"/>
    </row>
    <row r="21224" spans="2:11" s="440" customFormat="1" x14ac:dyDescent="0.2">
      <c r="B21224" s="442"/>
      <c r="I21224" s="443"/>
      <c r="J21224" s="443"/>
      <c r="K21224" s="443"/>
    </row>
    <row r="21225" spans="2:11" s="440" customFormat="1" x14ac:dyDescent="0.2">
      <c r="B21225" s="442"/>
      <c r="I21225" s="443"/>
      <c r="J21225" s="443"/>
      <c r="K21225" s="443"/>
    </row>
    <row r="21226" spans="2:11" s="440" customFormat="1" x14ac:dyDescent="0.2">
      <c r="B21226" s="442"/>
      <c r="I21226" s="443"/>
      <c r="J21226" s="443"/>
      <c r="K21226" s="443"/>
    </row>
    <row r="21227" spans="2:11" s="440" customFormat="1" x14ac:dyDescent="0.2">
      <c r="B21227" s="442"/>
      <c r="I21227" s="443"/>
      <c r="J21227" s="443"/>
      <c r="K21227" s="443"/>
    </row>
    <row r="21228" spans="2:11" s="440" customFormat="1" x14ac:dyDescent="0.2">
      <c r="B21228" s="442"/>
      <c r="I21228" s="443"/>
      <c r="J21228" s="443"/>
      <c r="K21228" s="443"/>
    </row>
    <row r="21229" spans="2:11" s="440" customFormat="1" x14ac:dyDescent="0.2">
      <c r="B21229" s="442"/>
      <c r="I21229" s="443"/>
      <c r="J21229" s="443"/>
      <c r="K21229" s="443"/>
    </row>
    <row r="21230" spans="2:11" s="440" customFormat="1" x14ac:dyDescent="0.2">
      <c r="B21230" s="442"/>
      <c r="I21230" s="443"/>
      <c r="J21230" s="443"/>
      <c r="K21230" s="443"/>
    </row>
    <row r="21231" spans="2:11" s="440" customFormat="1" x14ac:dyDescent="0.2">
      <c r="B21231" s="442"/>
      <c r="I21231" s="443"/>
      <c r="J21231" s="443"/>
      <c r="K21231" s="443"/>
    </row>
    <row r="21232" spans="2:11" s="440" customFormat="1" x14ac:dyDescent="0.2">
      <c r="B21232" s="442"/>
      <c r="I21232" s="443"/>
      <c r="J21232" s="443"/>
      <c r="K21232" s="443"/>
    </row>
    <row r="21233" spans="2:11" s="440" customFormat="1" x14ac:dyDescent="0.2">
      <c r="B21233" s="442"/>
      <c r="I21233" s="443"/>
      <c r="J21233" s="443"/>
      <c r="K21233" s="443"/>
    </row>
    <row r="21234" spans="2:11" s="440" customFormat="1" x14ac:dyDescent="0.2">
      <c r="B21234" s="442"/>
      <c r="I21234" s="443"/>
      <c r="J21234" s="443"/>
      <c r="K21234" s="443"/>
    </row>
    <row r="21235" spans="2:11" s="440" customFormat="1" x14ac:dyDescent="0.2">
      <c r="B21235" s="442"/>
      <c r="I21235" s="443"/>
      <c r="J21235" s="443"/>
      <c r="K21235" s="443"/>
    </row>
    <row r="21236" spans="2:11" s="440" customFormat="1" x14ac:dyDescent="0.2">
      <c r="B21236" s="442"/>
      <c r="I21236" s="443"/>
      <c r="J21236" s="443"/>
      <c r="K21236" s="443"/>
    </row>
    <row r="21237" spans="2:11" s="440" customFormat="1" x14ac:dyDescent="0.2">
      <c r="B21237" s="442"/>
      <c r="I21237" s="443"/>
      <c r="J21237" s="443"/>
      <c r="K21237" s="443"/>
    </row>
    <row r="21238" spans="2:11" s="440" customFormat="1" x14ac:dyDescent="0.2">
      <c r="B21238" s="442"/>
      <c r="I21238" s="443"/>
      <c r="J21238" s="443"/>
      <c r="K21238" s="443"/>
    </row>
    <row r="21239" spans="2:11" s="440" customFormat="1" x14ac:dyDescent="0.2">
      <c r="B21239" s="442"/>
      <c r="I21239" s="443"/>
      <c r="J21239" s="443"/>
      <c r="K21239" s="443"/>
    </row>
    <row r="21240" spans="2:11" s="440" customFormat="1" x14ac:dyDescent="0.2">
      <c r="B21240" s="442"/>
      <c r="I21240" s="443"/>
      <c r="J21240" s="443"/>
      <c r="K21240" s="443"/>
    </row>
    <row r="21241" spans="2:11" s="440" customFormat="1" x14ac:dyDescent="0.2">
      <c r="B21241" s="442"/>
      <c r="I21241" s="443"/>
      <c r="J21241" s="443"/>
      <c r="K21241" s="443"/>
    </row>
    <row r="21242" spans="2:11" s="440" customFormat="1" x14ac:dyDescent="0.2">
      <c r="B21242" s="442"/>
      <c r="I21242" s="443"/>
      <c r="J21242" s="443"/>
      <c r="K21242" s="443"/>
    </row>
    <row r="21243" spans="2:11" s="440" customFormat="1" x14ac:dyDescent="0.2">
      <c r="B21243" s="442"/>
      <c r="I21243" s="443"/>
      <c r="J21243" s="443"/>
      <c r="K21243" s="443"/>
    </row>
    <row r="21244" spans="2:11" s="440" customFormat="1" x14ac:dyDescent="0.2">
      <c r="B21244" s="442"/>
      <c r="I21244" s="443"/>
      <c r="J21244" s="443"/>
      <c r="K21244" s="443"/>
    </row>
    <row r="21245" spans="2:11" s="440" customFormat="1" x14ac:dyDescent="0.2">
      <c r="B21245" s="442"/>
      <c r="I21245" s="443"/>
      <c r="J21245" s="443"/>
      <c r="K21245" s="443"/>
    </row>
    <row r="21246" spans="2:11" s="440" customFormat="1" x14ac:dyDescent="0.2">
      <c r="B21246" s="442"/>
      <c r="I21246" s="443"/>
      <c r="J21246" s="443"/>
      <c r="K21246" s="443"/>
    </row>
    <row r="21247" spans="2:11" s="440" customFormat="1" x14ac:dyDescent="0.2">
      <c r="B21247" s="442"/>
      <c r="I21247" s="443"/>
      <c r="J21247" s="443"/>
      <c r="K21247" s="443"/>
    </row>
    <row r="21248" spans="2:11" s="440" customFormat="1" x14ac:dyDescent="0.2">
      <c r="B21248" s="442"/>
      <c r="I21248" s="443"/>
      <c r="J21248" s="443"/>
      <c r="K21248" s="443"/>
    </row>
    <row r="21249" spans="2:11" s="440" customFormat="1" x14ac:dyDescent="0.2">
      <c r="B21249" s="442"/>
      <c r="I21249" s="443"/>
      <c r="J21249" s="443"/>
      <c r="K21249" s="443"/>
    </row>
    <row r="21250" spans="2:11" s="440" customFormat="1" x14ac:dyDescent="0.2">
      <c r="B21250" s="442"/>
      <c r="I21250" s="443"/>
      <c r="J21250" s="443"/>
      <c r="K21250" s="443"/>
    </row>
    <row r="21251" spans="2:11" s="440" customFormat="1" x14ac:dyDescent="0.2">
      <c r="B21251" s="442"/>
      <c r="I21251" s="443"/>
      <c r="J21251" s="443"/>
      <c r="K21251" s="443"/>
    </row>
    <row r="21252" spans="2:11" s="440" customFormat="1" x14ac:dyDescent="0.2">
      <c r="B21252" s="442"/>
      <c r="I21252" s="443"/>
      <c r="J21252" s="443"/>
      <c r="K21252" s="443"/>
    </row>
    <row r="21253" spans="2:11" s="440" customFormat="1" x14ac:dyDescent="0.2">
      <c r="B21253" s="442"/>
      <c r="I21253" s="443"/>
      <c r="J21253" s="443"/>
      <c r="K21253" s="443"/>
    </row>
    <row r="21254" spans="2:11" s="440" customFormat="1" x14ac:dyDescent="0.2">
      <c r="B21254" s="442"/>
      <c r="I21254" s="443"/>
      <c r="J21254" s="443"/>
      <c r="K21254" s="443"/>
    </row>
    <row r="21255" spans="2:11" s="440" customFormat="1" x14ac:dyDescent="0.2">
      <c r="B21255" s="442"/>
      <c r="I21255" s="443"/>
      <c r="J21255" s="443"/>
      <c r="K21255" s="443"/>
    </row>
    <row r="21256" spans="2:11" s="440" customFormat="1" x14ac:dyDescent="0.2">
      <c r="B21256" s="442"/>
      <c r="I21256" s="443"/>
      <c r="J21256" s="443"/>
      <c r="K21256" s="443"/>
    </row>
    <row r="21257" spans="2:11" s="440" customFormat="1" x14ac:dyDescent="0.2">
      <c r="B21257" s="442"/>
      <c r="I21257" s="443"/>
      <c r="J21257" s="443"/>
      <c r="K21257" s="443"/>
    </row>
    <row r="21258" spans="2:11" s="440" customFormat="1" x14ac:dyDescent="0.2">
      <c r="B21258" s="442"/>
      <c r="I21258" s="443"/>
      <c r="J21258" s="443"/>
      <c r="K21258" s="443"/>
    </row>
    <row r="21259" spans="2:11" s="440" customFormat="1" x14ac:dyDescent="0.2">
      <c r="B21259" s="442"/>
      <c r="I21259" s="443"/>
      <c r="J21259" s="443"/>
      <c r="K21259" s="443"/>
    </row>
    <row r="21260" spans="2:11" s="440" customFormat="1" x14ac:dyDescent="0.2">
      <c r="B21260" s="442"/>
      <c r="I21260" s="443"/>
      <c r="J21260" s="443"/>
      <c r="K21260" s="443"/>
    </row>
    <row r="21261" spans="2:11" s="440" customFormat="1" x14ac:dyDescent="0.2">
      <c r="B21261" s="442"/>
      <c r="I21261" s="443"/>
      <c r="J21261" s="443"/>
      <c r="K21261" s="443"/>
    </row>
    <row r="21262" spans="2:11" s="440" customFormat="1" x14ac:dyDescent="0.2">
      <c r="B21262" s="442"/>
      <c r="I21262" s="443"/>
      <c r="J21262" s="443"/>
      <c r="K21262" s="443"/>
    </row>
    <row r="21263" spans="2:11" s="440" customFormat="1" x14ac:dyDescent="0.2">
      <c r="B21263" s="442"/>
      <c r="I21263" s="443"/>
      <c r="J21263" s="443"/>
      <c r="K21263" s="443"/>
    </row>
    <row r="21264" spans="2:11" s="440" customFormat="1" x14ac:dyDescent="0.2">
      <c r="B21264" s="442"/>
      <c r="I21264" s="443"/>
      <c r="J21264" s="443"/>
      <c r="K21264" s="443"/>
    </row>
    <row r="21265" spans="2:11" s="440" customFormat="1" x14ac:dyDescent="0.2">
      <c r="B21265" s="442"/>
      <c r="I21265" s="443"/>
      <c r="J21265" s="443"/>
      <c r="K21265" s="443"/>
    </row>
    <row r="21266" spans="2:11" s="440" customFormat="1" x14ac:dyDescent="0.2">
      <c r="B21266" s="442"/>
      <c r="I21266" s="443"/>
      <c r="J21266" s="443"/>
      <c r="K21266" s="443"/>
    </row>
    <row r="21267" spans="2:11" s="440" customFormat="1" x14ac:dyDescent="0.2">
      <c r="B21267" s="442"/>
      <c r="I21267" s="443"/>
      <c r="J21267" s="443"/>
      <c r="K21267" s="443"/>
    </row>
    <row r="21268" spans="2:11" s="440" customFormat="1" x14ac:dyDescent="0.2">
      <c r="B21268" s="442"/>
      <c r="I21268" s="443"/>
      <c r="J21268" s="443"/>
      <c r="K21268" s="443"/>
    </row>
    <row r="21269" spans="2:11" s="440" customFormat="1" x14ac:dyDescent="0.2">
      <c r="B21269" s="442"/>
      <c r="I21269" s="443"/>
      <c r="J21269" s="443"/>
      <c r="K21269" s="443"/>
    </row>
    <row r="21270" spans="2:11" s="440" customFormat="1" x14ac:dyDescent="0.2">
      <c r="B21270" s="442"/>
      <c r="I21270" s="443"/>
      <c r="J21270" s="443"/>
      <c r="K21270" s="443"/>
    </row>
    <row r="21271" spans="2:11" s="440" customFormat="1" x14ac:dyDescent="0.2">
      <c r="B21271" s="442"/>
      <c r="I21271" s="443"/>
      <c r="J21271" s="443"/>
      <c r="K21271" s="443"/>
    </row>
    <row r="21272" spans="2:11" s="440" customFormat="1" x14ac:dyDescent="0.2">
      <c r="B21272" s="442"/>
      <c r="I21272" s="443"/>
      <c r="J21272" s="443"/>
      <c r="K21272" s="443"/>
    </row>
    <row r="21273" spans="2:11" s="440" customFormat="1" x14ac:dyDescent="0.2">
      <c r="B21273" s="442"/>
      <c r="I21273" s="443"/>
      <c r="J21273" s="443"/>
      <c r="K21273" s="443"/>
    </row>
    <row r="21274" spans="2:11" s="440" customFormat="1" x14ac:dyDescent="0.2">
      <c r="B21274" s="442"/>
      <c r="I21274" s="443"/>
      <c r="J21274" s="443"/>
      <c r="K21274" s="443"/>
    </row>
    <row r="21275" spans="2:11" s="440" customFormat="1" x14ac:dyDescent="0.2">
      <c r="B21275" s="442"/>
      <c r="I21275" s="443"/>
      <c r="J21275" s="443"/>
      <c r="K21275" s="443"/>
    </row>
    <row r="21276" spans="2:11" s="440" customFormat="1" x14ac:dyDescent="0.2">
      <c r="B21276" s="442"/>
      <c r="I21276" s="443"/>
      <c r="J21276" s="443"/>
      <c r="K21276" s="443"/>
    </row>
    <row r="21277" spans="2:11" s="440" customFormat="1" x14ac:dyDescent="0.2">
      <c r="B21277" s="442"/>
      <c r="I21277" s="443"/>
      <c r="J21277" s="443"/>
      <c r="K21277" s="443"/>
    </row>
    <row r="21278" spans="2:11" s="440" customFormat="1" x14ac:dyDescent="0.2">
      <c r="B21278" s="442"/>
      <c r="I21278" s="443"/>
      <c r="J21278" s="443"/>
      <c r="K21278" s="443"/>
    </row>
    <row r="21279" spans="2:11" s="440" customFormat="1" x14ac:dyDescent="0.2">
      <c r="B21279" s="442"/>
      <c r="I21279" s="443"/>
      <c r="J21279" s="443"/>
      <c r="K21279" s="443"/>
    </row>
    <row r="21280" spans="2:11" s="440" customFormat="1" x14ac:dyDescent="0.2">
      <c r="B21280" s="442"/>
      <c r="I21280" s="443"/>
      <c r="J21280" s="443"/>
      <c r="K21280" s="443"/>
    </row>
    <row r="21281" spans="2:11" s="440" customFormat="1" x14ac:dyDescent="0.2">
      <c r="B21281" s="442"/>
      <c r="I21281" s="443"/>
      <c r="J21281" s="443"/>
      <c r="K21281" s="443"/>
    </row>
    <row r="21282" spans="2:11" s="440" customFormat="1" x14ac:dyDescent="0.2">
      <c r="B21282" s="442"/>
      <c r="I21282" s="443"/>
      <c r="J21282" s="443"/>
      <c r="K21282" s="443"/>
    </row>
    <row r="21283" spans="2:11" s="440" customFormat="1" x14ac:dyDescent="0.2">
      <c r="B21283" s="442"/>
      <c r="I21283" s="443"/>
      <c r="J21283" s="443"/>
      <c r="K21283" s="443"/>
    </row>
    <row r="21284" spans="2:11" s="440" customFormat="1" x14ac:dyDescent="0.2">
      <c r="B21284" s="442"/>
      <c r="I21284" s="443"/>
      <c r="J21284" s="443"/>
      <c r="K21284" s="443"/>
    </row>
    <row r="21285" spans="2:11" s="440" customFormat="1" x14ac:dyDescent="0.2">
      <c r="B21285" s="442"/>
      <c r="I21285" s="443"/>
      <c r="J21285" s="443"/>
      <c r="K21285" s="443"/>
    </row>
    <row r="21286" spans="2:11" s="440" customFormat="1" x14ac:dyDescent="0.2">
      <c r="B21286" s="442"/>
      <c r="I21286" s="443"/>
      <c r="J21286" s="443"/>
      <c r="K21286" s="443"/>
    </row>
    <row r="21287" spans="2:11" s="440" customFormat="1" x14ac:dyDescent="0.2">
      <c r="B21287" s="442"/>
      <c r="I21287" s="443"/>
      <c r="J21287" s="443"/>
      <c r="K21287" s="443"/>
    </row>
    <row r="21288" spans="2:11" s="440" customFormat="1" x14ac:dyDescent="0.2">
      <c r="B21288" s="442"/>
      <c r="I21288" s="443"/>
      <c r="J21288" s="443"/>
      <c r="K21288" s="443"/>
    </row>
    <row r="21289" spans="2:11" s="440" customFormat="1" x14ac:dyDescent="0.2">
      <c r="B21289" s="442"/>
      <c r="I21289" s="443"/>
      <c r="J21289" s="443"/>
      <c r="K21289" s="443"/>
    </row>
    <row r="21290" spans="2:11" s="440" customFormat="1" x14ac:dyDescent="0.2">
      <c r="B21290" s="442"/>
      <c r="I21290" s="443"/>
      <c r="J21290" s="443"/>
      <c r="K21290" s="443"/>
    </row>
    <row r="21291" spans="2:11" s="440" customFormat="1" x14ac:dyDescent="0.2">
      <c r="B21291" s="442"/>
      <c r="I21291" s="443"/>
      <c r="J21291" s="443"/>
      <c r="K21291" s="443"/>
    </row>
    <row r="21292" spans="2:11" s="440" customFormat="1" x14ac:dyDescent="0.2">
      <c r="B21292" s="442"/>
      <c r="I21292" s="443"/>
      <c r="J21292" s="443"/>
      <c r="K21292" s="443"/>
    </row>
    <row r="21293" spans="2:11" s="440" customFormat="1" x14ac:dyDescent="0.2">
      <c r="B21293" s="442"/>
      <c r="I21293" s="443"/>
      <c r="J21293" s="443"/>
      <c r="K21293" s="443"/>
    </row>
    <row r="21294" spans="2:11" s="440" customFormat="1" x14ac:dyDescent="0.2">
      <c r="B21294" s="442"/>
      <c r="I21294" s="443"/>
      <c r="J21294" s="443"/>
      <c r="K21294" s="443"/>
    </row>
    <row r="21295" spans="2:11" s="440" customFormat="1" x14ac:dyDescent="0.2">
      <c r="B21295" s="442"/>
      <c r="I21295" s="443"/>
      <c r="J21295" s="443"/>
      <c r="K21295" s="443"/>
    </row>
    <row r="21296" spans="2:11" s="440" customFormat="1" x14ac:dyDescent="0.2">
      <c r="B21296" s="442"/>
      <c r="I21296" s="443"/>
      <c r="J21296" s="443"/>
      <c r="K21296" s="443"/>
    </row>
    <row r="21297" spans="2:11" s="440" customFormat="1" x14ac:dyDescent="0.2">
      <c r="B21297" s="442"/>
      <c r="I21297" s="443"/>
      <c r="J21297" s="443"/>
      <c r="K21297" s="443"/>
    </row>
    <row r="21298" spans="2:11" s="440" customFormat="1" x14ac:dyDescent="0.2">
      <c r="B21298" s="442"/>
      <c r="I21298" s="443"/>
      <c r="J21298" s="443"/>
      <c r="K21298" s="443"/>
    </row>
    <row r="21299" spans="2:11" s="440" customFormat="1" x14ac:dyDescent="0.2">
      <c r="B21299" s="442"/>
      <c r="I21299" s="443"/>
      <c r="J21299" s="443"/>
      <c r="K21299" s="443"/>
    </row>
    <row r="21300" spans="2:11" s="440" customFormat="1" x14ac:dyDescent="0.2">
      <c r="B21300" s="442"/>
      <c r="I21300" s="443"/>
      <c r="J21300" s="443"/>
      <c r="K21300" s="443"/>
    </row>
    <row r="21301" spans="2:11" s="440" customFormat="1" x14ac:dyDescent="0.2">
      <c r="B21301" s="442"/>
      <c r="I21301" s="443"/>
      <c r="J21301" s="443"/>
      <c r="K21301" s="443"/>
    </row>
    <row r="21302" spans="2:11" s="440" customFormat="1" x14ac:dyDescent="0.2">
      <c r="B21302" s="442"/>
      <c r="I21302" s="443"/>
      <c r="J21302" s="443"/>
      <c r="K21302" s="443"/>
    </row>
    <row r="21303" spans="2:11" s="440" customFormat="1" x14ac:dyDescent="0.2">
      <c r="B21303" s="442"/>
      <c r="I21303" s="443"/>
      <c r="J21303" s="443"/>
      <c r="K21303" s="443"/>
    </row>
    <row r="21304" spans="2:11" s="440" customFormat="1" x14ac:dyDescent="0.2">
      <c r="B21304" s="442"/>
      <c r="I21304" s="443"/>
      <c r="J21304" s="443"/>
      <c r="K21304" s="443"/>
    </row>
    <row r="21305" spans="2:11" s="440" customFormat="1" x14ac:dyDescent="0.2">
      <c r="B21305" s="442"/>
      <c r="I21305" s="443"/>
      <c r="J21305" s="443"/>
      <c r="K21305" s="443"/>
    </row>
    <row r="21306" spans="2:11" s="440" customFormat="1" x14ac:dyDescent="0.2">
      <c r="B21306" s="442"/>
      <c r="I21306" s="443"/>
      <c r="J21306" s="443"/>
      <c r="K21306" s="443"/>
    </row>
    <row r="21307" spans="2:11" s="440" customFormat="1" x14ac:dyDescent="0.2">
      <c r="B21307" s="442"/>
      <c r="I21307" s="443"/>
      <c r="J21307" s="443"/>
      <c r="K21307" s="443"/>
    </row>
    <row r="21308" spans="2:11" s="440" customFormat="1" x14ac:dyDescent="0.2">
      <c r="B21308" s="442"/>
      <c r="I21308" s="443"/>
      <c r="J21308" s="443"/>
      <c r="K21308" s="443"/>
    </row>
    <row r="21309" spans="2:11" s="440" customFormat="1" x14ac:dyDescent="0.2">
      <c r="B21309" s="442"/>
      <c r="I21309" s="443"/>
      <c r="J21309" s="443"/>
      <c r="K21309" s="443"/>
    </row>
    <row r="21310" spans="2:11" s="440" customFormat="1" x14ac:dyDescent="0.2">
      <c r="B21310" s="442"/>
      <c r="I21310" s="443"/>
      <c r="J21310" s="443"/>
      <c r="K21310" s="443"/>
    </row>
    <row r="21311" spans="2:11" s="440" customFormat="1" x14ac:dyDescent="0.2">
      <c r="B21311" s="442"/>
      <c r="I21311" s="443"/>
      <c r="J21311" s="443"/>
      <c r="K21311" s="443"/>
    </row>
    <row r="21312" spans="2:11" s="440" customFormat="1" x14ac:dyDescent="0.2">
      <c r="B21312" s="442"/>
      <c r="I21312" s="443"/>
      <c r="J21312" s="443"/>
      <c r="K21312" s="443"/>
    </row>
    <row r="21313" spans="2:11" s="440" customFormat="1" x14ac:dyDescent="0.2">
      <c r="B21313" s="442"/>
      <c r="I21313" s="443"/>
      <c r="J21313" s="443"/>
      <c r="K21313" s="443"/>
    </row>
    <row r="21314" spans="2:11" s="440" customFormat="1" x14ac:dyDescent="0.2">
      <c r="B21314" s="442"/>
      <c r="I21314" s="443"/>
      <c r="J21314" s="443"/>
      <c r="K21314" s="443"/>
    </row>
    <row r="21315" spans="2:11" s="440" customFormat="1" x14ac:dyDescent="0.2">
      <c r="B21315" s="442"/>
      <c r="I21315" s="443"/>
      <c r="J21315" s="443"/>
      <c r="K21315" s="443"/>
    </row>
    <row r="21316" spans="2:11" s="440" customFormat="1" x14ac:dyDescent="0.2">
      <c r="B21316" s="442"/>
      <c r="I21316" s="443"/>
      <c r="J21316" s="443"/>
      <c r="K21316" s="443"/>
    </row>
    <row r="21317" spans="2:11" s="440" customFormat="1" x14ac:dyDescent="0.2">
      <c r="B21317" s="442"/>
      <c r="I21317" s="443"/>
      <c r="J21317" s="443"/>
      <c r="K21317" s="443"/>
    </row>
    <row r="21318" spans="2:11" s="440" customFormat="1" x14ac:dyDescent="0.2">
      <c r="B21318" s="442"/>
      <c r="I21318" s="443"/>
      <c r="J21318" s="443"/>
      <c r="K21318" s="443"/>
    </row>
    <row r="21319" spans="2:11" s="440" customFormat="1" x14ac:dyDescent="0.2">
      <c r="B21319" s="442"/>
      <c r="I21319" s="443"/>
      <c r="J21319" s="443"/>
      <c r="K21319" s="443"/>
    </row>
    <row r="21320" spans="2:11" s="440" customFormat="1" x14ac:dyDescent="0.2">
      <c r="B21320" s="442"/>
      <c r="I21320" s="443"/>
      <c r="J21320" s="443"/>
      <c r="K21320" s="443"/>
    </row>
    <row r="21321" spans="2:11" s="440" customFormat="1" x14ac:dyDescent="0.2">
      <c r="B21321" s="442"/>
      <c r="I21321" s="443"/>
      <c r="J21321" s="443"/>
      <c r="K21321" s="443"/>
    </row>
    <row r="21322" spans="2:11" s="440" customFormat="1" x14ac:dyDescent="0.2">
      <c r="B21322" s="442"/>
      <c r="I21322" s="443"/>
      <c r="J21322" s="443"/>
      <c r="K21322" s="443"/>
    </row>
    <row r="21323" spans="2:11" s="440" customFormat="1" x14ac:dyDescent="0.2">
      <c r="B21323" s="442"/>
      <c r="I21323" s="443"/>
      <c r="J21323" s="443"/>
      <c r="K21323" s="443"/>
    </row>
    <row r="21324" spans="2:11" s="440" customFormat="1" x14ac:dyDescent="0.2">
      <c r="B21324" s="442"/>
      <c r="I21324" s="443"/>
      <c r="J21324" s="443"/>
      <c r="K21324" s="443"/>
    </row>
    <row r="21325" spans="2:11" s="440" customFormat="1" x14ac:dyDescent="0.2">
      <c r="B21325" s="442"/>
      <c r="I21325" s="443"/>
      <c r="J21325" s="443"/>
      <c r="K21325" s="443"/>
    </row>
    <row r="21326" spans="2:11" s="440" customFormat="1" x14ac:dyDescent="0.2">
      <c r="B21326" s="442"/>
      <c r="I21326" s="443"/>
      <c r="J21326" s="443"/>
      <c r="K21326" s="443"/>
    </row>
    <row r="21327" spans="2:11" s="440" customFormat="1" x14ac:dyDescent="0.2">
      <c r="B21327" s="442"/>
      <c r="I21327" s="443"/>
      <c r="J21327" s="443"/>
      <c r="K21327" s="443"/>
    </row>
    <row r="21328" spans="2:11" s="440" customFormat="1" x14ac:dyDescent="0.2">
      <c r="B21328" s="442"/>
      <c r="I21328" s="443"/>
      <c r="J21328" s="443"/>
      <c r="K21328" s="443"/>
    </row>
    <row r="21329" spans="2:11" s="440" customFormat="1" x14ac:dyDescent="0.2">
      <c r="B21329" s="442"/>
      <c r="I21329" s="443"/>
      <c r="J21329" s="443"/>
      <c r="K21329" s="443"/>
    </row>
    <row r="21330" spans="2:11" s="440" customFormat="1" x14ac:dyDescent="0.2">
      <c r="B21330" s="442"/>
      <c r="I21330" s="443"/>
      <c r="J21330" s="443"/>
      <c r="K21330" s="443"/>
    </row>
    <row r="21331" spans="2:11" s="440" customFormat="1" x14ac:dyDescent="0.2">
      <c r="B21331" s="442"/>
      <c r="I21331" s="443"/>
      <c r="J21331" s="443"/>
      <c r="K21331" s="443"/>
    </row>
    <row r="21332" spans="2:11" s="440" customFormat="1" x14ac:dyDescent="0.2">
      <c r="B21332" s="442"/>
      <c r="I21332" s="443"/>
      <c r="J21332" s="443"/>
      <c r="K21332" s="443"/>
    </row>
    <row r="21333" spans="2:11" s="440" customFormat="1" x14ac:dyDescent="0.2">
      <c r="B21333" s="442"/>
      <c r="I21333" s="443"/>
      <c r="J21333" s="443"/>
      <c r="K21333" s="443"/>
    </row>
    <row r="21334" spans="2:11" s="440" customFormat="1" x14ac:dyDescent="0.2">
      <c r="B21334" s="442"/>
      <c r="I21334" s="443"/>
      <c r="J21334" s="443"/>
      <c r="K21334" s="443"/>
    </row>
    <row r="21335" spans="2:11" s="440" customFormat="1" x14ac:dyDescent="0.2">
      <c r="B21335" s="442"/>
      <c r="I21335" s="443"/>
      <c r="J21335" s="443"/>
      <c r="K21335" s="443"/>
    </row>
    <row r="21336" spans="2:11" s="440" customFormat="1" x14ac:dyDescent="0.2">
      <c r="B21336" s="442"/>
      <c r="I21336" s="443"/>
      <c r="J21336" s="443"/>
      <c r="K21336" s="443"/>
    </row>
    <row r="21337" spans="2:11" s="440" customFormat="1" x14ac:dyDescent="0.2">
      <c r="B21337" s="442"/>
      <c r="I21337" s="443"/>
      <c r="J21337" s="443"/>
      <c r="K21337" s="443"/>
    </row>
    <row r="21338" spans="2:11" s="440" customFormat="1" x14ac:dyDescent="0.2">
      <c r="B21338" s="442"/>
      <c r="I21338" s="443"/>
      <c r="J21338" s="443"/>
      <c r="K21338" s="443"/>
    </row>
    <row r="21339" spans="2:11" s="440" customFormat="1" x14ac:dyDescent="0.2">
      <c r="B21339" s="442"/>
      <c r="I21339" s="443"/>
      <c r="J21339" s="443"/>
      <c r="K21339" s="443"/>
    </row>
    <row r="21340" spans="2:11" s="440" customFormat="1" x14ac:dyDescent="0.2">
      <c r="B21340" s="442"/>
      <c r="I21340" s="443"/>
      <c r="J21340" s="443"/>
      <c r="K21340" s="443"/>
    </row>
    <row r="21341" spans="2:11" s="440" customFormat="1" x14ac:dyDescent="0.2">
      <c r="B21341" s="442"/>
      <c r="I21341" s="443"/>
      <c r="J21341" s="443"/>
      <c r="K21341" s="443"/>
    </row>
    <row r="21342" spans="2:11" s="440" customFormat="1" x14ac:dyDescent="0.2">
      <c r="B21342" s="442"/>
      <c r="I21342" s="443"/>
      <c r="J21342" s="443"/>
      <c r="K21342" s="443"/>
    </row>
    <row r="21343" spans="2:11" s="440" customFormat="1" x14ac:dyDescent="0.2">
      <c r="B21343" s="442"/>
      <c r="I21343" s="443"/>
      <c r="J21343" s="443"/>
      <c r="K21343" s="443"/>
    </row>
    <row r="21344" spans="2:11" s="440" customFormat="1" x14ac:dyDescent="0.2">
      <c r="B21344" s="442"/>
      <c r="I21344" s="443"/>
      <c r="J21344" s="443"/>
      <c r="K21344" s="443"/>
    </row>
    <row r="21345" spans="2:11" s="440" customFormat="1" x14ac:dyDescent="0.2">
      <c r="B21345" s="442"/>
      <c r="I21345" s="443"/>
      <c r="J21345" s="443"/>
      <c r="K21345" s="443"/>
    </row>
    <row r="21346" spans="2:11" s="440" customFormat="1" x14ac:dyDescent="0.2">
      <c r="B21346" s="442"/>
      <c r="I21346" s="443"/>
      <c r="J21346" s="443"/>
      <c r="K21346" s="443"/>
    </row>
    <row r="21347" spans="2:11" s="440" customFormat="1" x14ac:dyDescent="0.2">
      <c r="B21347" s="442"/>
      <c r="I21347" s="443"/>
      <c r="J21347" s="443"/>
      <c r="K21347" s="443"/>
    </row>
    <row r="21348" spans="2:11" s="440" customFormat="1" x14ac:dyDescent="0.2">
      <c r="B21348" s="442"/>
      <c r="I21348" s="443"/>
      <c r="J21348" s="443"/>
      <c r="K21348" s="443"/>
    </row>
    <row r="21349" spans="2:11" s="440" customFormat="1" x14ac:dyDescent="0.2">
      <c r="B21349" s="442"/>
      <c r="I21349" s="443"/>
      <c r="J21349" s="443"/>
      <c r="K21349" s="443"/>
    </row>
    <row r="21350" spans="2:11" s="440" customFormat="1" x14ac:dyDescent="0.2">
      <c r="B21350" s="442"/>
      <c r="I21350" s="443"/>
      <c r="J21350" s="443"/>
      <c r="K21350" s="443"/>
    </row>
    <row r="21351" spans="2:11" s="440" customFormat="1" x14ac:dyDescent="0.2">
      <c r="B21351" s="442"/>
      <c r="I21351" s="443"/>
      <c r="J21351" s="443"/>
      <c r="K21351" s="443"/>
    </row>
    <row r="21352" spans="2:11" s="440" customFormat="1" x14ac:dyDescent="0.2">
      <c r="B21352" s="442"/>
      <c r="I21352" s="443"/>
      <c r="J21352" s="443"/>
      <c r="K21352" s="443"/>
    </row>
    <row r="21353" spans="2:11" s="440" customFormat="1" x14ac:dyDescent="0.2">
      <c r="B21353" s="442"/>
      <c r="I21353" s="443"/>
      <c r="J21353" s="443"/>
      <c r="K21353" s="443"/>
    </row>
    <row r="21354" spans="2:11" s="440" customFormat="1" x14ac:dyDescent="0.2">
      <c r="B21354" s="442"/>
      <c r="I21354" s="443"/>
      <c r="J21354" s="443"/>
      <c r="K21354" s="443"/>
    </row>
    <row r="21355" spans="2:11" s="440" customFormat="1" x14ac:dyDescent="0.2">
      <c r="B21355" s="442"/>
      <c r="I21355" s="443"/>
      <c r="J21355" s="443"/>
      <c r="K21355" s="443"/>
    </row>
    <row r="21356" spans="2:11" s="440" customFormat="1" x14ac:dyDescent="0.2">
      <c r="B21356" s="442"/>
      <c r="I21356" s="443"/>
      <c r="J21356" s="443"/>
      <c r="K21356" s="443"/>
    </row>
    <row r="21357" spans="2:11" s="440" customFormat="1" x14ac:dyDescent="0.2">
      <c r="B21357" s="442"/>
      <c r="I21357" s="443"/>
      <c r="J21357" s="443"/>
      <c r="K21357" s="443"/>
    </row>
    <row r="21358" spans="2:11" s="440" customFormat="1" x14ac:dyDescent="0.2">
      <c r="B21358" s="442"/>
      <c r="I21358" s="443"/>
      <c r="J21358" s="443"/>
      <c r="K21358" s="443"/>
    </row>
    <row r="21359" spans="2:11" s="440" customFormat="1" x14ac:dyDescent="0.2">
      <c r="B21359" s="442"/>
      <c r="I21359" s="443"/>
      <c r="J21359" s="443"/>
      <c r="K21359" s="443"/>
    </row>
    <row r="21360" spans="2:11" s="440" customFormat="1" x14ac:dyDescent="0.2">
      <c r="B21360" s="442"/>
      <c r="I21360" s="443"/>
      <c r="J21360" s="443"/>
      <c r="K21360" s="443"/>
    </row>
    <row r="21361" spans="2:11" s="440" customFormat="1" x14ac:dyDescent="0.2">
      <c r="B21361" s="442"/>
      <c r="I21361" s="443"/>
      <c r="J21361" s="443"/>
      <c r="K21361" s="443"/>
    </row>
    <row r="21362" spans="2:11" s="440" customFormat="1" x14ac:dyDescent="0.2">
      <c r="B21362" s="442"/>
      <c r="I21362" s="443"/>
      <c r="J21362" s="443"/>
      <c r="K21362" s="443"/>
    </row>
    <row r="21363" spans="2:11" s="440" customFormat="1" x14ac:dyDescent="0.2">
      <c r="B21363" s="442"/>
      <c r="I21363" s="443"/>
      <c r="J21363" s="443"/>
      <c r="K21363" s="443"/>
    </row>
    <row r="21364" spans="2:11" s="440" customFormat="1" x14ac:dyDescent="0.2">
      <c r="B21364" s="442"/>
      <c r="I21364" s="443"/>
      <c r="J21364" s="443"/>
      <c r="K21364" s="443"/>
    </row>
    <row r="21365" spans="2:11" s="440" customFormat="1" x14ac:dyDescent="0.2">
      <c r="B21365" s="442"/>
      <c r="I21365" s="443"/>
      <c r="J21365" s="443"/>
      <c r="K21365" s="443"/>
    </row>
    <row r="21366" spans="2:11" s="440" customFormat="1" x14ac:dyDescent="0.2">
      <c r="B21366" s="442"/>
      <c r="I21366" s="443"/>
      <c r="J21366" s="443"/>
      <c r="K21366" s="443"/>
    </row>
    <row r="21367" spans="2:11" s="440" customFormat="1" x14ac:dyDescent="0.2">
      <c r="B21367" s="442"/>
      <c r="I21367" s="443"/>
      <c r="J21367" s="443"/>
      <c r="K21367" s="443"/>
    </row>
    <row r="21368" spans="2:11" s="440" customFormat="1" x14ac:dyDescent="0.2">
      <c r="B21368" s="442"/>
      <c r="I21368" s="443"/>
      <c r="J21368" s="443"/>
      <c r="K21368" s="443"/>
    </row>
    <row r="21369" spans="2:11" s="440" customFormat="1" x14ac:dyDescent="0.2">
      <c r="B21369" s="442"/>
      <c r="I21369" s="443"/>
      <c r="J21369" s="443"/>
      <c r="K21369" s="443"/>
    </row>
    <row r="21370" spans="2:11" s="440" customFormat="1" x14ac:dyDescent="0.2">
      <c r="B21370" s="442"/>
      <c r="I21370" s="443"/>
      <c r="J21370" s="443"/>
      <c r="K21370" s="443"/>
    </row>
    <row r="21371" spans="2:11" s="440" customFormat="1" x14ac:dyDescent="0.2">
      <c r="B21371" s="442"/>
      <c r="I21371" s="443"/>
      <c r="J21371" s="443"/>
      <c r="K21371" s="443"/>
    </row>
    <row r="21372" spans="2:11" s="440" customFormat="1" x14ac:dyDescent="0.2">
      <c r="B21372" s="442"/>
      <c r="I21372" s="443"/>
      <c r="J21372" s="443"/>
      <c r="K21372" s="443"/>
    </row>
    <row r="21373" spans="2:11" s="440" customFormat="1" x14ac:dyDescent="0.2">
      <c r="B21373" s="442"/>
      <c r="I21373" s="443"/>
      <c r="J21373" s="443"/>
      <c r="K21373" s="443"/>
    </row>
    <row r="21374" spans="2:11" s="440" customFormat="1" x14ac:dyDescent="0.2">
      <c r="B21374" s="442"/>
      <c r="I21374" s="443"/>
      <c r="J21374" s="443"/>
      <c r="K21374" s="443"/>
    </row>
    <row r="21375" spans="2:11" s="440" customFormat="1" x14ac:dyDescent="0.2">
      <c r="B21375" s="442"/>
      <c r="I21375" s="443"/>
      <c r="J21375" s="443"/>
      <c r="K21375" s="443"/>
    </row>
    <row r="21376" spans="2:11" s="440" customFormat="1" x14ac:dyDescent="0.2">
      <c r="B21376" s="442"/>
      <c r="I21376" s="443"/>
      <c r="J21376" s="443"/>
      <c r="K21376" s="443"/>
    </row>
    <row r="21377" spans="2:11" s="440" customFormat="1" x14ac:dyDescent="0.2">
      <c r="B21377" s="442"/>
      <c r="I21377" s="443"/>
      <c r="J21377" s="443"/>
      <c r="K21377" s="443"/>
    </row>
    <row r="21378" spans="2:11" s="440" customFormat="1" x14ac:dyDescent="0.2">
      <c r="B21378" s="442"/>
      <c r="I21378" s="443"/>
      <c r="J21378" s="443"/>
      <c r="K21378" s="443"/>
    </row>
    <row r="21379" spans="2:11" s="440" customFormat="1" x14ac:dyDescent="0.2">
      <c r="B21379" s="442"/>
      <c r="I21379" s="443"/>
      <c r="J21379" s="443"/>
      <c r="K21379" s="443"/>
    </row>
    <row r="21380" spans="2:11" s="440" customFormat="1" x14ac:dyDescent="0.2">
      <c r="B21380" s="442"/>
      <c r="I21380" s="443"/>
      <c r="J21380" s="443"/>
      <c r="K21380" s="443"/>
    </row>
    <row r="21381" spans="2:11" s="440" customFormat="1" x14ac:dyDescent="0.2">
      <c r="B21381" s="442"/>
      <c r="I21381" s="443"/>
      <c r="J21381" s="443"/>
      <c r="K21381" s="443"/>
    </row>
    <row r="21382" spans="2:11" s="440" customFormat="1" x14ac:dyDescent="0.2">
      <c r="B21382" s="442"/>
      <c r="I21382" s="443"/>
      <c r="J21382" s="443"/>
      <c r="K21382" s="443"/>
    </row>
    <row r="21383" spans="2:11" s="440" customFormat="1" x14ac:dyDescent="0.2">
      <c r="B21383" s="442"/>
      <c r="I21383" s="443"/>
      <c r="J21383" s="443"/>
      <c r="K21383" s="443"/>
    </row>
    <row r="21384" spans="2:11" s="440" customFormat="1" x14ac:dyDescent="0.2">
      <c r="B21384" s="442"/>
      <c r="I21384" s="443"/>
      <c r="J21384" s="443"/>
      <c r="K21384" s="443"/>
    </row>
    <row r="21385" spans="2:11" s="440" customFormat="1" x14ac:dyDescent="0.2">
      <c r="B21385" s="442"/>
      <c r="I21385" s="443"/>
      <c r="J21385" s="443"/>
      <c r="K21385" s="443"/>
    </row>
    <row r="21386" spans="2:11" s="440" customFormat="1" x14ac:dyDescent="0.2">
      <c r="B21386" s="442"/>
      <c r="I21386" s="443"/>
      <c r="J21386" s="443"/>
      <c r="K21386" s="443"/>
    </row>
    <row r="21387" spans="2:11" s="440" customFormat="1" x14ac:dyDescent="0.2">
      <c r="B21387" s="442"/>
      <c r="I21387" s="443"/>
      <c r="J21387" s="443"/>
      <c r="K21387" s="443"/>
    </row>
    <row r="21388" spans="2:11" s="440" customFormat="1" x14ac:dyDescent="0.2">
      <c r="B21388" s="442"/>
      <c r="I21388" s="443"/>
      <c r="J21388" s="443"/>
      <c r="K21388" s="443"/>
    </row>
    <row r="21389" spans="2:11" s="440" customFormat="1" x14ac:dyDescent="0.2">
      <c r="B21389" s="442"/>
      <c r="I21389" s="443"/>
      <c r="J21389" s="443"/>
      <c r="K21389" s="443"/>
    </row>
    <row r="21390" spans="2:11" s="440" customFormat="1" x14ac:dyDescent="0.2">
      <c r="B21390" s="442"/>
      <c r="I21390" s="443"/>
      <c r="J21390" s="443"/>
      <c r="K21390" s="443"/>
    </row>
    <row r="21391" spans="2:11" s="440" customFormat="1" x14ac:dyDescent="0.2">
      <c r="B21391" s="442"/>
      <c r="I21391" s="443"/>
      <c r="J21391" s="443"/>
      <c r="K21391" s="443"/>
    </row>
    <row r="21392" spans="2:11" s="440" customFormat="1" x14ac:dyDescent="0.2">
      <c r="B21392" s="442"/>
      <c r="I21392" s="443"/>
      <c r="J21392" s="443"/>
      <c r="K21392" s="443"/>
    </row>
    <row r="21393" spans="2:11" s="440" customFormat="1" x14ac:dyDescent="0.2">
      <c r="B21393" s="442"/>
      <c r="I21393" s="443"/>
      <c r="J21393" s="443"/>
      <c r="K21393" s="443"/>
    </row>
    <row r="21394" spans="2:11" s="440" customFormat="1" x14ac:dyDescent="0.2">
      <c r="B21394" s="442"/>
      <c r="I21394" s="443"/>
      <c r="J21394" s="443"/>
      <c r="K21394" s="443"/>
    </row>
    <row r="21395" spans="2:11" s="440" customFormat="1" x14ac:dyDescent="0.2">
      <c r="B21395" s="442"/>
      <c r="I21395" s="443"/>
      <c r="J21395" s="443"/>
      <c r="K21395" s="443"/>
    </row>
    <row r="21396" spans="2:11" s="440" customFormat="1" x14ac:dyDescent="0.2">
      <c r="B21396" s="442"/>
      <c r="I21396" s="443"/>
      <c r="J21396" s="443"/>
      <c r="K21396" s="443"/>
    </row>
    <row r="21397" spans="2:11" s="440" customFormat="1" x14ac:dyDescent="0.2">
      <c r="B21397" s="442"/>
      <c r="I21397" s="443"/>
      <c r="J21397" s="443"/>
      <c r="K21397" s="443"/>
    </row>
    <row r="21398" spans="2:11" s="440" customFormat="1" x14ac:dyDescent="0.2">
      <c r="B21398" s="442"/>
      <c r="I21398" s="443"/>
      <c r="J21398" s="443"/>
      <c r="K21398" s="443"/>
    </row>
    <row r="21399" spans="2:11" s="440" customFormat="1" x14ac:dyDescent="0.2">
      <c r="B21399" s="442"/>
      <c r="I21399" s="443"/>
      <c r="J21399" s="443"/>
      <c r="K21399" s="443"/>
    </row>
    <row r="21400" spans="2:11" s="440" customFormat="1" x14ac:dyDescent="0.2">
      <c r="B21400" s="442"/>
      <c r="I21400" s="443"/>
      <c r="J21400" s="443"/>
      <c r="K21400" s="443"/>
    </row>
    <row r="21401" spans="2:11" s="440" customFormat="1" x14ac:dyDescent="0.2">
      <c r="B21401" s="442"/>
      <c r="I21401" s="443"/>
      <c r="J21401" s="443"/>
      <c r="K21401" s="443"/>
    </row>
    <row r="21402" spans="2:11" s="440" customFormat="1" x14ac:dyDescent="0.2">
      <c r="B21402" s="442"/>
      <c r="I21402" s="443"/>
      <c r="J21402" s="443"/>
      <c r="K21402" s="443"/>
    </row>
    <row r="21403" spans="2:11" s="440" customFormat="1" x14ac:dyDescent="0.2">
      <c r="B21403" s="442"/>
      <c r="I21403" s="443"/>
      <c r="J21403" s="443"/>
      <c r="K21403" s="443"/>
    </row>
    <row r="21404" spans="2:11" s="440" customFormat="1" x14ac:dyDescent="0.2">
      <c r="B21404" s="442"/>
      <c r="I21404" s="443"/>
      <c r="J21404" s="443"/>
      <c r="K21404" s="443"/>
    </row>
    <row r="21405" spans="2:11" s="440" customFormat="1" x14ac:dyDescent="0.2">
      <c r="B21405" s="442"/>
      <c r="I21405" s="443"/>
      <c r="J21405" s="443"/>
      <c r="K21405" s="443"/>
    </row>
    <row r="21406" spans="2:11" s="440" customFormat="1" x14ac:dyDescent="0.2">
      <c r="B21406" s="442"/>
      <c r="I21406" s="443"/>
      <c r="J21406" s="443"/>
      <c r="K21406" s="443"/>
    </row>
    <row r="21407" spans="2:11" s="440" customFormat="1" x14ac:dyDescent="0.2">
      <c r="B21407" s="442"/>
      <c r="I21407" s="443"/>
      <c r="J21407" s="443"/>
      <c r="K21407" s="443"/>
    </row>
    <row r="21408" spans="2:11" s="440" customFormat="1" x14ac:dyDescent="0.2">
      <c r="B21408" s="442"/>
      <c r="I21408" s="443"/>
      <c r="J21408" s="443"/>
      <c r="K21408" s="443"/>
    </row>
    <row r="21409" spans="2:11" s="440" customFormat="1" x14ac:dyDescent="0.2">
      <c r="B21409" s="442"/>
      <c r="I21409" s="443"/>
      <c r="J21409" s="443"/>
      <c r="K21409" s="443"/>
    </row>
    <row r="21410" spans="2:11" s="440" customFormat="1" x14ac:dyDescent="0.2">
      <c r="B21410" s="442"/>
      <c r="I21410" s="443"/>
      <c r="J21410" s="443"/>
      <c r="K21410" s="443"/>
    </row>
    <row r="21411" spans="2:11" s="440" customFormat="1" x14ac:dyDescent="0.2">
      <c r="B21411" s="442"/>
      <c r="I21411" s="443"/>
      <c r="J21411" s="443"/>
      <c r="K21411" s="443"/>
    </row>
    <row r="21412" spans="2:11" s="440" customFormat="1" x14ac:dyDescent="0.2">
      <c r="B21412" s="442"/>
      <c r="I21412" s="443"/>
      <c r="J21412" s="443"/>
      <c r="K21412" s="443"/>
    </row>
    <row r="21413" spans="2:11" s="440" customFormat="1" x14ac:dyDescent="0.2">
      <c r="B21413" s="442"/>
      <c r="I21413" s="443"/>
      <c r="J21413" s="443"/>
      <c r="K21413" s="443"/>
    </row>
    <row r="21414" spans="2:11" s="440" customFormat="1" x14ac:dyDescent="0.2">
      <c r="B21414" s="442"/>
      <c r="I21414" s="443"/>
      <c r="J21414" s="443"/>
      <c r="K21414" s="443"/>
    </row>
    <row r="21415" spans="2:11" s="440" customFormat="1" x14ac:dyDescent="0.2">
      <c r="B21415" s="442"/>
      <c r="I21415" s="443"/>
      <c r="J21415" s="443"/>
      <c r="K21415" s="443"/>
    </row>
    <row r="21416" spans="2:11" s="440" customFormat="1" x14ac:dyDescent="0.2">
      <c r="B21416" s="442"/>
      <c r="I21416" s="443"/>
      <c r="J21416" s="443"/>
      <c r="K21416" s="443"/>
    </row>
    <row r="21417" spans="2:11" s="440" customFormat="1" x14ac:dyDescent="0.2">
      <c r="B21417" s="442"/>
      <c r="I21417" s="443"/>
      <c r="J21417" s="443"/>
      <c r="K21417" s="443"/>
    </row>
    <row r="21418" spans="2:11" s="440" customFormat="1" x14ac:dyDescent="0.2">
      <c r="B21418" s="442"/>
      <c r="I21418" s="443"/>
      <c r="J21418" s="443"/>
      <c r="K21418" s="443"/>
    </row>
    <row r="21419" spans="2:11" s="440" customFormat="1" x14ac:dyDescent="0.2">
      <c r="B21419" s="442"/>
      <c r="I21419" s="443"/>
      <c r="J21419" s="443"/>
      <c r="K21419" s="443"/>
    </row>
    <row r="21420" spans="2:11" s="440" customFormat="1" x14ac:dyDescent="0.2">
      <c r="B21420" s="442"/>
      <c r="I21420" s="443"/>
      <c r="J21420" s="443"/>
      <c r="K21420" s="443"/>
    </row>
    <row r="21421" spans="2:11" s="440" customFormat="1" x14ac:dyDescent="0.2">
      <c r="B21421" s="442"/>
      <c r="I21421" s="443"/>
      <c r="J21421" s="443"/>
      <c r="K21421" s="443"/>
    </row>
    <row r="21422" spans="2:11" s="440" customFormat="1" x14ac:dyDescent="0.2">
      <c r="B21422" s="442"/>
      <c r="I21422" s="443"/>
      <c r="J21422" s="443"/>
      <c r="K21422" s="443"/>
    </row>
    <row r="21423" spans="2:11" s="440" customFormat="1" x14ac:dyDescent="0.2">
      <c r="B21423" s="442"/>
      <c r="I21423" s="443"/>
      <c r="J21423" s="443"/>
      <c r="K21423" s="443"/>
    </row>
    <row r="21424" spans="2:11" s="440" customFormat="1" x14ac:dyDescent="0.2">
      <c r="B21424" s="442"/>
      <c r="I21424" s="443"/>
      <c r="J21424" s="443"/>
      <c r="K21424" s="443"/>
    </row>
    <row r="21425" spans="2:11" s="440" customFormat="1" x14ac:dyDescent="0.2">
      <c r="B21425" s="442"/>
      <c r="I21425" s="443"/>
      <c r="J21425" s="443"/>
      <c r="K21425" s="443"/>
    </row>
    <row r="21426" spans="2:11" s="440" customFormat="1" x14ac:dyDescent="0.2">
      <c r="B21426" s="442"/>
      <c r="I21426" s="443"/>
      <c r="J21426" s="443"/>
      <c r="K21426" s="443"/>
    </row>
    <row r="21427" spans="2:11" s="440" customFormat="1" x14ac:dyDescent="0.2">
      <c r="B21427" s="442"/>
      <c r="I21427" s="443"/>
      <c r="J21427" s="443"/>
      <c r="K21427" s="443"/>
    </row>
    <row r="21428" spans="2:11" s="440" customFormat="1" x14ac:dyDescent="0.2">
      <c r="B21428" s="442"/>
      <c r="I21428" s="443"/>
      <c r="J21428" s="443"/>
      <c r="K21428" s="443"/>
    </row>
    <row r="21429" spans="2:11" s="440" customFormat="1" x14ac:dyDescent="0.2">
      <c r="B21429" s="442"/>
      <c r="I21429" s="443"/>
      <c r="J21429" s="443"/>
      <c r="K21429" s="443"/>
    </row>
    <row r="21430" spans="2:11" s="440" customFormat="1" x14ac:dyDescent="0.2">
      <c r="B21430" s="442"/>
      <c r="I21430" s="443"/>
      <c r="J21430" s="443"/>
      <c r="K21430" s="443"/>
    </row>
    <row r="21431" spans="2:11" s="440" customFormat="1" x14ac:dyDescent="0.2">
      <c r="B21431" s="442"/>
      <c r="I21431" s="443"/>
      <c r="J21431" s="443"/>
      <c r="K21431" s="443"/>
    </row>
    <row r="21432" spans="2:11" s="440" customFormat="1" x14ac:dyDescent="0.2">
      <c r="B21432" s="442"/>
      <c r="I21432" s="443"/>
      <c r="J21432" s="443"/>
      <c r="K21432" s="443"/>
    </row>
    <row r="21433" spans="2:11" s="440" customFormat="1" x14ac:dyDescent="0.2">
      <c r="B21433" s="442"/>
      <c r="I21433" s="443"/>
      <c r="J21433" s="443"/>
      <c r="K21433" s="443"/>
    </row>
    <row r="21434" spans="2:11" s="440" customFormat="1" x14ac:dyDescent="0.2">
      <c r="B21434" s="442"/>
      <c r="I21434" s="443"/>
      <c r="J21434" s="443"/>
      <c r="K21434" s="443"/>
    </row>
    <row r="21435" spans="2:11" s="440" customFormat="1" x14ac:dyDescent="0.2">
      <c r="B21435" s="442"/>
      <c r="I21435" s="443"/>
      <c r="J21435" s="443"/>
      <c r="K21435" s="443"/>
    </row>
    <row r="21436" spans="2:11" s="440" customFormat="1" x14ac:dyDescent="0.2">
      <c r="B21436" s="442"/>
      <c r="I21436" s="443"/>
      <c r="J21436" s="443"/>
      <c r="K21436" s="443"/>
    </row>
    <row r="21437" spans="2:11" s="440" customFormat="1" x14ac:dyDescent="0.2">
      <c r="B21437" s="442"/>
      <c r="I21437" s="443"/>
      <c r="J21437" s="443"/>
      <c r="K21437" s="443"/>
    </row>
    <row r="21438" spans="2:11" s="440" customFormat="1" x14ac:dyDescent="0.2">
      <c r="B21438" s="442"/>
      <c r="I21438" s="443"/>
      <c r="J21438" s="443"/>
      <c r="K21438" s="443"/>
    </row>
    <row r="21439" spans="2:11" s="440" customFormat="1" x14ac:dyDescent="0.2">
      <c r="B21439" s="442"/>
      <c r="I21439" s="443"/>
      <c r="J21439" s="443"/>
      <c r="K21439" s="443"/>
    </row>
    <row r="21440" spans="2:11" s="440" customFormat="1" x14ac:dyDescent="0.2">
      <c r="B21440" s="442"/>
      <c r="I21440" s="443"/>
      <c r="J21440" s="443"/>
      <c r="K21440" s="443"/>
    </row>
    <row r="21441" spans="2:11" s="440" customFormat="1" x14ac:dyDescent="0.2">
      <c r="B21441" s="442"/>
      <c r="I21441" s="443"/>
      <c r="J21441" s="443"/>
      <c r="K21441" s="443"/>
    </row>
    <row r="21442" spans="2:11" s="440" customFormat="1" x14ac:dyDescent="0.2">
      <c r="B21442" s="442"/>
      <c r="I21442" s="443"/>
      <c r="J21442" s="443"/>
      <c r="K21442" s="443"/>
    </row>
    <row r="21443" spans="2:11" s="440" customFormat="1" x14ac:dyDescent="0.2">
      <c r="B21443" s="442"/>
      <c r="I21443" s="443"/>
      <c r="J21443" s="443"/>
      <c r="K21443" s="443"/>
    </row>
    <row r="21444" spans="2:11" s="440" customFormat="1" x14ac:dyDescent="0.2">
      <c r="B21444" s="442"/>
      <c r="I21444" s="443"/>
      <c r="J21444" s="443"/>
      <c r="K21444" s="443"/>
    </row>
    <row r="21445" spans="2:11" s="440" customFormat="1" x14ac:dyDescent="0.2">
      <c r="B21445" s="442"/>
      <c r="I21445" s="443"/>
      <c r="J21445" s="443"/>
      <c r="K21445" s="443"/>
    </row>
    <row r="21446" spans="2:11" s="440" customFormat="1" x14ac:dyDescent="0.2">
      <c r="B21446" s="442"/>
      <c r="I21446" s="443"/>
      <c r="J21446" s="443"/>
      <c r="K21446" s="443"/>
    </row>
    <row r="21447" spans="2:11" s="440" customFormat="1" x14ac:dyDescent="0.2">
      <c r="B21447" s="442"/>
      <c r="I21447" s="443"/>
      <c r="J21447" s="443"/>
      <c r="K21447" s="443"/>
    </row>
    <row r="21448" spans="2:11" s="440" customFormat="1" x14ac:dyDescent="0.2">
      <c r="B21448" s="442"/>
      <c r="I21448" s="443"/>
      <c r="J21448" s="443"/>
      <c r="K21448" s="443"/>
    </row>
    <row r="21449" spans="2:11" s="440" customFormat="1" x14ac:dyDescent="0.2">
      <c r="B21449" s="442"/>
      <c r="I21449" s="443"/>
      <c r="J21449" s="443"/>
      <c r="K21449" s="443"/>
    </row>
    <row r="21450" spans="2:11" s="440" customFormat="1" x14ac:dyDescent="0.2">
      <c r="B21450" s="442"/>
      <c r="I21450" s="443"/>
      <c r="J21450" s="443"/>
      <c r="K21450" s="443"/>
    </row>
    <row r="21451" spans="2:11" s="440" customFormat="1" x14ac:dyDescent="0.2">
      <c r="B21451" s="442"/>
      <c r="I21451" s="443"/>
      <c r="J21451" s="443"/>
      <c r="K21451" s="443"/>
    </row>
    <row r="21452" spans="2:11" s="440" customFormat="1" x14ac:dyDescent="0.2">
      <c r="B21452" s="442"/>
      <c r="I21452" s="443"/>
      <c r="J21452" s="443"/>
      <c r="K21452" s="443"/>
    </row>
    <row r="21453" spans="2:11" s="440" customFormat="1" x14ac:dyDescent="0.2">
      <c r="B21453" s="442"/>
      <c r="I21453" s="443"/>
      <c r="J21453" s="443"/>
      <c r="K21453" s="443"/>
    </row>
    <row r="21454" spans="2:11" s="440" customFormat="1" x14ac:dyDescent="0.2">
      <c r="B21454" s="442"/>
      <c r="I21454" s="443"/>
      <c r="J21454" s="443"/>
      <c r="K21454" s="443"/>
    </row>
    <row r="21455" spans="2:11" s="440" customFormat="1" x14ac:dyDescent="0.2">
      <c r="B21455" s="442"/>
      <c r="I21455" s="443"/>
      <c r="J21455" s="443"/>
      <c r="K21455" s="443"/>
    </row>
    <row r="21456" spans="2:11" s="440" customFormat="1" x14ac:dyDescent="0.2">
      <c r="B21456" s="442"/>
      <c r="I21456" s="443"/>
      <c r="J21456" s="443"/>
      <c r="K21456" s="443"/>
    </row>
    <row r="21457" spans="2:11" s="440" customFormat="1" x14ac:dyDescent="0.2">
      <c r="B21457" s="442"/>
      <c r="I21457" s="443"/>
      <c r="J21457" s="443"/>
      <c r="K21457" s="443"/>
    </row>
    <row r="21458" spans="2:11" s="440" customFormat="1" x14ac:dyDescent="0.2">
      <c r="B21458" s="442"/>
      <c r="I21458" s="443"/>
      <c r="J21458" s="443"/>
      <c r="K21458" s="443"/>
    </row>
    <row r="21459" spans="2:11" s="440" customFormat="1" x14ac:dyDescent="0.2">
      <c r="B21459" s="442"/>
      <c r="I21459" s="443"/>
      <c r="J21459" s="443"/>
      <c r="K21459" s="443"/>
    </row>
    <row r="21460" spans="2:11" s="440" customFormat="1" x14ac:dyDescent="0.2">
      <c r="B21460" s="442"/>
      <c r="I21460" s="443"/>
      <c r="J21460" s="443"/>
      <c r="K21460" s="443"/>
    </row>
    <row r="21461" spans="2:11" s="440" customFormat="1" x14ac:dyDescent="0.2">
      <c r="B21461" s="442"/>
      <c r="I21461" s="443"/>
      <c r="J21461" s="443"/>
      <c r="K21461" s="443"/>
    </row>
    <row r="21462" spans="2:11" s="440" customFormat="1" x14ac:dyDescent="0.2">
      <c r="B21462" s="442"/>
      <c r="I21462" s="443"/>
      <c r="J21462" s="443"/>
      <c r="K21462" s="443"/>
    </row>
    <row r="21463" spans="2:11" s="440" customFormat="1" x14ac:dyDescent="0.2">
      <c r="B21463" s="442"/>
      <c r="I21463" s="443"/>
      <c r="J21463" s="443"/>
      <c r="K21463" s="443"/>
    </row>
    <row r="21464" spans="2:11" s="440" customFormat="1" x14ac:dyDescent="0.2">
      <c r="B21464" s="442"/>
      <c r="I21464" s="443"/>
      <c r="J21464" s="443"/>
      <c r="K21464" s="443"/>
    </row>
    <row r="21465" spans="2:11" s="440" customFormat="1" x14ac:dyDescent="0.2">
      <c r="B21465" s="442"/>
      <c r="I21465" s="443"/>
      <c r="J21465" s="443"/>
      <c r="K21465" s="443"/>
    </row>
    <row r="21466" spans="2:11" s="440" customFormat="1" x14ac:dyDescent="0.2">
      <c r="B21466" s="442"/>
      <c r="I21466" s="443"/>
      <c r="J21466" s="443"/>
      <c r="K21466" s="443"/>
    </row>
    <row r="21467" spans="2:11" s="440" customFormat="1" x14ac:dyDescent="0.2">
      <c r="B21467" s="442"/>
      <c r="I21467" s="443"/>
      <c r="J21467" s="443"/>
      <c r="K21467" s="443"/>
    </row>
    <row r="21468" spans="2:11" s="440" customFormat="1" x14ac:dyDescent="0.2">
      <c r="B21468" s="442"/>
      <c r="I21468" s="443"/>
      <c r="J21468" s="443"/>
      <c r="K21468" s="443"/>
    </row>
    <row r="21469" spans="2:11" s="440" customFormat="1" x14ac:dyDescent="0.2">
      <c r="B21469" s="442"/>
      <c r="I21469" s="443"/>
      <c r="J21469" s="443"/>
      <c r="K21469" s="443"/>
    </row>
    <row r="21470" spans="2:11" s="440" customFormat="1" x14ac:dyDescent="0.2">
      <c r="B21470" s="442"/>
      <c r="I21470" s="443"/>
      <c r="J21470" s="443"/>
      <c r="K21470" s="443"/>
    </row>
    <row r="21471" spans="2:11" s="440" customFormat="1" x14ac:dyDescent="0.2">
      <c r="B21471" s="442"/>
      <c r="I21471" s="443"/>
      <c r="J21471" s="443"/>
      <c r="K21471" s="443"/>
    </row>
    <row r="21472" spans="2:11" s="440" customFormat="1" x14ac:dyDescent="0.2">
      <c r="B21472" s="442"/>
      <c r="I21472" s="443"/>
      <c r="J21472" s="443"/>
      <c r="K21472" s="443"/>
    </row>
    <row r="21473" spans="2:11" s="440" customFormat="1" x14ac:dyDescent="0.2">
      <c r="B21473" s="442"/>
      <c r="I21473" s="443"/>
      <c r="J21473" s="443"/>
      <c r="K21473" s="443"/>
    </row>
    <row r="21474" spans="2:11" s="440" customFormat="1" x14ac:dyDescent="0.2">
      <c r="B21474" s="442"/>
      <c r="I21474" s="443"/>
      <c r="J21474" s="443"/>
      <c r="K21474" s="443"/>
    </row>
    <row r="21475" spans="2:11" s="440" customFormat="1" x14ac:dyDescent="0.2">
      <c r="B21475" s="442"/>
      <c r="I21475" s="443"/>
      <c r="J21475" s="443"/>
      <c r="K21475" s="443"/>
    </row>
    <row r="21476" spans="2:11" s="440" customFormat="1" x14ac:dyDescent="0.2">
      <c r="B21476" s="442"/>
      <c r="I21476" s="443"/>
      <c r="J21476" s="443"/>
      <c r="K21476" s="443"/>
    </row>
    <row r="21477" spans="2:11" s="440" customFormat="1" x14ac:dyDescent="0.2">
      <c r="B21477" s="442"/>
      <c r="I21477" s="443"/>
      <c r="J21477" s="443"/>
      <c r="K21477" s="443"/>
    </row>
    <row r="21478" spans="2:11" s="440" customFormat="1" x14ac:dyDescent="0.2">
      <c r="B21478" s="442"/>
      <c r="I21478" s="443"/>
      <c r="J21478" s="443"/>
      <c r="K21478" s="443"/>
    </row>
    <row r="21479" spans="2:11" s="440" customFormat="1" x14ac:dyDescent="0.2">
      <c r="B21479" s="442"/>
      <c r="I21479" s="443"/>
      <c r="J21479" s="443"/>
      <c r="K21479" s="443"/>
    </row>
    <row r="21480" spans="2:11" s="440" customFormat="1" x14ac:dyDescent="0.2">
      <c r="B21480" s="442"/>
      <c r="I21480" s="443"/>
      <c r="J21480" s="443"/>
      <c r="K21480" s="443"/>
    </row>
    <row r="21481" spans="2:11" s="440" customFormat="1" x14ac:dyDescent="0.2">
      <c r="B21481" s="442"/>
      <c r="I21481" s="443"/>
      <c r="J21481" s="443"/>
      <c r="K21481" s="443"/>
    </row>
    <row r="21482" spans="2:11" s="440" customFormat="1" x14ac:dyDescent="0.2">
      <c r="B21482" s="442"/>
      <c r="I21482" s="443"/>
      <c r="J21482" s="443"/>
      <c r="K21482" s="443"/>
    </row>
    <row r="21483" spans="2:11" s="440" customFormat="1" x14ac:dyDescent="0.2">
      <c r="B21483" s="442"/>
      <c r="I21483" s="443"/>
      <c r="J21483" s="443"/>
      <c r="K21483" s="443"/>
    </row>
    <row r="21484" spans="2:11" s="440" customFormat="1" x14ac:dyDescent="0.2">
      <c r="B21484" s="442"/>
      <c r="I21484" s="443"/>
      <c r="J21484" s="443"/>
      <c r="K21484" s="443"/>
    </row>
    <row r="21485" spans="2:11" s="440" customFormat="1" x14ac:dyDescent="0.2">
      <c r="B21485" s="442"/>
      <c r="I21485" s="443"/>
      <c r="J21485" s="443"/>
      <c r="K21485" s="443"/>
    </row>
    <row r="21486" spans="2:11" s="440" customFormat="1" x14ac:dyDescent="0.2">
      <c r="B21486" s="442"/>
      <c r="I21486" s="443"/>
      <c r="J21486" s="443"/>
      <c r="K21486" s="443"/>
    </row>
    <row r="21487" spans="2:11" s="440" customFormat="1" x14ac:dyDescent="0.2">
      <c r="B21487" s="442"/>
      <c r="I21487" s="443"/>
      <c r="J21487" s="443"/>
      <c r="K21487" s="443"/>
    </row>
    <row r="21488" spans="2:11" s="440" customFormat="1" x14ac:dyDescent="0.2">
      <c r="B21488" s="442"/>
      <c r="I21488" s="443"/>
      <c r="J21488" s="443"/>
      <c r="K21488" s="443"/>
    </row>
    <row r="21489" spans="2:11" s="440" customFormat="1" x14ac:dyDescent="0.2">
      <c r="B21489" s="442"/>
      <c r="I21489" s="443"/>
      <c r="J21489" s="443"/>
      <c r="K21489" s="443"/>
    </row>
    <row r="21490" spans="2:11" s="440" customFormat="1" x14ac:dyDescent="0.2">
      <c r="B21490" s="442"/>
      <c r="I21490" s="443"/>
      <c r="J21490" s="443"/>
      <c r="K21490" s="443"/>
    </row>
    <row r="21491" spans="2:11" s="440" customFormat="1" x14ac:dyDescent="0.2">
      <c r="B21491" s="442"/>
      <c r="I21491" s="443"/>
      <c r="J21491" s="443"/>
      <c r="K21491" s="443"/>
    </row>
    <row r="21492" spans="2:11" s="440" customFormat="1" x14ac:dyDescent="0.2">
      <c r="B21492" s="442"/>
      <c r="I21492" s="443"/>
      <c r="J21492" s="443"/>
      <c r="K21492" s="443"/>
    </row>
    <row r="21493" spans="2:11" s="440" customFormat="1" x14ac:dyDescent="0.2">
      <c r="B21493" s="442"/>
      <c r="I21493" s="443"/>
      <c r="J21493" s="443"/>
      <c r="K21493" s="443"/>
    </row>
    <row r="21494" spans="2:11" s="440" customFormat="1" x14ac:dyDescent="0.2">
      <c r="B21494" s="442"/>
      <c r="I21494" s="443"/>
      <c r="J21494" s="443"/>
      <c r="K21494" s="443"/>
    </row>
    <row r="21495" spans="2:11" s="440" customFormat="1" x14ac:dyDescent="0.2">
      <c r="B21495" s="442"/>
      <c r="I21495" s="443"/>
      <c r="J21495" s="443"/>
      <c r="K21495" s="443"/>
    </row>
    <row r="21496" spans="2:11" s="440" customFormat="1" x14ac:dyDescent="0.2">
      <c r="B21496" s="442"/>
      <c r="I21496" s="443"/>
      <c r="J21496" s="443"/>
      <c r="K21496" s="443"/>
    </row>
    <row r="21497" spans="2:11" s="440" customFormat="1" x14ac:dyDescent="0.2">
      <c r="B21497" s="442"/>
      <c r="I21497" s="443"/>
      <c r="J21497" s="443"/>
      <c r="K21497" s="443"/>
    </row>
    <row r="21498" spans="2:11" s="440" customFormat="1" x14ac:dyDescent="0.2">
      <c r="B21498" s="442"/>
      <c r="I21498" s="443"/>
      <c r="J21498" s="443"/>
      <c r="K21498" s="443"/>
    </row>
    <row r="21499" spans="2:11" s="440" customFormat="1" x14ac:dyDescent="0.2">
      <c r="B21499" s="442"/>
      <c r="I21499" s="443"/>
      <c r="J21499" s="443"/>
      <c r="K21499" s="443"/>
    </row>
    <row r="21500" spans="2:11" s="440" customFormat="1" x14ac:dyDescent="0.2">
      <c r="B21500" s="442"/>
      <c r="I21500" s="443"/>
      <c r="J21500" s="443"/>
      <c r="K21500" s="443"/>
    </row>
    <row r="21501" spans="2:11" s="440" customFormat="1" x14ac:dyDescent="0.2">
      <c r="B21501" s="442"/>
      <c r="I21501" s="443"/>
      <c r="J21501" s="443"/>
      <c r="K21501" s="443"/>
    </row>
    <row r="21502" spans="2:11" s="440" customFormat="1" x14ac:dyDescent="0.2">
      <c r="B21502" s="442"/>
      <c r="I21502" s="443"/>
      <c r="J21502" s="443"/>
      <c r="K21502" s="443"/>
    </row>
    <row r="21503" spans="2:11" s="440" customFormat="1" x14ac:dyDescent="0.2">
      <c r="B21503" s="442"/>
      <c r="I21503" s="443"/>
      <c r="J21503" s="443"/>
      <c r="K21503" s="443"/>
    </row>
    <row r="21504" spans="2:11" s="440" customFormat="1" x14ac:dyDescent="0.2">
      <c r="B21504" s="442"/>
      <c r="I21504" s="443"/>
      <c r="J21504" s="443"/>
      <c r="K21504" s="443"/>
    </row>
    <row r="21505" spans="2:11" s="440" customFormat="1" x14ac:dyDescent="0.2">
      <c r="B21505" s="442"/>
      <c r="I21505" s="443"/>
      <c r="J21505" s="443"/>
      <c r="K21505" s="443"/>
    </row>
    <row r="21506" spans="2:11" s="440" customFormat="1" x14ac:dyDescent="0.2">
      <c r="B21506" s="442"/>
      <c r="I21506" s="443"/>
      <c r="J21506" s="443"/>
      <c r="K21506" s="443"/>
    </row>
    <row r="21507" spans="2:11" s="440" customFormat="1" x14ac:dyDescent="0.2">
      <c r="B21507" s="442"/>
      <c r="I21507" s="443"/>
      <c r="J21507" s="443"/>
      <c r="K21507" s="443"/>
    </row>
    <row r="21508" spans="2:11" s="440" customFormat="1" x14ac:dyDescent="0.2">
      <c r="B21508" s="442"/>
      <c r="I21508" s="443"/>
      <c r="J21508" s="443"/>
      <c r="K21508" s="443"/>
    </row>
    <row r="21509" spans="2:11" s="440" customFormat="1" x14ac:dyDescent="0.2">
      <c r="B21509" s="442"/>
      <c r="I21509" s="443"/>
      <c r="J21509" s="443"/>
      <c r="K21509" s="443"/>
    </row>
    <row r="21510" spans="2:11" s="440" customFormat="1" x14ac:dyDescent="0.2">
      <c r="B21510" s="442"/>
      <c r="I21510" s="443"/>
      <c r="J21510" s="443"/>
      <c r="K21510" s="443"/>
    </row>
    <row r="21511" spans="2:11" s="440" customFormat="1" x14ac:dyDescent="0.2">
      <c r="B21511" s="442"/>
      <c r="I21511" s="443"/>
      <c r="J21511" s="443"/>
      <c r="K21511" s="443"/>
    </row>
    <row r="21512" spans="2:11" s="440" customFormat="1" x14ac:dyDescent="0.2">
      <c r="B21512" s="442"/>
      <c r="I21512" s="443"/>
      <c r="J21512" s="443"/>
      <c r="K21512" s="443"/>
    </row>
    <row r="21513" spans="2:11" s="440" customFormat="1" x14ac:dyDescent="0.2">
      <c r="B21513" s="442"/>
      <c r="I21513" s="443"/>
      <c r="J21513" s="443"/>
      <c r="K21513" s="443"/>
    </row>
    <row r="21514" spans="2:11" s="440" customFormat="1" x14ac:dyDescent="0.2">
      <c r="B21514" s="442"/>
      <c r="I21514" s="443"/>
      <c r="J21514" s="443"/>
      <c r="K21514" s="443"/>
    </row>
    <row r="21515" spans="2:11" s="440" customFormat="1" x14ac:dyDescent="0.2">
      <c r="B21515" s="442"/>
      <c r="I21515" s="443"/>
      <c r="J21515" s="443"/>
      <c r="K21515" s="443"/>
    </row>
    <row r="21516" spans="2:11" s="440" customFormat="1" x14ac:dyDescent="0.2">
      <c r="B21516" s="442"/>
      <c r="I21516" s="443"/>
      <c r="J21516" s="443"/>
      <c r="K21516" s="443"/>
    </row>
    <row r="21517" spans="2:11" s="440" customFormat="1" x14ac:dyDescent="0.2">
      <c r="B21517" s="442"/>
      <c r="I21517" s="443"/>
      <c r="J21517" s="443"/>
      <c r="K21517" s="443"/>
    </row>
    <row r="21518" spans="2:11" s="440" customFormat="1" x14ac:dyDescent="0.2">
      <c r="B21518" s="442"/>
      <c r="I21518" s="443"/>
      <c r="J21518" s="443"/>
      <c r="K21518" s="443"/>
    </row>
    <row r="21519" spans="2:11" s="440" customFormat="1" x14ac:dyDescent="0.2">
      <c r="B21519" s="442"/>
      <c r="I21519" s="443"/>
      <c r="J21519" s="443"/>
      <c r="K21519" s="443"/>
    </row>
    <row r="21520" spans="2:11" s="440" customFormat="1" x14ac:dyDescent="0.2">
      <c r="B21520" s="442"/>
      <c r="I21520" s="443"/>
      <c r="J21520" s="443"/>
      <c r="K21520" s="443"/>
    </row>
    <row r="21521" spans="2:11" s="440" customFormat="1" x14ac:dyDescent="0.2">
      <c r="B21521" s="442"/>
      <c r="I21521" s="443"/>
      <c r="J21521" s="443"/>
      <c r="K21521" s="443"/>
    </row>
    <row r="21522" spans="2:11" s="440" customFormat="1" x14ac:dyDescent="0.2">
      <c r="B21522" s="442"/>
      <c r="I21522" s="443"/>
      <c r="J21522" s="443"/>
      <c r="K21522" s="443"/>
    </row>
    <row r="21523" spans="2:11" s="440" customFormat="1" x14ac:dyDescent="0.2">
      <c r="B21523" s="442"/>
      <c r="I21523" s="443"/>
      <c r="J21523" s="443"/>
      <c r="K21523" s="443"/>
    </row>
    <row r="21524" spans="2:11" s="440" customFormat="1" x14ac:dyDescent="0.2">
      <c r="B21524" s="442"/>
      <c r="I21524" s="443"/>
      <c r="J21524" s="443"/>
      <c r="K21524" s="443"/>
    </row>
    <row r="21525" spans="2:11" s="440" customFormat="1" x14ac:dyDescent="0.2">
      <c r="B21525" s="442"/>
      <c r="I21525" s="443"/>
      <c r="J21525" s="443"/>
      <c r="K21525" s="443"/>
    </row>
    <row r="21526" spans="2:11" s="440" customFormat="1" x14ac:dyDescent="0.2">
      <c r="B21526" s="442"/>
      <c r="I21526" s="443"/>
      <c r="J21526" s="443"/>
      <c r="K21526" s="443"/>
    </row>
    <row r="21527" spans="2:11" s="440" customFormat="1" x14ac:dyDescent="0.2">
      <c r="B21527" s="442"/>
      <c r="I21527" s="443"/>
      <c r="J21527" s="443"/>
      <c r="K21527" s="443"/>
    </row>
    <row r="21528" spans="2:11" s="440" customFormat="1" x14ac:dyDescent="0.2">
      <c r="B21528" s="442"/>
      <c r="I21528" s="443"/>
      <c r="J21528" s="443"/>
      <c r="K21528" s="443"/>
    </row>
    <row r="21529" spans="2:11" s="440" customFormat="1" x14ac:dyDescent="0.2">
      <c r="B21529" s="442"/>
      <c r="I21529" s="443"/>
      <c r="J21529" s="443"/>
      <c r="K21529" s="443"/>
    </row>
    <row r="21530" spans="2:11" s="440" customFormat="1" x14ac:dyDescent="0.2">
      <c r="B21530" s="442"/>
      <c r="I21530" s="443"/>
      <c r="J21530" s="443"/>
      <c r="K21530" s="443"/>
    </row>
    <row r="21531" spans="2:11" s="440" customFormat="1" x14ac:dyDescent="0.2">
      <c r="B21531" s="442"/>
      <c r="I21531" s="443"/>
      <c r="J21531" s="443"/>
      <c r="K21531" s="443"/>
    </row>
    <row r="21532" spans="2:11" s="440" customFormat="1" x14ac:dyDescent="0.2">
      <c r="B21532" s="442"/>
      <c r="I21532" s="443"/>
      <c r="J21532" s="443"/>
      <c r="K21532" s="443"/>
    </row>
    <row r="21533" spans="2:11" s="440" customFormat="1" x14ac:dyDescent="0.2">
      <c r="B21533" s="442"/>
      <c r="I21533" s="443"/>
      <c r="J21533" s="443"/>
      <c r="K21533" s="443"/>
    </row>
    <row r="21534" spans="2:11" s="440" customFormat="1" x14ac:dyDescent="0.2">
      <c r="B21534" s="442"/>
      <c r="I21534" s="443"/>
      <c r="J21534" s="443"/>
      <c r="K21534" s="443"/>
    </row>
    <row r="21535" spans="2:11" s="440" customFormat="1" x14ac:dyDescent="0.2">
      <c r="B21535" s="442"/>
      <c r="I21535" s="443"/>
      <c r="J21535" s="443"/>
      <c r="K21535" s="443"/>
    </row>
    <row r="21536" spans="2:11" s="440" customFormat="1" x14ac:dyDescent="0.2">
      <c r="B21536" s="442"/>
      <c r="I21536" s="443"/>
      <c r="J21536" s="443"/>
      <c r="K21536" s="443"/>
    </row>
    <row r="21537" spans="2:11" s="440" customFormat="1" x14ac:dyDescent="0.2">
      <c r="B21537" s="442"/>
      <c r="I21537" s="443"/>
      <c r="J21537" s="443"/>
      <c r="K21537" s="443"/>
    </row>
    <row r="21538" spans="2:11" s="440" customFormat="1" x14ac:dyDescent="0.2">
      <c r="B21538" s="442"/>
      <c r="I21538" s="443"/>
      <c r="J21538" s="443"/>
      <c r="K21538" s="443"/>
    </row>
    <row r="21539" spans="2:11" s="440" customFormat="1" x14ac:dyDescent="0.2">
      <c r="B21539" s="442"/>
      <c r="I21539" s="443"/>
      <c r="J21539" s="443"/>
      <c r="K21539" s="443"/>
    </row>
    <row r="21540" spans="2:11" s="440" customFormat="1" x14ac:dyDescent="0.2">
      <c r="B21540" s="442"/>
      <c r="I21540" s="443"/>
      <c r="J21540" s="443"/>
      <c r="K21540" s="443"/>
    </row>
    <row r="21541" spans="2:11" s="440" customFormat="1" x14ac:dyDescent="0.2">
      <c r="B21541" s="442"/>
      <c r="I21541" s="443"/>
      <c r="J21541" s="443"/>
      <c r="K21541" s="443"/>
    </row>
    <row r="21542" spans="2:11" s="440" customFormat="1" x14ac:dyDescent="0.2">
      <c r="B21542" s="442"/>
      <c r="I21542" s="443"/>
      <c r="J21542" s="443"/>
      <c r="K21542" s="443"/>
    </row>
    <row r="21543" spans="2:11" s="440" customFormat="1" x14ac:dyDescent="0.2">
      <c r="B21543" s="442"/>
      <c r="I21543" s="443"/>
      <c r="J21543" s="443"/>
      <c r="K21543" s="443"/>
    </row>
    <row r="21544" spans="2:11" s="440" customFormat="1" x14ac:dyDescent="0.2">
      <c r="B21544" s="442"/>
      <c r="I21544" s="443"/>
      <c r="J21544" s="443"/>
      <c r="K21544" s="443"/>
    </row>
    <row r="21545" spans="2:11" s="440" customFormat="1" x14ac:dyDescent="0.2">
      <c r="B21545" s="442"/>
      <c r="I21545" s="443"/>
      <c r="J21545" s="443"/>
      <c r="K21545" s="443"/>
    </row>
    <row r="21546" spans="2:11" s="440" customFormat="1" x14ac:dyDescent="0.2">
      <c r="B21546" s="442"/>
      <c r="I21546" s="443"/>
      <c r="J21546" s="443"/>
      <c r="K21546" s="443"/>
    </row>
    <row r="21547" spans="2:11" s="440" customFormat="1" x14ac:dyDescent="0.2">
      <c r="B21547" s="442"/>
      <c r="I21547" s="443"/>
      <c r="J21547" s="443"/>
      <c r="K21547" s="443"/>
    </row>
    <row r="21548" spans="2:11" s="440" customFormat="1" x14ac:dyDescent="0.2">
      <c r="B21548" s="442"/>
      <c r="I21548" s="443"/>
      <c r="J21548" s="443"/>
      <c r="K21548" s="443"/>
    </row>
    <row r="21549" spans="2:11" s="440" customFormat="1" x14ac:dyDescent="0.2">
      <c r="B21549" s="442"/>
      <c r="I21549" s="443"/>
      <c r="J21549" s="443"/>
      <c r="K21549" s="443"/>
    </row>
    <row r="21550" spans="2:11" s="440" customFormat="1" x14ac:dyDescent="0.2">
      <c r="B21550" s="442"/>
      <c r="I21550" s="443"/>
      <c r="J21550" s="443"/>
      <c r="K21550" s="443"/>
    </row>
    <row r="21551" spans="2:11" s="440" customFormat="1" x14ac:dyDescent="0.2">
      <c r="B21551" s="442"/>
      <c r="I21551" s="443"/>
      <c r="J21551" s="443"/>
      <c r="K21551" s="443"/>
    </row>
    <row r="21552" spans="2:11" s="440" customFormat="1" x14ac:dyDescent="0.2">
      <c r="B21552" s="442"/>
      <c r="I21552" s="443"/>
      <c r="J21552" s="443"/>
      <c r="K21552" s="443"/>
    </row>
    <row r="21553" spans="2:11" s="440" customFormat="1" x14ac:dyDescent="0.2">
      <c r="B21553" s="442"/>
      <c r="I21553" s="443"/>
      <c r="J21553" s="443"/>
      <c r="K21553" s="443"/>
    </row>
    <row r="21554" spans="2:11" s="440" customFormat="1" x14ac:dyDescent="0.2">
      <c r="B21554" s="442"/>
      <c r="I21554" s="443"/>
      <c r="J21554" s="443"/>
      <c r="K21554" s="443"/>
    </row>
    <row r="21555" spans="2:11" s="440" customFormat="1" x14ac:dyDescent="0.2">
      <c r="B21555" s="442"/>
      <c r="I21555" s="443"/>
      <c r="J21555" s="443"/>
      <c r="K21555" s="443"/>
    </row>
    <row r="21556" spans="2:11" s="440" customFormat="1" x14ac:dyDescent="0.2">
      <c r="B21556" s="442"/>
      <c r="I21556" s="443"/>
      <c r="J21556" s="443"/>
      <c r="K21556" s="443"/>
    </row>
    <row r="21557" spans="2:11" s="440" customFormat="1" x14ac:dyDescent="0.2">
      <c r="B21557" s="442"/>
      <c r="I21557" s="443"/>
      <c r="J21557" s="443"/>
      <c r="K21557" s="443"/>
    </row>
    <row r="21558" spans="2:11" s="440" customFormat="1" x14ac:dyDescent="0.2">
      <c r="B21558" s="442"/>
      <c r="I21558" s="443"/>
      <c r="J21558" s="443"/>
      <c r="K21558" s="443"/>
    </row>
    <row r="21559" spans="2:11" s="440" customFormat="1" x14ac:dyDescent="0.2">
      <c r="B21559" s="442"/>
      <c r="I21559" s="443"/>
      <c r="J21559" s="443"/>
      <c r="K21559" s="443"/>
    </row>
    <row r="21560" spans="2:11" s="440" customFormat="1" x14ac:dyDescent="0.2">
      <c r="B21560" s="442"/>
      <c r="I21560" s="443"/>
      <c r="J21560" s="443"/>
      <c r="K21560" s="443"/>
    </row>
    <row r="21561" spans="2:11" s="440" customFormat="1" x14ac:dyDescent="0.2">
      <c r="B21561" s="442"/>
      <c r="I21561" s="443"/>
      <c r="J21561" s="443"/>
      <c r="K21561" s="443"/>
    </row>
    <row r="21562" spans="2:11" s="440" customFormat="1" x14ac:dyDescent="0.2">
      <c r="B21562" s="442"/>
      <c r="I21562" s="443"/>
      <c r="J21562" s="443"/>
      <c r="K21562" s="443"/>
    </row>
    <row r="21563" spans="2:11" s="440" customFormat="1" x14ac:dyDescent="0.2">
      <c r="B21563" s="442"/>
      <c r="I21563" s="443"/>
      <c r="J21563" s="443"/>
      <c r="K21563" s="443"/>
    </row>
    <row r="21564" spans="2:11" s="440" customFormat="1" x14ac:dyDescent="0.2">
      <c r="B21564" s="442"/>
      <c r="I21564" s="443"/>
      <c r="J21564" s="443"/>
      <c r="K21564" s="443"/>
    </row>
    <row r="21565" spans="2:11" s="440" customFormat="1" x14ac:dyDescent="0.2">
      <c r="B21565" s="442"/>
      <c r="I21565" s="443"/>
      <c r="J21565" s="443"/>
      <c r="K21565" s="443"/>
    </row>
    <row r="21566" spans="2:11" s="440" customFormat="1" x14ac:dyDescent="0.2">
      <c r="B21566" s="442"/>
      <c r="I21566" s="443"/>
      <c r="J21566" s="443"/>
      <c r="K21566" s="443"/>
    </row>
    <row r="21567" spans="2:11" s="440" customFormat="1" x14ac:dyDescent="0.2">
      <c r="B21567" s="442"/>
      <c r="I21567" s="443"/>
      <c r="J21567" s="443"/>
      <c r="K21567" s="443"/>
    </row>
    <row r="21568" spans="2:11" s="440" customFormat="1" x14ac:dyDescent="0.2">
      <c r="B21568" s="442"/>
      <c r="I21568" s="443"/>
      <c r="J21568" s="443"/>
      <c r="K21568" s="443"/>
    </row>
    <row r="21569" spans="2:11" s="440" customFormat="1" x14ac:dyDescent="0.2">
      <c r="B21569" s="442"/>
      <c r="I21569" s="443"/>
      <c r="J21569" s="443"/>
      <c r="K21569" s="443"/>
    </row>
    <row r="21570" spans="2:11" s="440" customFormat="1" x14ac:dyDescent="0.2">
      <c r="B21570" s="442"/>
      <c r="I21570" s="443"/>
      <c r="J21570" s="443"/>
      <c r="K21570" s="443"/>
    </row>
    <row r="21571" spans="2:11" s="440" customFormat="1" x14ac:dyDescent="0.2">
      <c r="B21571" s="442"/>
      <c r="I21571" s="443"/>
      <c r="J21571" s="443"/>
      <c r="K21571" s="443"/>
    </row>
    <row r="21572" spans="2:11" s="440" customFormat="1" x14ac:dyDescent="0.2">
      <c r="B21572" s="442"/>
      <c r="I21572" s="443"/>
      <c r="J21572" s="443"/>
      <c r="K21572" s="443"/>
    </row>
    <row r="21573" spans="2:11" s="440" customFormat="1" x14ac:dyDescent="0.2">
      <c r="B21573" s="442"/>
      <c r="I21573" s="443"/>
      <c r="J21573" s="443"/>
      <c r="K21573" s="443"/>
    </row>
    <row r="21574" spans="2:11" s="440" customFormat="1" x14ac:dyDescent="0.2">
      <c r="B21574" s="442"/>
      <c r="I21574" s="443"/>
      <c r="J21574" s="443"/>
      <c r="K21574" s="443"/>
    </row>
    <row r="21575" spans="2:11" s="440" customFormat="1" x14ac:dyDescent="0.2">
      <c r="B21575" s="442"/>
      <c r="I21575" s="443"/>
      <c r="J21575" s="443"/>
      <c r="K21575" s="443"/>
    </row>
    <row r="21576" spans="2:11" s="440" customFormat="1" x14ac:dyDescent="0.2">
      <c r="B21576" s="442"/>
      <c r="I21576" s="443"/>
      <c r="J21576" s="443"/>
      <c r="K21576" s="443"/>
    </row>
    <row r="21577" spans="2:11" s="440" customFormat="1" x14ac:dyDescent="0.2">
      <c r="B21577" s="442"/>
      <c r="I21577" s="443"/>
      <c r="J21577" s="443"/>
      <c r="K21577" s="443"/>
    </row>
    <row r="21578" spans="2:11" s="440" customFormat="1" x14ac:dyDescent="0.2">
      <c r="B21578" s="442"/>
      <c r="I21578" s="443"/>
      <c r="J21578" s="443"/>
      <c r="K21578" s="443"/>
    </row>
    <row r="21579" spans="2:11" s="440" customFormat="1" x14ac:dyDescent="0.2">
      <c r="B21579" s="442"/>
      <c r="I21579" s="443"/>
      <c r="J21579" s="443"/>
      <c r="K21579" s="443"/>
    </row>
    <row r="21580" spans="2:11" s="440" customFormat="1" x14ac:dyDescent="0.2">
      <c r="B21580" s="442"/>
      <c r="I21580" s="443"/>
      <c r="J21580" s="443"/>
      <c r="K21580" s="443"/>
    </row>
    <row r="21581" spans="2:11" s="440" customFormat="1" x14ac:dyDescent="0.2">
      <c r="B21581" s="442"/>
      <c r="I21581" s="443"/>
      <c r="J21581" s="443"/>
      <c r="K21581" s="443"/>
    </row>
    <row r="21582" spans="2:11" s="440" customFormat="1" x14ac:dyDescent="0.2">
      <c r="B21582" s="442"/>
      <c r="I21582" s="443"/>
      <c r="J21582" s="443"/>
      <c r="K21582" s="443"/>
    </row>
    <row r="21583" spans="2:11" s="440" customFormat="1" x14ac:dyDescent="0.2">
      <c r="B21583" s="442"/>
      <c r="I21583" s="443"/>
      <c r="J21583" s="443"/>
      <c r="K21583" s="443"/>
    </row>
    <row r="21584" spans="2:11" s="440" customFormat="1" x14ac:dyDescent="0.2">
      <c r="B21584" s="442"/>
      <c r="I21584" s="443"/>
      <c r="J21584" s="443"/>
      <c r="K21584" s="443"/>
    </row>
    <row r="21585" spans="2:11" s="440" customFormat="1" x14ac:dyDescent="0.2">
      <c r="B21585" s="442"/>
      <c r="I21585" s="443"/>
      <c r="J21585" s="443"/>
      <c r="K21585" s="443"/>
    </row>
    <row r="21586" spans="2:11" s="440" customFormat="1" x14ac:dyDescent="0.2">
      <c r="B21586" s="442"/>
      <c r="I21586" s="443"/>
      <c r="J21586" s="443"/>
      <c r="K21586" s="443"/>
    </row>
    <row r="21587" spans="2:11" s="440" customFormat="1" x14ac:dyDescent="0.2">
      <c r="B21587" s="442"/>
      <c r="I21587" s="443"/>
      <c r="J21587" s="443"/>
      <c r="K21587" s="443"/>
    </row>
    <row r="21588" spans="2:11" s="440" customFormat="1" x14ac:dyDescent="0.2">
      <c r="B21588" s="442"/>
      <c r="I21588" s="443"/>
      <c r="J21588" s="443"/>
      <c r="K21588" s="443"/>
    </row>
    <row r="21589" spans="2:11" s="440" customFormat="1" x14ac:dyDescent="0.2">
      <c r="B21589" s="442"/>
      <c r="I21589" s="443"/>
      <c r="J21589" s="443"/>
      <c r="K21589" s="443"/>
    </row>
    <row r="21590" spans="2:11" s="440" customFormat="1" x14ac:dyDescent="0.2">
      <c r="B21590" s="442"/>
      <c r="I21590" s="443"/>
      <c r="J21590" s="443"/>
      <c r="K21590" s="443"/>
    </row>
    <row r="21591" spans="2:11" s="440" customFormat="1" x14ac:dyDescent="0.2">
      <c r="B21591" s="442"/>
      <c r="I21591" s="443"/>
      <c r="J21591" s="443"/>
      <c r="K21591" s="443"/>
    </row>
    <row r="21592" spans="2:11" s="440" customFormat="1" x14ac:dyDescent="0.2">
      <c r="B21592" s="442"/>
      <c r="I21592" s="443"/>
      <c r="J21592" s="443"/>
      <c r="K21592" s="443"/>
    </row>
    <row r="21593" spans="2:11" s="440" customFormat="1" x14ac:dyDescent="0.2">
      <c r="B21593" s="442"/>
      <c r="I21593" s="443"/>
      <c r="J21593" s="443"/>
      <c r="K21593" s="443"/>
    </row>
    <row r="21594" spans="2:11" s="440" customFormat="1" x14ac:dyDescent="0.2">
      <c r="B21594" s="442"/>
      <c r="I21594" s="443"/>
      <c r="J21594" s="443"/>
      <c r="K21594" s="443"/>
    </row>
    <row r="21595" spans="2:11" s="440" customFormat="1" x14ac:dyDescent="0.2">
      <c r="B21595" s="442"/>
      <c r="I21595" s="443"/>
      <c r="J21595" s="443"/>
      <c r="K21595" s="443"/>
    </row>
    <row r="21596" spans="2:11" s="440" customFormat="1" x14ac:dyDescent="0.2">
      <c r="B21596" s="442"/>
      <c r="I21596" s="443"/>
      <c r="J21596" s="443"/>
      <c r="K21596" s="443"/>
    </row>
    <row r="21597" spans="2:11" s="440" customFormat="1" x14ac:dyDescent="0.2">
      <c r="B21597" s="442"/>
      <c r="I21597" s="443"/>
      <c r="J21597" s="443"/>
      <c r="K21597" s="443"/>
    </row>
    <row r="21598" spans="2:11" s="440" customFormat="1" x14ac:dyDescent="0.2">
      <c r="B21598" s="442"/>
      <c r="I21598" s="443"/>
      <c r="J21598" s="443"/>
      <c r="K21598" s="443"/>
    </row>
    <row r="21599" spans="2:11" s="440" customFormat="1" x14ac:dyDescent="0.2">
      <c r="B21599" s="442"/>
      <c r="I21599" s="443"/>
      <c r="J21599" s="443"/>
      <c r="K21599" s="443"/>
    </row>
    <row r="21600" spans="2:11" s="440" customFormat="1" x14ac:dyDescent="0.2">
      <c r="B21600" s="442"/>
      <c r="I21600" s="443"/>
      <c r="J21600" s="443"/>
      <c r="K21600" s="443"/>
    </row>
    <row r="21601" spans="2:11" s="440" customFormat="1" x14ac:dyDescent="0.2">
      <c r="B21601" s="442"/>
      <c r="I21601" s="443"/>
      <c r="J21601" s="443"/>
      <c r="K21601" s="443"/>
    </row>
    <row r="21602" spans="2:11" s="440" customFormat="1" x14ac:dyDescent="0.2">
      <c r="B21602" s="442"/>
      <c r="I21602" s="443"/>
      <c r="J21602" s="443"/>
      <c r="K21602" s="443"/>
    </row>
    <row r="21603" spans="2:11" s="440" customFormat="1" x14ac:dyDescent="0.2">
      <c r="B21603" s="442"/>
      <c r="I21603" s="443"/>
      <c r="J21603" s="443"/>
      <c r="K21603" s="443"/>
    </row>
    <row r="21604" spans="2:11" s="440" customFormat="1" x14ac:dyDescent="0.2">
      <c r="B21604" s="442"/>
      <c r="I21604" s="443"/>
      <c r="J21604" s="443"/>
      <c r="K21604" s="443"/>
    </row>
    <row r="21605" spans="2:11" s="440" customFormat="1" x14ac:dyDescent="0.2">
      <c r="B21605" s="442"/>
      <c r="I21605" s="443"/>
      <c r="J21605" s="443"/>
      <c r="K21605" s="443"/>
    </row>
    <row r="21606" spans="2:11" s="440" customFormat="1" x14ac:dyDescent="0.2">
      <c r="B21606" s="442"/>
      <c r="I21606" s="443"/>
      <c r="J21606" s="443"/>
      <c r="K21606" s="443"/>
    </row>
    <row r="21607" spans="2:11" s="440" customFormat="1" x14ac:dyDescent="0.2">
      <c r="B21607" s="442"/>
      <c r="I21607" s="443"/>
      <c r="J21607" s="443"/>
      <c r="K21607" s="443"/>
    </row>
    <row r="21608" spans="2:11" s="440" customFormat="1" x14ac:dyDescent="0.2">
      <c r="B21608" s="442"/>
      <c r="I21608" s="443"/>
      <c r="J21608" s="443"/>
      <c r="K21608" s="443"/>
    </row>
    <row r="21609" spans="2:11" s="440" customFormat="1" x14ac:dyDescent="0.2">
      <c r="B21609" s="442"/>
      <c r="I21609" s="443"/>
      <c r="J21609" s="443"/>
      <c r="K21609" s="443"/>
    </row>
    <row r="21610" spans="2:11" s="440" customFormat="1" x14ac:dyDescent="0.2">
      <c r="B21610" s="442"/>
      <c r="I21610" s="443"/>
      <c r="J21610" s="443"/>
      <c r="K21610" s="443"/>
    </row>
    <row r="21611" spans="2:11" s="440" customFormat="1" x14ac:dyDescent="0.2">
      <c r="B21611" s="442"/>
      <c r="I21611" s="443"/>
      <c r="J21611" s="443"/>
      <c r="K21611" s="443"/>
    </row>
    <row r="21612" spans="2:11" s="440" customFormat="1" x14ac:dyDescent="0.2">
      <c r="B21612" s="442"/>
      <c r="I21612" s="443"/>
      <c r="J21612" s="443"/>
      <c r="K21612" s="443"/>
    </row>
    <row r="21613" spans="2:11" s="440" customFormat="1" x14ac:dyDescent="0.2">
      <c r="B21613" s="442"/>
      <c r="I21613" s="443"/>
      <c r="J21613" s="443"/>
      <c r="K21613" s="443"/>
    </row>
    <row r="21614" spans="2:11" s="440" customFormat="1" x14ac:dyDescent="0.2">
      <c r="B21614" s="442"/>
      <c r="I21614" s="443"/>
      <c r="J21614" s="443"/>
      <c r="K21614" s="443"/>
    </row>
    <row r="21615" spans="2:11" s="440" customFormat="1" x14ac:dyDescent="0.2">
      <c r="B21615" s="442"/>
      <c r="I21615" s="443"/>
      <c r="J21615" s="443"/>
      <c r="K21615" s="443"/>
    </row>
    <row r="21616" spans="2:11" s="440" customFormat="1" x14ac:dyDescent="0.2">
      <c r="B21616" s="442"/>
      <c r="I21616" s="443"/>
      <c r="J21616" s="443"/>
      <c r="K21616" s="443"/>
    </row>
    <row r="21617" spans="2:11" s="440" customFormat="1" x14ac:dyDescent="0.2">
      <c r="B21617" s="442"/>
      <c r="I21617" s="443"/>
      <c r="J21617" s="443"/>
      <c r="K21617" s="443"/>
    </row>
    <row r="21618" spans="2:11" s="440" customFormat="1" x14ac:dyDescent="0.2">
      <c r="B21618" s="442"/>
      <c r="I21618" s="443"/>
      <c r="J21618" s="443"/>
      <c r="K21618" s="443"/>
    </row>
    <row r="21619" spans="2:11" s="440" customFormat="1" x14ac:dyDescent="0.2">
      <c r="B21619" s="442"/>
      <c r="I21619" s="443"/>
      <c r="J21619" s="443"/>
      <c r="K21619" s="443"/>
    </row>
    <row r="21620" spans="2:11" s="440" customFormat="1" x14ac:dyDescent="0.2">
      <c r="B21620" s="442"/>
      <c r="I21620" s="443"/>
      <c r="J21620" s="443"/>
      <c r="K21620" s="443"/>
    </row>
    <row r="21621" spans="2:11" s="440" customFormat="1" x14ac:dyDescent="0.2">
      <c r="B21621" s="442"/>
      <c r="I21621" s="443"/>
      <c r="J21621" s="443"/>
      <c r="K21621" s="443"/>
    </row>
    <row r="21622" spans="2:11" s="440" customFormat="1" x14ac:dyDescent="0.2">
      <c r="B21622" s="442"/>
      <c r="I21622" s="443"/>
      <c r="J21622" s="443"/>
      <c r="K21622" s="443"/>
    </row>
    <row r="21623" spans="2:11" s="440" customFormat="1" x14ac:dyDescent="0.2">
      <c r="B21623" s="442"/>
      <c r="I21623" s="443"/>
      <c r="J21623" s="443"/>
      <c r="K21623" s="443"/>
    </row>
    <row r="21624" spans="2:11" s="440" customFormat="1" x14ac:dyDescent="0.2">
      <c r="B21624" s="442"/>
      <c r="I21624" s="443"/>
      <c r="J21624" s="443"/>
      <c r="K21624" s="443"/>
    </row>
    <row r="21625" spans="2:11" s="440" customFormat="1" x14ac:dyDescent="0.2">
      <c r="B21625" s="442"/>
      <c r="I21625" s="443"/>
      <c r="J21625" s="443"/>
      <c r="K21625" s="443"/>
    </row>
    <row r="21626" spans="2:11" s="440" customFormat="1" x14ac:dyDescent="0.2">
      <c r="B21626" s="442"/>
      <c r="I21626" s="443"/>
      <c r="J21626" s="443"/>
      <c r="K21626" s="443"/>
    </row>
    <row r="21627" spans="2:11" s="440" customFormat="1" x14ac:dyDescent="0.2">
      <c r="B21627" s="442"/>
      <c r="I21627" s="443"/>
      <c r="J21627" s="443"/>
      <c r="K21627" s="443"/>
    </row>
    <row r="21628" spans="2:11" s="440" customFormat="1" x14ac:dyDescent="0.2">
      <c r="B21628" s="442"/>
      <c r="I21628" s="443"/>
      <c r="J21628" s="443"/>
      <c r="K21628" s="443"/>
    </row>
    <row r="21629" spans="2:11" s="440" customFormat="1" x14ac:dyDescent="0.2">
      <c r="B21629" s="442"/>
      <c r="I21629" s="443"/>
      <c r="J21629" s="443"/>
      <c r="K21629" s="443"/>
    </row>
    <row r="21630" spans="2:11" s="440" customFormat="1" x14ac:dyDescent="0.2">
      <c r="B21630" s="442"/>
      <c r="I21630" s="443"/>
      <c r="J21630" s="443"/>
      <c r="K21630" s="443"/>
    </row>
    <row r="21631" spans="2:11" s="440" customFormat="1" x14ac:dyDescent="0.2">
      <c r="B21631" s="442"/>
      <c r="I21631" s="443"/>
      <c r="J21631" s="443"/>
      <c r="K21631" s="443"/>
    </row>
    <row r="21632" spans="2:11" s="440" customFormat="1" x14ac:dyDescent="0.2">
      <c r="B21632" s="442"/>
      <c r="I21632" s="443"/>
      <c r="J21632" s="443"/>
      <c r="K21632" s="443"/>
    </row>
    <row r="21633" spans="2:11" s="440" customFormat="1" x14ac:dyDescent="0.2">
      <c r="B21633" s="442"/>
      <c r="I21633" s="443"/>
      <c r="J21633" s="443"/>
      <c r="K21633" s="443"/>
    </row>
    <row r="21634" spans="2:11" s="440" customFormat="1" x14ac:dyDescent="0.2">
      <c r="B21634" s="442"/>
      <c r="I21634" s="443"/>
      <c r="J21634" s="443"/>
      <c r="K21634" s="443"/>
    </row>
    <row r="21635" spans="2:11" s="440" customFormat="1" x14ac:dyDescent="0.2">
      <c r="B21635" s="442"/>
      <c r="I21635" s="443"/>
      <c r="J21635" s="443"/>
      <c r="K21635" s="443"/>
    </row>
    <row r="21636" spans="2:11" s="440" customFormat="1" x14ac:dyDescent="0.2">
      <c r="B21636" s="442"/>
      <c r="I21636" s="443"/>
      <c r="J21636" s="443"/>
      <c r="K21636" s="443"/>
    </row>
    <row r="21637" spans="2:11" s="440" customFormat="1" x14ac:dyDescent="0.2">
      <c r="B21637" s="442"/>
      <c r="I21637" s="443"/>
      <c r="J21637" s="443"/>
      <c r="K21637" s="443"/>
    </row>
    <row r="21638" spans="2:11" s="440" customFormat="1" x14ac:dyDescent="0.2">
      <c r="B21638" s="442"/>
      <c r="I21638" s="443"/>
      <c r="J21638" s="443"/>
      <c r="K21638" s="443"/>
    </row>
    <row r="21639" spans="2:11" s="440" customFormat="1" x14ac:dyDescent="0.2">
      <c r="B21639" s="442"/>
      <c r="I21639" s="443"/>
      <c r="J21639" s="443"/>
      <c r="K21639" s="443"/>
    </row>
    <row r="21640" spans="2:11" s="440" customFormat="1" x14ac:dyDescent="0.2">
      <c r="B21640" s="442"/>
      <c r="I21640" s="443"/>
      <c r="J21640" s="443"/>
      <c r="K21640" s="443"/>
    </row>
    <row r="21641" spans="2:11" s="440" customFormat="1" x14ac:dyDescent="0.2">
      <c r="B21641" s="442"/>
      <c r="I21641" s="443"/>
      <c r="J21641" s="443"/>
      <c r="K21641" s="443"/>
    </row>
    <row r="21642" spans="2:11" s="440" customFormat="1" x14ac:dyDescent="0.2">
      <c r="B21642" s="442"/>
      <c r="I21642" s="443"/>
      <c r="J21642" s="443"/>
      <c r="K21642" s="443"/>
    </row>
    <row r="21643" spans="2:11" s="440" customFormat="1" x14ac:dyDescent="0.2">
      <c r="B21643" s="442"/>
      <c r="I21643" s="443"/>
      <c r="J21643" s="443"/>
      <c r="K21643" s="443"/>
    </row>
    <row r="21644" spans="2:11" s="440" customFormat="1" x14ac:dyDescent="0.2">
      <c r="B21644" s="442"/>
      <c r="I21644" s="443"/>
      <c r="J21644" s="443"/>
      <c r="K21644" s="443"/>
    </row>
    <row r="21645" spans="2:11" s="440" customFormat="1" x14ac:dyDescent="0.2">
      <c r="B21645" s="442"/>
      <c r="I21645" s="443"/>
      <c r="J21645" s="443"/>
      <c r="K21645" s="443"/>
    </row>
    <row r="21646" spans="2:11" s="440" customFormat="1" x14ac:dyDescent="0.2">
      <c r="B21646" s="442"/>
      <c r="I21646" s="443"/>
      <c r="J21646" s="443"/>
      <c r="K21646" s="443"/>
    </row>
    <row r="21647" spans="2:11" s="440" customFormat="1" x14ac:dyDescent="0.2">
      <c r="B21647" s="442"/>
      <c r="I21647" s="443"/>
      <c r="J21647" s="443"/>
      <c r="K21647" s="443"/>
    </row>
    <row r="21648" spans="2:11" s="440" customFormat="1" x14ac:dyDescent="0.2">
      <c r="B21648" s="442"/>
      <c r="I21648" s="443"/>
      <c r="J21648" s="443"/>
      <c r="K21648" s="443"/>
    </row>
    <row r="21649" spans="2:11" s="440" customFormat="1" x14ac:dyDescent="0.2">
      <c r="B21649" s="442"/>
      <c r="I21649" s="443"/>
      <c r="J21649" s="443"/>
      <c r="K21649" s="443"/>
    </row>
    <row r="21650" spans="2:11" s="440" customFormat="1" x14ac:dyDescent="0.2">
      <c r="B21650" s="442"/>
      <c r="I21650" s="443"/>
      <c r="J21650" s="443"/>
      <c r="K21650" s="443"/>
    </row>
    <row r="21651" spans="2:11" s="440" customFormat="1" x14ac:dyDescent="0.2">
      <c r="B21651" s="442"/>
      <c r="I21651" s="443"/>
      <c r="J21651" s="443"/>
      <c r="K21651" s="443"/>
    </row>
    <row r="21652" spans="2:11" s="440" customFormat="1" x14ac:dyDescent="0.2">
      <c r="B21652" s="442"/>
      <c r="I21652" s="443"/>
      <c r="J21652" s="443"/>
      <c r="K21652" s="443"/>
    </row>
    <row r="21653" spans="2:11" s="440" customFormat="1" x14ac:dyDescent="0.2">
      <c r="B21653" s="442"/>
      <c r="I21653" s="443"/>
      <c r="J21653" s="443"/>
      <c r="K21653" s="443"/>
    </row>
    <row r="21654" spans="2:11" s="440" customFormat="1" x14ac:dyDescent="0.2">
      <c r="B21654" s="442"/>
      <c r="I21654" s="443"/>
      <c r="J21654" s="443"/>
      <c r="K21654" s="443"/>
    </row>
    <row r="21655" spans="2:11" s="440" customFormat="1" x14ac:dyDescent="0.2">
      <c r="B21655" s="442"/>
      <c r="I21655" s="443"/>
      <c r="J21655" s="443"/>
      <c r="K21655" s="443"/>
    </row>
    <row r="21656" spans="2:11" s="440" customFormat="1" x14ac:dyDescent="0.2">
      <c r="B21656" s="442"/>
      <c r="I21656" s="443"/>
      <c r="J21656" s="443"/>
      <c r="K21656" s="443"/>
    </row>
    <row r="21657" spans="2:11" s="440" customFormat="1" x14ac:dyDescent="0.2">
      <c r="B21657" s="442"/>
      <c r="I21657" s="443"/>
      <c r="J21657" s="443"/>
      <c r="K21657" s="443"/>
    </row>
    <row r="21658" spans="2:11" s="440" customFormat="1" x14ac:dyDescent="0.2">
      <c r="B21658" s="442"/>
      <c r="I21658" s="443"/>
      <c r="J21658" s="443"/>
      <c r="K21658" s="443"/>
    </row>
    <row r="21659" spans="2:11" s="440" customFormat="1" x14ac:dyDescent="0.2">
      <c r="B21659" s="442"/>
      <c r="I21659" s="443"/>
      <c r="J21659" s="443"/>
      <c r="K21659" s="443"/>
    </row>
    <row r="21660" spans="2:11" s="440" customFormat="1" x14ac:dyDescent="0.2">
      <c r="B21660" s="442"/>
      <c r="I21660" s="443"/>
      <c r="J21660" s="443"/>
      <c r="K21660" s="443"/>
    </row>
    <row r="21661" spans="2:11" s="440" customFormat="1" x14ac:dyDescent="0.2">
      <c r="B21661" s="442"/>
      <c r="I21661" s="443"/>
      <c r="J21661" s="443"/>
      <c r="K21661" s="443"/>
    </row>
    <row r="21662" spans="2:11" s="440" customFormat="1" x14ac:dyDescent="0.2">
      <c r="B21662" s="442"/>
      <c r="I21662" s="443"/>
      <c r="J21662" s="443"/>
      <c r="K21662" s="443"/>
    </row>
    <row r="21663" spans="2:11" s="440" customFormat="1" x14ac:dyDescent="0.2">
      <c r="B21663" s="442"/>
      <c r="I21663" s="443"/>
      <c r="J21663" s="443"/>
      <c r="K21663" s="443"/>
    </row>
    <row r="21664" spans="2:11" s="440" customFormat="1" x14ac:dyDescent="0.2">
      <c r="B21664" s="442"/>
      <c r="I21664" s="443"/>
      <c r="J21664" s="443"/>
      <c r="K21664" s="443"/>
    </row>
    <row r="21665" spans="2:11" s="440" customFormat="1" x14ac:dyDescent="0.2">
      <c r="B21665" s="442"/>
      <c r="I21665" s="443"/>
      <c r="J21665" s="443"/>
      <c r="K21665" s="443"/>
    </row>
    <row r="21666" spans="2:11" s="440" customFormat="1" x14ac:dyDescent="0.2">
      <c r="B21666" s="442"/>
      <c r="I21666" s="443"/>
      <c r="J21666" s="443"/>
      <c r="K21666" s="443"/>
    </row>
    <row r="21667" spans="2:11" s="440" customFormat="1" x14ac:dyDescent="0.2">
      <c r="B21667" s="442"/>
      <c r="I21667" s="443"/>
      <c r="J21667" s="443"/>
      <c r="K21667" s="443"/>
    </row>
    <row r="21668" spans="2:11" s="440" customFormat="1" x14ac:dyDescent="0.2">
      <c r="B21668" s="442"/>
      <c r="I21668" s="443"/>
      <c r="J21668" s="443"/>
      <c r="K21668" s="443"/>
    </row>
    <row r="21669" spans="2:11" s="440" customFormat="1" x14ac:dyDescent="0.2">
      <c r="B21669" s="442"/>
      <c r="I21669" s="443"/>
      <c r="J21669" s="443"/>
      <c r="K21669" s="443"/>
    </row>
    <row r="21670" spans="2:11" s="440" customFormat="1" x14ac:dyDescent="0.2">
      <c r="B21670" s="442"/>
      <c r="I21670" s="443"/>
      <c r="J21670" s="443"/>
      <c r="K21670" s="443"/>
    </row>
    <row r="21671" spans="2:11" s="440" customFormat="1" x14ac:dyDescent="0.2">
      <c r="B21671" s="442"/>
      <c r="I21671" s="443"/>
      <c r="J21671" s="443"/>
      <c r="K21671" s="443"/>
    </row>
    <row r="21672" spans="2:11" s="440" customFormat="1" x14ac:dyDescent="0.2">
      <c r="B21672" s="442"/>
      <c r="I21672" s="443"/>
      <c r="J21672" s="443"/>
      <c r="K21672" s="443"/>
    </row>
    <row r="21673" spans="2:11" s="440" customFormat="1" x14ac:dyDescent="0.2">
      <c r="B21673" s="442"/>
      <c r="I21673" s="443"/>
      <c r="J21673" s="443"/>
      <c r="K21673" s="443"/>
    </row>
    <row r="21674" spans="2:11" s="440" customFormat="1" x14ac:dyDescent="0.2">
      <c r="B21674" s="442"/>
      <c r="I21674" s="443"/>
      <c r="J21674" s="443"/>
      <c r="K21674" s="443"/>
    </row>
    <row r="21675" spans="2:11" s="440" customFormat="1" x14ac:dyDescent="0.2">
      <c r="B21675" s="442"/>
      <c r="I21675" s="443"/>
      <c r="J21675" s="443"/>
      <c r="K21675" s="443"/>
    </row>
    <row r="21676" spans="2:11" s="440" customFormat="1" x14ac:dyDescent="0.2">
      <c r="B21676" s="442"/>
      <c r="I21676" s="443"/>
      <c r="J21676" s="443"/>
      <c r="K21676" s="443"/>
    </row>
    <row r="21677" spans="2:11" s="440" customFormat="1" x14ac:dyDescent="0.2">
      <c r="B21677" s="442"/>
      <c r="I21677" s="443"/>
      <c r="J21677" s="443"/>
      <c r="K21677" s="443"/>
    </row>
    <row r="21678" spans="2:11" s="440" customFormat="1" x14ac:dyDescent="0.2">
      <c r="B21678" s="442"/>
      <c r="I21678" s="443"/>
      <c r="J21678" s="443"/>
      <c r="K21678" s="443"/>
    </row>
    <row r="21679" spans="2:11" s="440" customFormat="1" x14ac:dyDescent="0.2">
      <c r="B21679" s="442"/>
      <c r="I21679" s="443"/>
      <c r="J21679" s="443"/>
      <c r="K21679" s="443"/>
    </row>
    <row r="21680" spans="2:11" s="440" customFormat="1" x14ac:dyDescent="0.2">
      <c r="B21680" s="442"/>
      <c r="I21680" s="443"/>
      <c r="J21680" s="443"/>
      <c r="K21680" s="443"/>
    </row>
    <row r="21681" spans="2:11" s="440" customFormat="1" x14ac:dyDescent="0.2">
      <c r="B21681" s="442"/>
      <c r="I21681" s="443"/>
      <c r="J21681" s="443"/>
      <c r="K21681" s="443"/>
    </row>
    <row r="21682" spans="2:11" s="440" customFormat="1" x14ac:dyDescent="0.2">
      <c r="B21682" s="442"/>
      <c r="I21682" s="443"/>
      <c r="J21682" s="443"/>
      <c r="K21682" s="443"/>
    </row>
    <row r="21683" spans="2:11" s="440" customFormat="1" x14ac:dyDescent="0.2">
      <c r="B21683" s="442"/>
      <c r="I21683" s="443"/>
      <c r="J21683" s="443"/>
      <c r="K21683" s="443"/>
    </row>
    <row r="21684" spans="2:11" s="440" customFormat="1" x14ac:dyDescent="0.2">
      <c r="B21684" s="442"/>
      <c r="I21684" s="443"/>
      <c r="J21684" s="443"/>
      <c r="K21684" s="443"/>
    </row>
    <row r="21685" spans="2:11" s="440" customFormat="1" x14ac:dyDescent="0.2">
      <c r="B21685" s="442"/>
      <c r="I21685" s="443"/>
      <c r="J21685" s="443"/>
      <c r="K21685" s="443"/>
    </row>
    <row r="21686" spans="2:11" s="440" customFormat="1" x14ac:dyDescent="0.2">
      <c r="B21686" s="442"/>
      <c r="I21686" s="443"/>
      <c r="J21686" s="443"/>
      <c r="K21686" s="443"/>
    </row>
    <row r="21687" spans="2:11" s="440" customFormat="1" x14ac:dyDescent="0.2">
      <c r="B21687" s="442"/>
      <c r="I21687" s="443"/>
      <c r="J21687" s="443"/>
      <c r="K21687" s="443"/>
    </row>
    <row r="21688" spans="2:11" s="440" customFormat="1" x14ac:dyDescent="0.2">
      <c r="B21688" s="442"/>
      <c r="I21688" s="443"/>
      <c r="J21688" s="443"/>
      <c r="K21688" s="443"/>
    </row>
    <row r="21689" spans="2:11" s="440" customFormat="1" x14ac:dyDescent="0.2">
      <c r="B21689" s="442"/>
      <c r="I21689" s="443"/>
      <c r="J21689" s="443"/>
      <c r="K21689" s="443"/>
    </row>
    <row r="21690" spans="2:11" s="440" customFormat="1" x14ac:dyDescent="0.2">
      <c r="B21690" s="442"/>
      <c r="I21690" s="443"/>
      <c r="J21690" s="443"/>
      <c r="K21690" s="443"/>
    </row>
    <row r="21691" spans="2:11" s="440" customFormat="1" x14ac:dyDescent="0.2">
      <c r="B21691" s="442"/>
      <c r="I21691" s="443"/>
      <c r="J21691" s="443"/>
      <c r="K21691" s="443"/>
    </row>
    <row r="21692" spans="2:11" s="440" customFormat="1" x14ac:dyDescent="0.2">
      <c r="B21692" s="442"/>
      <c r="I21692" s="443"/>
      <c r="J21692" s="443"/>
      <c r="K21692" s="443"/>
    </row>
    <row r="21693" spans="2:11" s="440" customFormat="1" x14ac:dyDescent="0.2">
      <c r="B21693" s="442"/>
      <c r="I21693" s="443"/>
      <c r="J21693" s="443"/>
      <c r="K21693" s="443"/>
    </row>
    <row r="21694" spans="2:11" s="440" customFormat="1" x14ac:dyDescent="0.2">
      <c r="B21694" s="442"/>
      <c r="I21694" s="443"/>
      <c r="J21694" s="443"/>
      <c r="K21694" s="443"/>
    </row>
    <row r="21695" spans="2:11" s="440" customFormat="1" x14ac:dyDescent="0.2">
      <c r="B21695" s="442"/>
      <c r="I21695" s="443"/>
      <c r="J21695" s="443"/>
      <c r="K21695" s="443"/>
    </row>
    <row r="21696" spans="2:11" s="440" customFormat="1" x14ac:dyDescent="0.2">
      <c r="B21696" s="442"/>
      <c r="I21696" s="443"/>
      <c r="J21696" s="443"/>
      <c r="K21696" s="443"/>
    </row>
    <row r="21697" spans="2:11" s="440" customFormat="1" x14ac:dyDescent="0.2">
      <c r="B21697" s="442"/>
      <c r="I21697" s="443"/>
      <c r="J21697" s="443"/>
      <c r="K21697" s="443"/>
    </row>
    <row r="21698" spans="2:11" s="440" customFormat="1" x14ac:dyDescent="0.2">
      <c r="B21698" s="442"/>
      <c r="I21698" s="443"/>
      <c r="J21698" s="443"/>
      <c r="K21698" s="443"/>
    </row>
    <row r="21699" spans="2:11" s="440" customFormat="1" x14ac:dyDescent="0.2">
      <c r="B21699" s="442"/>
      <c r="I21699" s="443"/>
      <c r="J21699" s="443"/>
      <c r="K21699" s="443"/>
    </row>
    <row r="21700" spans="2:11" s="440" customFormat="1" x14ac:dyDescent="0.2">
      <c r="B21700" s="442"/>
      <c r="I21700" s="443"/>
      <c r="J21700" s="443"/>
      <c r="K21700" s="443"/>
    </row>
    <row r="21701" spans="2:11" s="440" customFormat="1" x14ac:dyDescent="0.2">
      <c r="B21701" s="442"/>
      <c r="I21701" s="443"/>
      <c r="J21701" s="443"/>
      <c r="K21701" s="443"/>
    </row>
    <row r="21702" spans="2:11" s="440" customFormat="1" x14ac:dyDescent="0.2">
      <c r="B21702" s="442"/>
      <c r="I21702" s="443"/>
      <c r="J21702" s="443"/>
      <c r="K21702" s="443"/>
    </row>
    <row r="21703" spans="2:11" s="440" customFormat="1" x14ac:dyDescent="0.2">
      <c r="B21703" s="442"/>
      <c r="I21703" s="443"/>
      <c r="J21703" s="443"/>
      <c r="K21703" s="443"/>
    </row>
    <row r="21704" spans="2:11" s="440" customFormat="1" x14ac:dyDescent="0.2">
      <c r="B21704" s="442"/>
      <c r="I21704" s="443"/>
      <c r="J21704" s="443"/>
      <c r="K21704" s="443"/>
    </row>
    <row r="21705" spans="2:11" s="440" customFormat="1" x14ac:dyDescent="0.2">
      <c r="B21705" s="442"/>
      <c r="I21705" s="443"/>
      <c r="J21705" s="443"/>
      <c r="K21705" s="443"/>
    </row>
    <row r="21706" spans="2:11" s="440" customFormat="1" x14ac:dyDescent="0.2">
      <c r="B21706" s="442"/>
      <c r="I21706" s="443"/>
      <c r="J21706" s="443"/>
      <c r="K21706" s="443"/>
    </row>
    <row r="21707" spans="2:11" s="440" customFormat="1" x14ac:dyDescent="0.2">
      <c r="B21707" s="442"/>
      <c r="I21707" s="443"/>
      <c r="J21707" s="443"/>
      <c r="K21707" s="443"/>
    </row>
    <row r="21708" spans="2:11" s="440" customFormat="1" x14ac:dyDescent="0.2">
      <c r="B21708" s="442"/>
      <c r="I21708" s="443"/>
      <c r="J21708" s="443"/>
      <c r="K21708" s="443"/>
    </row>
    <row r="21709" spans="2:11" s="440" customFormat="1" x14ac:dyDescent="0.2">
      <c r="B21709" s="442"/>
      <c r="I21709" s="443"/>
      <c r="J21709" s="443"/>
      <c r="K21709" s="443"/>
    </row>
    <row r="21710" spans="2:11" s="440" customFormat="1" x14ac:dyDescent="0.2">
      <c r="B21710" s="442"/>
      <c r="I21710" s="443"/>
      <c r="J21710" s="443"/>
      <c r="K21710" s="443"/>
    </row>
    <row r="21711" spans="2:11" s="440" customFormat="1" x14ac:dyDescent="0.2">
      <c r="B21711" s="442"/>
      <c r="I21711" s="443"/>
      <c r="J21711" s="443"/>
      <c r="K21711" s="443"/>
    </row>
    <row r="21712" spans="2:11" s="440" customFormat="1" x14ac:dyDescent="0.2">
      <c r="B21712" s="442"/>
      <c r="I21712" s="443"/>
      <c r="J21712" s="443"/>
      <c r="K21712" s="443"/>
    </row>
    <row r="21713" spans="2:11" s="440" customFormat="1" x14ac:dyDescent="0.2">
      <c r="B21713" s="442"/>
      <c r="I21713" s="443"/>
      <c r="J21713" s="443"/>
      <c r="K21713" s="443"/>
    </row>
    <row r="21714" spans="2:11" s="440" customFormat="1" x14ac:dyDescent="0.2">
      <c r="B21714" s="442"/>
      <c r="I21714" s="443"/>
      <c r="J21714" s="443"/>
      <c r="K21714" s="443"/>
    </row>
    <row r="21715" spans="2:11" s="440" customFormat="1" x14ac:dyDescent="0.2">
      <c r="B21715" s="442"/>
      <c r="I21715" s="443"/>
      <c r="J21715" s="443"/>
      <c r="K21715" s="443"/>
    </row>
    <row r="21716" spans="2:11" s="440" customFormat="1" x14ac:dyDescent="0.2">
      <c r="B21716" s="442"/>
      <c r="I21716" s="443"/>
      <c r="J21716" s="443"/>
      <c r="K21716" s="443"/>
    </row>
    <row r="21717" spans="2:11" s="440" customFormat="1" x14ac:dyDescent="0.2">
      <c r="B21717" s="442"/>
      <c r="I21717" s="443"/>
      <c r="J21717" s="443"/>
      <c r="K21717" s="443"/>
    </row>
    <row r="21718" spans="2:11" s="440" customFormat="1" x14ac:dyDescent="0.2">
      <c r="B21718" s="442"/>
      <c r="I21718" s="443"/>
      <c r="J21718" s="443"/>
      <c r="K21718" s="443"/>
    </row>
    <row r="21719" spans="2:11" s="440" customFormat="1" x14ac:dyDescent="0.2">
      <c r="B21719" s="442"/>
      <c r="I21719" s="443"/>
      <c r="J21719" s="443"/>
      <c r="K21719" s="443"/>
    </row>
    <row r="21720" spans="2:11" s="440" customFormat="1" x14ac:dyDescent="0.2">
      <c r="B21720" s="442"/>
      <c r="I21720" s="443"/>
      <c r="J21720" s="443"/>
      <c r="K21720" s="443"/>
    </row>
    <row r="21721" spans="2:11" s="440" customFormat="1" x14ac:dyDescent="0.2">
      <c r="B21721" s="442"/>
      <c r="I21721" s="443"/>
      <c r="J21721" s="443"/>
      <c r="K21721" s="443"/>
    </row>
    <row r="21722" spans="2:11" s="440" customFormat="1" x14ac:dyDescent="0.2">
      <c r="B21722" s="442"/>
      <c r="I21722" s="443"/>
      <c r="J21722" s="443"/>
      <c r="K21722" s="443"/>
    </row>
    <row r="21723" spans="2:11" s="440" customFormat="1" x14ac:dyDescent="0.2">
      <c r="B21723" s="442"/>
      <c r="I21723" s="443"/>
      <c r="J21723" s="443"/>
      <c r="K21723" s="443"/>
    </row>
    <row r="21724" spans="2:11" s="440" customFormat="1" x14ac:dyDescent="0.2">
      <c r="B21724" s="442"/>
      <c r="I21724" s="443"/>
      <c r="J21724" s="443"/>
      <c r="K21724" s="443"/>
    </row>
    <row r="21725" spans="2:11" s="440" customFormat="1" x14ac:dyDescent="0.2">
      <c r="B21725" s="442"/>
      <c r="I21725" s="443"/>
      <c r="J21725" s="443"/>
      <c r="K21725" s="443"/>
    </row>
    <row r="21726" spans="2:11" s="440" customFormat="1" x14ac:dyDescent="0.2">
      <c r="B21726" s="442"/>
      <c r="I21726" s="443"/>
      <c r="J21726" s="443"/>
      <c r="K21726" s="443"/>
    </row>
    <row r="21727" spans="2:11" s="440" customFormat="1" x14ac:dyDescent="0.2">
      <c r="B21727" s="442"/>
      <c r="I21727" s="443"/>
      <c r="J21727" s="443"/>
      <c r="K21727" s="443"/>
    </row>
    <row r="21728" spans="2:11" s="440" customFormat="1" x14ac:dyDescent="0.2">
      <c r="B21728" s="442"/>
      <c r="I21728" s="443"/>
      <c r="J21728" s="443"/>
      <c r="K21728" s="443"/>
    </row>
    <row r="21729" spans="2:11" s="440" customFormat="1" x14ac:dyDescent="0.2">
      <c r="B21729" s="442"/>
      <c r="I21729" s="443"/>
      <c r="J21729" s="443"/>
      <c r="K21729" s="443"/>
    </row>
    <row r="21730" spans="2:11" s="440" customFormat="1" x14ac:dyDescent="0.2">
      <c r="B21730" s="442"/>
      <c r="I21730" s="443"/>
      <c r="J21730" s="443"/>
      <c r="K21730" s="443"/>
    </row>
    <row r="21731" spans="2:11" s="440" customFormat="1" x14ac:dyDescent="0.2">
      <c r="B21731" s="442"/>
      <c r="I21731" s="443"/>
      <c r="J21731" s="443"/>
      <c r="K21731" s="443"/>
    </row>
    <row r="21732" spans="2:11" s="440" customFormat="1" x14ac:dyDescent="0.2">
      <c r="B21732" s="442"/>
      <c r="I21732" s="443"/>
      <c r="J21732" s="443"/>
      <c r="K21732" s="443"/>
    </row>
    <row r="21733" spans="2:11" s="440" customFormat="1" x14ac:dyDescent="0.2">
      <c r="B21733" s="442"/>
      <c r="I21733" s="443"/>
      <c r="J21733" s="443"/>
      <c r="K21733" s="443"/>
    </row>
    <row r="21734" spans="2:11" s="440" customFormat="1" x14ac:dyDescent="0.2">
      <c r="B21734" s="442"/>
      <c r="I21734" s="443"/>
      <c r="J21734" s="443"/>
      <c r="K21734" s="443"/>
    </row>
    <row r="21735" spans="2:11" s="440" customFormat="1" x14ac:dyDescent="0.2">
      <c r="B21735" s="442"/>
      <c r="I21735" s="443"/>
      <c r="J21735" s="443"/>
      <c r="K21735" s="443"/>
    </row>
    <row r="21736" spans="2:11" s="440" customFormat="1" x14ac:dyDescent="0.2">
      <c r="B21736" s="442"/>
      <c r="I21736" s="443"/>
      <c r="J21736" s="443"/>
      <c r="K21736" s="443"/>
    </row>
    <row r="21737" spans="2:11" s="440" customFormat="1" x14ac:dyDescent="0.2">
      <c r="B21737" s="442"/>
      <c r="I21737" s="443"/>
      <c r="J21737" s="443"/>
      <c r="K21737" s="443"/>
    </row>
    <row r="21738" spans="2:11" s="440" customFormat="1" x14ac:dyDescent="0.2">
      <c r="B21738" s="442"/>
      <c r="I21738" s="443"/>
      <c r="J21738" s="443"/>
      <c r="K21738" s="443"/>
    </row>
    <row r="21739" spans="2:11" s="440" customFormat="1" x14ac:dyDescent="0.2">
      <c r="B21739" s="442"/>
      <c r="I21739" s="443"/>
      <c r="J21739" s="443"/>
      <c r="K21739" s="443"/>
    </row>
    <row r="21740" spans="2:11" s="440" customFormat="1" x14ac:dyDescent="0.2">
      <c r="B21740" s="442"/>
      <c r="I21740" s="443"/>
      <c r="J21740" s="443"/>
      <c r="K21740" s="443"/>
    </row>
    <row r="21741" spans="2:11" s="440" customFormat="1" x14ac:dyDescent="0.2">
      <c r="B21741" s="442"/>
      <c r="I21741" s="443"/>
      <c r="J21741" s="443"/>
      <c r="K21741" s="443"/>
    </row>
    <row r="21742" spans="2:11" s="440" customFormat="1" x14ac:dyDescent="0.2">
      <c r="B21742" s="442"/>
      <c r="I21742" s="443"/>
      <c r="J21742" s="443"/>
      <c r="K21742" s="443"/>
    </row>
    <row r="21743" spans="2:11" s="440" customFormat="1" x14ac:dyDescent="0.2">
      <c r="B21743" s="442"/>
      <c r="I21743" s="443"/>
      <c r="J21743" s="443"/>
      <c r="K21743" s="443"/>
    </row>
    <row r="21744" spans="2:11" s="440" customFormat="1" x14ac:dyDescent="0.2">
      <c r="B21744" s="442"/>
      <c r="I21744" s="443"/>
      <c r="J21744" s="443"/>
      <c r="K21744" s="443"/>
    </row>
    <row r="21745" spans="2:11" s="440" customFormat="1" x14ac:dyDescent="0.2">
      <c r="B21745" s="442"/>
      <c r="I21745" s="443"/>
      <c r="J21745" s="443"/>
      <c r="K21745" s="443"/>
    </row>
    <row r="21746" spans="2:11" s="440" customFormat="1" x14ac:dyDescent="0.2">
      <c r="B21746" s="442"/>
      <c r="I21746" s="443"/>
      <c r="J21746" s="443"/>
      <c r="K21746" s="443"/>
    </row>
    <row r="21747" spans="2:11" s="440" customFormat="1" x14ac:dyDescent="0.2">
      <c r="B21747" s="442"/>
      <c r="I21747" s="443"/>
      <c r="J21747" s="443"/>
      <c r="K21747" s="443"/>
    </row>
    <row r="21748" spans="2:11" s="440" customFormat="1" x14ac:dyDescent="0.2">
      <c r="B21748" s="442"/>
      <c r="I21748" s="443"/>
      <c r="J21748" s="443"/>
      <c r="K21748" s="443"/>
    </row>
    <row r="21749" spans="2:11" s="440" customFormat="1" x14ac:dyDescent="0.2">
      <c r="B21749" s="442"/>
      <c r="I21749" s="443"/>
      <c r="J21749" s="443"/>
      <c r="K21749" s="443"/>
    </row>
    <row r="21750" spans="2:11" s="440" customFormat="1" x14ac:dyDescent="0.2">
      <c r="B21750" s="442"/>
      <c r="I21750" s="443"/>
      <c r="J21750" s="443"/>
      <c r="K21750" s="443"/>
    </row>
    <row r="21751" spans="2:11" s="440" customFormat="1" x14ac:dyDescent="0.2">
      <c r="B21751" s="442"/>
      <c r="I21751" s="443"/>
      <c r="J21751" s="443"/>
      <c r="K21751" s="443"/>
    </row>
    <row r="21752" spans="2:11" s="440" customFormat="1" x14ac:dyDescent="0.2">
      <c r="B21752" s="442"/>
      <c r="I21752" s="443"/>
      <c r="J21752" s="443"/>
      <c r="K21752" s="443"/>
    </row>
    <row r="21753" spans="2:11" s="440" customFormat="1" x14ac:dyDescent="0.2">
      <c r="B21753" s="442"/>
      <c r="I21753" s="443"/>
      <c r="J21753" s="443"/>
      <c r="K21753" s="443"/>
    </row>
    <row r="21754" spans="2:11" s="440" customFormat="1" x14ac:dyDescent="0.2">
      <c r="B21754" s="442"/>
      <c r="I21754" s="443"/>
      <c r="J21754" s="443"/>
      <c r="K21754" s="443"/>
    </row>
    <row r="21755" spans="2:11" s="440" customFormat="1" x14ac:dyDescent="0.2">
      <c r="B21755" s="442"/>
      <c r="I21755" s="443"/>
      <c r="J21755" s="443"/>
      <c r="K21755" s="443"/>
    </row>
    <row r="21756" spans="2:11" s="440" customFormat="1" x14ac:dyDescent="0.2">
      <c r="B21756" s="442"/>
      <c r="I21756" s="443"/>
      <c r="J21756" s="443"/>
      <c r="K21756" s="443"/>
    </row>
    <row r="21757" spans="2:11" s="440" customFormat="1" x14ac:dyDescent="0.2">
      <c r="B21757" s="442"/>
      <c r="I21757" s="443"/>
      <c r="J21757" s="443"/>
      <c r="K21757" s="443"/>
    </row>
    <row r="21758" spans="2:11" s="440" customFormat="1" x14ac:dyDescent="0.2">
      <c r="B21758" s="442"/>
      <c r="I21758" s="443"/>
      <c r="J21758" s="443"/>
      <c r="K21758" s="443"/>
    </row>
    <row r="21759" spans="2:11" s="440" customFormat="1" x14ac:dyDescent="0.2">
      <c r="B21759" s="442"/>
      <c r="I21759" s="443"/>
      <c r="J21759" s="443"/>
      <c r="K21759" s="443"/>
    </row>
    <row r="21760" spans="2:11" s="440" customFormat="1" x14ac:dyDescent="0.2">
      <c r="B21760" s="442"/>
      <c r="I21760" s="443"/>
      <c r="J21760" s="443"/>
      <c r="K21760" s="443"/>
    </row>
    <row r="21761" spans="2:11" s="440" customFormat="1" x14ac:dyDescent="0.2">
      <c r="B21761" s="442"/>
      <c r="I21761" s="443"/>
      <c r="J21761" s="443"/>
      <c r="K21761" s="443"/>
    </row>
    <row r="21762" spans="2:11" s="440" customFormat="1" x14ac:dyDescent="0.2">
      <c r="B21762" s="442"/>
      <c r="I21762" s="443"/>
      <c r="J21762" s="443"/>
      <c r="K21762" s="443"/>
    </row>
    <row r="21763" spans="2:11" s="440" customFormat="1" x14ac:dyDescent="0.2">
      <c r="B21763" s="442"/>
      <c r="I21763" s="443"/>
      <c r="J21763" s="443"/>
      <c r="K21763" s="443"/>
    </row>
    <row r="21764" spans="2:11" s="440" customFormat="1" x14ac:dyDescent="0.2">
      <c r="B21764" s="442"/>
      <c r="I21764" s="443"/>
      <c r="J21764" s="443"/>
      <c r="K21764" s="443"/>
    </row>
    <row r="21765" spans="2:11" s="440" customFormat="1" x14ac:dyDescent="0.2">
      <c r="B21765" s="442"/>
      <c r="I21765" s="443"/>
      <c r="J21765" s="443"/>
      <c r="K21765" s="443"/>
    </row>
    <row r="21766" spans="2:11" s="440" customFormat="1" x14ac:dyDescent="0.2">
      <c r="B21766" s="442"/>
      <c r="I21766" s="443"/>
      <c r="J21766" s="443"/>
      <c r="K21766" s="443"/>
    </row>
    <row r="21767" spans="2:11" s="440" customFormat="1" x14ac:dyDescent="0.2">
      <c r="B21767" s="442"/>
      <c r="I21767" s="443"/>
      <c r="J21767" s="443"/>
      <c r="K21767" s="443"/>
    </row>
    <row r="21768" spans="2:11" s="440" customFormat="1" x14ac:dyDescent="0.2">
      <c r="B21768" s="442"/>
      <c r="I21768" s="443"/>
      <c r="J21768" s="443"/>
      <c r="K21768" s="443"/>
    </row>
    <row r="21769" spans="2:11" s="440" customFormat="1" x14ac:dyDescent="0.2">
      <c r="B21769" s="442"/>
      <c r="I21769" s="443"/>
      <c r="J21769" s="443"/>
      <c r="K21769" s="443"/>
    </row>
    <row r="21770" spans="2:11" s="440" customFormat="1" x14ac:dyDescent="0.2">
      <c r="B21770" s="442"/>
      <c r="I21770" s="443"/>
      <c r="J21770" s="443"/>
      <c r="K21770" s="443"/>
    </row>
    <row r="21771" spans="2:11" s="440" customFormat="1" x14ac:dyDescent="0.2">
      <c r="B21771" s="442"/>
      <c r="I21771" s="443"/>
      <c r="J21771" s="443"/>
      <c r="K21771" s="443"/>
    </row>
    <row r="21772" spans="2:11" s="440" customFormat="1" x14ac:dyDescent="0.2">
      <c r="B21772" s="442"/>
      <c r="I21772" s="443"/>
      <c r="J21772" s="443"/>
      <c r="K21772" s="443"/>
    </row>
    <row r="21773" spans="2:11" s="440" customFormat="1" x14ac:dyDescent="0.2">
      <c r="B21773" s="442"/>
      <c r="I21773" s="443"/>
      <c r="J21773" s="443"/>
      <c r="K21773" s="443"/>
    </row>
    <row r="21774" spans="2:11" s="440" customFormat="1" x14ac:dyDescent="0.2">
      <c r="B21774" s="442"/>
      <c r="I21774" s="443"/>
      <c r="J21774" s="443"/>
      <c r="K21774" s="443"/>
    </row>
    <row r="21775" spans="2:11" s="440" customFormat="1" x14ac:dyDescent="0.2">
      <c r="B21775" s="442"/>
      <c r="I21775" s="443"/>
      <c r="J21775" s="443"/>
      <c r="K21775" s="443"/>
    </row>
    <row r="21776" spans="2:11" s="440" customFormat="1" x14ac:dyDescent="0.2">
      <c r="B21776" s="442"/>
      <c r="I21776" s="443"/>
      <c r="J21776" s="443"/>
      <c r="K21776" s="443"/>
    </row>
    <row r="21777" spans="2:11" s="440" customFormat="1" x14ac:dyDescent="0.2">
      <c r="B21777" s="442"/>
      <c r="I21777" s="443"/>
      <c r="J21777" s="443"/>
      <c r="K21777" s="443"/>
    </row>
    <row r="21778" spans="2:11" s="440" customFormat="1" x14ac:dyDescent="0.2">
      <c r="B21778" s="442"/>
      <c r="I21778" s="443"/>
      <c r="J21778" s="443"/>
      <c r="K21778" s="443"/>
    </row>
    <row r="21779" spans="2:11" s="440" customFormat="1" x14ac:dyDescent="0.2">
      <c r="B21779" s="442"/>
      <c r="I21779" s="443"/>
      <c r="J21779" s="443"/>
      <c r="K21779" s="443"/>
    </row>
    <row r="21780" spans="2:11" s="440" customFormat="1" x14ac:dyDescent="0.2">
      <c r="B21780" s="442"/>
      <c r="I21780" s="443"/>
      <c r="J21780" s="443"/>
      <c r="K21780" s="443"/>
    </row>
    <row r="21781" spans="2:11" s="440" customFormat="1" x14ac:dyDescent="0.2">
      <c r="B21781" s="442"/>
      <c r="I21781" s="443"/>
      <c r="J21781" s="443"/>
      <c r="K21781" s="443"/>
    </row>
    <row r="21782" spans="2:11" s="440" customFormat="1" x14ac:dyDescent="0.2">
      <c r="B21782" s="442"/>
      <c r="I21782" s="443"/>
      <c r="J21782" s="443"/>
      <c r="K21782" s="443"/>
    </row>
    <row r="21783" spans="2:11" s="440" customFormat="1" x14ac:dyDescent="0.2">
      <c r="B21783" s="442"/>
      <c r="I21783" s="443"/>
      <c r="J21783" s="443"/>
      <c r="K21783" s="443"/>
    </row>
    <row r="21784" spans="2:11" s="440" customFormat="1" x14ac:dyDescent="0.2">
      <c r="B21784" s="442"/>
      <c r="I21784" s="443"/>
      <c r="J21784" s="443"/>
      <c r="K21784" s="443"/>
    </row>
    <row r="21785" spans="2:11" s="440" customFormat="1" x14ac:dyDescent="0.2">
      <c r="B21785" s="442"/>
      <c r="I21785" s="443"/>
      <c r="J21785" s="443"/>
      <c r="K21785" s="443"/>
    </row>
    <row r="21786" spans="2:11" s="440" customFormat="1" x14ac:dyDescent="0.2">
      <c r="B21786" s="442"/>
      <c r="I21786" s="443"/>
      <c r="J21786" s="443"/>
      <c r="K21786" s="443"/>
    </row>
    <row r="21787" spans="2:11" s="440" customFormat="1" x14ac:dyDescent="0.2">
      <c r="B21787" s="442"/>
      <c r="I21787" s="443"/>
      <c r="J21787" s="443"/>
      <c r="K21787" s="443"/>
    </row>
    <row r="21788" spans="2:11" s="440" customFormat="1" x14ac:dyDescent="0.2">
      <c r="B21788" s="442"/>
      <c r="I21788" s="443"/>
      <c r="J21788" s="443"/>
      <c r="K21788" s="443"/>
    </row>
    <row r="21789" spans="2:11" s="440" customFormat="1" x14ac:dyDescent="0.2">
      <c r="B21789" s="442"/>
      <c r="I21789" s="443"/>
      <c r="J21789" s="443"/>
      <c r="K21789" s="443"/>
    </row>
    <row r="21790" spans="2:11" s="440" customFormat="1" x14ac:dyDescent="0.2">
      <c r="B21790" s="442"/>
      <c r="I21790" s="443"/>
      <c r="J21790" s="443"/>
      <c r="K21790" s="443"/>
    </row>
    <row r="21791" spans="2:11" s="440" customFormat="1" x14ac:dyDescent="0.2">
      <c r="B21791" s="442"/>
      <c r="I21791" s="443"/>
      <c r="J21791" s="443"/>
      <c r="K21791" s="443"/>
    </row>
    <row r="21792" spans="2:11" s="440" customFormat="1" x14ac:dyDescent="0.2">
      <c r="B21792" s="442"/>
      <c r="I21792" s="443"/>
      <c r="J21792" s="443"/>
      <c r="K21792" s="443"/>
    </row>
    <row r="21793" spans="2:11" s="440" customFormat="1" x14ac:dyDescent="0.2">
      <c r="B21793" s="442"/>
      <c r="I21793" s="443"/>
      <c r="J21793" s="443"/>
      <c r="K21793" s="443"/>
    </row>
    <row r="21794" spans="2:11" s="440" customFormat="1" x14ac:dyDescent="0.2">
      <c r="B21794" s="442"/>
      <c r="I21794" s="443"/>
      <c r="J21794" s="443"/>
      <c r="K21794" s="443"/>
    </row>
    <row r="21795" spans="2:11" s="440" customFormat="1" x14ac:dyDescent="0.2">
      <c r="B21795" s="442"/>
      <c r="I21795" s="443"/>
      <c r="J21795" s="443"/>
      <c r="K21795" s="443"/>
    </row>
    <row r="21796" spans="2:11" s="440" customFormat="1" x14ac:dyDescent="0.2">
      <c r="B21796" s="442"/>
      <c r="I21796" s="443"/>
      <c r="J21796" s="443"/>
      <c r="K21796" s="443"/>
    </row>
    <row r="21797" spans="2:11" s="440" customFormat="1" x14ac:dyDescent="0.2">
      <c r="B21797" s="442"/>
      <c r="I21797" s="443"/>
      <c r="J21797" s="443"/>
      <c r="K21797" s="443"/>
    </row>
    <row r="21798" spans="2:11" s="440" customFormat="1" x14ac:dyDescent="0.2">
      <c r="B21798" s="442"/>
      <c r="I21798" s="443"/>
      <c r="J21798" s="443"/>
      <c r="K21798" s="443"/>
    </row>
    <row r="21799" spans="2:11" s="440" customFormat="1" x14ac:dyDescent="0.2">
      <c r="B21799" s="442"/>
      <c r="I21799" s="443"/>
      <c r="J21799" s="443"/>
      <c r="K21799" s="443"/>
    </row>
    <row r="21800" spans="2:11" s="440" customFormat="1" x14ac:dyDescent="0.2">
      <c r="B21800" s="442"/>
      <c r="I21800" s="443"/>
      <c r="J21800" s="443"/>
      <c r="K21800" s="443"/>
    </row>
    <row r="21801" spans="2:11" s="440" customFormat="1" x14ac:dyDescent="0.2">
      <c r="B21801" s="442"/>
      <c r="I21801" s="443"/>
      <c r="J21801" s="443"/>
      <c r="K21801" s="443"/>
    </row>
    <row r="21802" spans="2:11" s="440" customFormat="1" x14ac:dyDescent="0.2">
      <c r="B21802" s="442"/>
      <c r="I21802" s="443"/>
      <c r="J21802" s="443"/>
      <c r="K21802" s="443"/>
    </row>
    <row r="21803" spans="2:11" s="440" customFormat="1" x14ac:dyDescent="0.2">
      <c r="B21803" s="442"/>
      <c r="I21803" s="443"/>
      <c r="J21803" s="443"/>
      <c r="K21803" s="443"/>
    </row>
    <row r="21804" spans="2:11" s="440" customFormat="1" x14ac:dyDescent="0.2">
      <c r="B21804" s="442"/>
      <c r="I21804" s="443"/>
      <c r="J21804" s="443"/>
      <c r="K21804" s="443"/>
    </row>
    <row r="21805" spans="2:11" s="440" customFormat="1" x14ac:dyDescent="0.2">
      <c r="B21805" s="442"/>
      <c r="I21805" s="443"/>
      <c r="J21805" s="443"/>
      <c r="K21805" s="443"/>
    </row>
    <row r="21806" spans="2:11" s="440" customFormat="1" x14ac:dyDescent="0.2">
      <c r="B21806" s="442"/>
      <c r="I21806" s="443"/>
      <c r="J21806" s="443"/>
      <c r="K21806" s="443"/>
    </row>
    <row r="21807" spans="2:11" s="440" customFormat="1" x14ac:dyDescent="0.2">
      <c r="B21807" s="442"/>
      <c r="I21807" s="443"/>
      <c r="J21807" s="443"/>
      <c r="K21807" s="443"/>
    </row>
    <row r="21808" spans="2:11" s="440" customFormat="1" x14ac:dyDescent="0.2">
      <c r="B21808" s="442"/>
      <c r="I21808" s="443"/>
      <c r="J21808" s="443"/>
      <c r="K21808" s="443"/>
    </row>
    <row r="21809" spans="2:11" s="440" customFormat="1" x14ac:dyDescent="0.2">
      <c r="B21809" s="442"/>
      <c r="I21809" s="443"/>
      <c r="J21809" s="443"/>
      <c r="K21809" s="443"/>
    </row>
    <row r="21810" spans="2:11" s="440" customFormat="1" x14ac:dyDescent="0.2">
      <c r="B21810" s="442"/>
      <c r="I21810" s="443"/>
      <c r="J21810" s="443"/>
      <c r="K21810" s="443"/>
    </row>
    <row r="21811" spans="2:11" s="440" customFormat="1" x14ac:dyDescent="0.2">
      <c r="B21811" s="442"/>
      <c r="I21811" s="443"/>
      <c r="J21811" s="443"/>
      <c r="K21811" s="443"/>
    </row>
    <row r="21812" spans="2:11" s="440" customFormat="1" x14ac:dyDescent="0.2">
      <c r="B21812" s="442"/>
      <c r="I21812" s="443"/>
      <c r="J21812" s="443"/>
      <c r="K21812" s="443"/>
    </row>
    <row r="21813" spans="2:11" s="440" customFormat="1" x14ac:dyDescent="0.2">
      <c r="B21813" s="442"/>
      <c r="I21813" s="443"/>
      <c r="J21813" s="443"/>
      <c r="K21813" s="443"/>
    </row>
    <row r="21814" spans="2:11" s="440" customFormat="1" x14ac:dyDescent="0.2">
      <c r="B21814" s="442"/>
      <c r="I21814" s="443"/>
      <c r="J21814" s="443"/>
      <c r="K21814" s="443"/>
    </row>
    <row r="21815" spans="2:11" s="440" customFormat="1" x14ac:dyDescent="0.2">
      <c r="B21815" s="442"/>
      <c r="I21815" s="443"/>
      <c r="J21815" s="443"/>
      <c r="K21815" s="443"/>
    </row>
    <row r="21816" spans="2:11" s="440" customFormat="1" x14ac:dyDescent="0.2">
      <c r="B21816" s="442"/>
      <c r="I21816" s="443"/>
      <c r="J21816" s="443"/>
      <c r="K21816" s="443"/>
    </row>
    <row r="21817" spans="2:11" s="440" customFormat="1" x14ac:dyDescent="0.2">
      <c r="B21817" s="442"/>
      <c r="I21817" s="443"/>
      <c r="J21817" s="443"/>
      <c r="K21817" s="443"/>
    </row>
    <row r="21818" spans="2:11" s="440" customFormat="1" x14ac:dyDescent="0.2">
      <c r="B21818" s="442"/>
      <c r="I21818" s="443"/>
      <c r="J21818" s="443"/>
      <c r="K21818" s="443"/>
    </row>
    <row r="21819" spans="2:11" s="440" customFormat="1" x14ac:dyDescent="0.2">
      <c r="B21819" s="442"/>
      <c r="I21819" s="443"/>
      <c r="J21819" s="443"/>
      <c r="K21819" s="443"/>
    </row>
    <row r="21820" spans="2:11" s="440" customFormat="1" x14ac:dyDescent="0.2">
      <c r="B21820" s="442"/>
      <c r="I21820" s="443"/>
      <c r="J21820" s="443"/>
      <c r="K21820" s="443"/>
    </row>
    <row r="21821" spans="2:11" s="440" customFormat="1" x14ac:dyDescent="0.2">
      <c r="B21821" s="442"/>
      <c r="I21821" s="443"/>
      <c r="J21821" s="443"/>
      <c r="K21821" s="443"/>
    </row>
    <row r="21822" spans="2:11" s="440" customFormat="1" x14ac:dyDescent="0.2">
      <c r="B21822" s="442"/>
      <c r="I21822" s="443"/>
      <c r="J21822" s="443"/>
      <c r="K21822" s="443"/>
    </row>
    <row r="21823" spans="2:11" s="440" customFormat="1" x14ac:dyDescent="0.2">
      <c r="B21823" s="442"/>
      <c r="I21823" s="443"/>
      <c r="J21823" s="443"/>
      <c r="K21823" s="443"/>
    </row>
    <row r="21824" spans="2:11" s="440" customFormat="1" x14ac:dyDescent="0.2">
      <c r="B21824" s="442"/>
      <c r="I21824" s="443"/>
      <c r="J21824" s="443"/>
      <c r="K21824" s="443"/>
    </row>
    <row r="21825" spans="2:11" s="440" customFormat="1" x14ac:dyDescent="0.2">
      <c r="B21825" s="442"/>
      <c r="I21825" s="443"/>
      <c r="J21825" s="443"/>
      <c r="K21825" s="443"/>
    </row>
    <row r="21826" spans="2:11" s="440" customFormat="1" x14ac:dyDescent="0.2">
      <c r="B21826" s="442"/>
      <c r="I21826" s="443"/>
      <c r="J21826" s="443"/>
      <c r="K21826" s="443"/>
    </row>
    <row r="21827" spans="2:11" s="440" customFormat="1" x14ac:dyDescent="0.2">
      <c r="B21827" s="442"/>
      <c r="I21827" s="443"/>
      <c r="J21827" s="443"/>
      <c r="K21827" s="443"/>
    </row>
    <row r="21828" spans="2:11" s="440" customFormat="1" x14ac:dyDescent="0.2">
      <c r="B21828" s="442"/>
      <c r="I21828" s="443"/>
      <c r="J21828" s="443"/>
      <c r="K21828" s="443"/>
    </row>
    <row r="21829" spans="2:11" s="440" customFormat="1" x14ac:dyDescent="0.2">
      <c r="B21829" s="442"/>
      <c r="I21829" s="443"/>
      <c r="J21829" s="443"/>
      <c r="K21829" s="443"/>
    </row>
    <row r="21830" spans="2:11" s="440" customFormat="1" x14ac:dyDescent="0.2">
      <c r="B21830" s="442"/>
      <c r="I21830" s="443"/>
      <c r="J21830" s="443"/>
      <c r="K21830" s="443"/>
    </row>
    <row r="21831" spans="2:11" s="440" customFormat="1" x14ac:dyDescent="0.2">
      <c r="B21831" s="442"/>
      <c r="I21831" s="443"/>
      <c r="J21831" s="443"/>
      <c r="K21831" s="443"/>
    </row>
    <row r="21832" spans="2:11" s="440" customFormat="1" x14ac:dyDescent="0.2">
      <c r="B21832" s="442"/>
      <c r="I21832" s="443"/>
      <c r="J21832" s="443"/>
      <c r="K21832" s="443"/>
    </row>
    <row r="21833" spans="2:11" s="440" customFormat="1" x14ac:dyDescent="0.2">
      <c r="B21833" s="442"/>
      <c r="I21833" s="443"/>
      <c r="J21833" s="443"/>
      <c r="K21833" s="443"/>
    </row>
    <row r="21834" spans="2:11" s="440" customFormat="1" x14ac:dyDescent="0.2">
      <c r="B21834" s="442"/>
      <c r="I21834" s="443"/>
      <c r="J21834" s="443"/>
      <c r="K21834" s="443"/>
    </row>
    <row r="21835" spans="2:11" s="440" customFormat="1" x14ac:dyDescent="0.2">
      <c r="B21835" s="442"/>
      <c r="I21835" s="443"/>
      <c r="J21835" s="443"/>
      <c r="K21835" s="443"/>
    </row>
    <row r="21836" spans="2:11" s="440" customFormat="1" x14ac:dyDescent="0.2">
      <c r="B21836" s="442"/>
      <c r="I21836" s="443"/>
      <c r="J21836" s="443"/>
      <c r="K21836" s="443"/>
    </row>
    <row r="21837" spans="2:11" s="440" customFormat="1" x14ac:dyDescent="0.2">
      <c r="B21837" s="442"/>
      <c r="I21837" s="443"/>
      <c r="J21837" s="443"/>
      <c r="K21837" s="443"/>
    </row>
    <row r="21838" spans="2:11" s="440" customFormat="1" x14ac:dyDescent="0.2">
      <c r="B21838" s="442"/>
      <c r="I21838" s="443"/>
      <c r="J21838" s="443"/>
      <c r="K21838" s="443"/>
    </row>
    <row r="21839" spans="2:11" s="440" customFormat="1" x14ac:dyDescent="0.2">
      <c r="B21839" s="442"/>
      <c r="I21839" s="443"/>
      <c r="J21839" s="443"/>
      <c r="K21839" s="443"/>
    </row>
    <row r="21840" spans="2:11" s="440" customFormat="1" x14ac:dyDescent="0.2">
      <c r="B21840" s="442"/>
      <c r="I21840" s="443"/>
      <c r="J21840" s="443"/>
      <c r="K21840" s="443"/>
    </row>
    <row r="21841" spans="2:11" s="440" customFormat="1" x14ac:dyDescent="0.2">
      <c r="B21841" s="442"/>
      <c r="I21841" s="443"/>
      <c r="J21841" s="443"/>
      <c r="K21841" s="443"/>
    </row>
    <row r="21842" spans="2:11" s="440" customFormat="1" x14ac:dyDescent="0.2">
      <c r="B21842" s="442"/>
      <c r="I21842" s="443"/>
      <c r="J21842" s="443"/>
      <c r="K21842" s="443"/>
    </row>
    <row r="21843" spans="2:11" s="440" customFormat="1" x14ac:dyDescent="0.2">
      <c r="B21843" s="442"/>
      <c r="I21843" s="443"/>
      <c r="J21843" s="443"/>
      <c r="K21843" s="443"/>
    </row>
    <row r="21844" spans="2:11" s="440" customFormat="1" x14ac:dyDescent="0.2">
      <c r="B21844" s="442"/>
      <c r="I21844" s="443"/>
      <c r="J21844" s="443"/>
      <c r="K21844" s="443"/>
    </row>
    <row r="21845" spans="2:11" s="440" customFormat="1" x14ac:dyDescent="0.2">
      <c r="B21845" s="442"/>
      <c r="I21845" s="443"/>
      <c r="J21845" s="443"/>
      <c r="K21845" s="443"/>
    </row>
    <row r="21846" spans="2:11" s="440" customFormat="1" x14ac:dyDescent="0.2">
      <c r="B21846" s="442"/>
      <c r="I21846" s="443"/>
      <c r="J21846" s="443"/>
      <c r="K21846" s="443"/>
    </row>
    <row r="21847" spans="2:11" s="440" customFormat="1" x14ac:dyDescent="0.2">
      <c r="B21847" s="442"/>
      <c r="I21847" s="443"/>
      <c r="J21847" s="443"/>
      <c r="K21847" s="443"/>
    </row>
    <row r="21848" spans="2:11" s="440" customFormat="1" x14ac:dyDescent="0.2">
      <c r="B21848" s="442"/>
      <c r="I21848" s="443"/>
      <c r="J21848" s="443"/>
      <c r="K21848" s="443"/>
    </row>
    <row r="21849" spans="2:11" s="440" customFormat="1" x14ac:dyDescent="0.2">
      <c r="B21849" s="442"/>
      <c r="I21849" s="443"/>
      <c r="J21849" s="443"/>
      <c r="K21849" s="443"/>
    </row>
    <row r="21850" spans="2:11" s="440" customFormat="1" x14ac:dyDescent="0.2">
      <c r="B21850" s="442"/>
      <c r="I21850" s="443"/>
      <c r="J21850" s="443"/>
      <c r="K21850" s="443"/>
    </row>
    <row r="21851" spans="2:11" s="440" customFormat="1" x14ac:dyDescent="0.2">
      <c r="B21851" s="442"/>
      <c r="I21851" s="443"/>
      <c r="J21851" s="443"/>
      <c r="K21851" s="443"/>
    </row>
    <row r="21852" spans="2:11" s="440" customFormat="1" x14ac:dyDescent="0.2">
      <c r="B21852" s="442"/>
      <c r="I21852" s="443"/>
      <c r="J21852" s="443"/>
      <c r="K21852" s="443"/>
    </row>
    <row r="21853" spans="2:11" s="440" customFormat="1" x14ac:dyDescent="0.2">
      <c r="B21853" s="442"/>
      <c r="I21853" s="443"/>
      <c r="J21853" s="443"/>
      <c r="K21853" s="443"/>
    </row>
    <row r="21854" spans="2:11" s="440" customFormat="1" x14ac:dyDescent="0.2">
      <c r="B21854" s="442"/>
      <c r="I21854" s="443"/>
      <c r="J21854" s="443"/>
      <c r="K21854" s="443"/>
    </row>
    <row r="21855" spans="2:11" s="440" customFormat="1" x14ac:dyDescent="0.2">
      <c r="B21855" s="442"/>
      <c r="I21855" s="443"/>
      <c r="J21855" s="443"/>
      <c r="K21855" s="443"/>
    </row>
    <row r="21856" spans="2:11" s="440" customFormat="1" x14ac:dyDescent="0.2">
      <c r="B21856" s="442"/>
      <c r="I21856" s="443"/>
      <c r="J21856" s="443"/>
      <c r="K21856" s="443"/>
    </row>
    <row r="21857" spans="2:11" s="440" customFormat="1" x14ac:dyDescent="0.2">
      <c r="B21857" s="442"/>
      <c r="I21857" s="443"/>
      <c r="J21857" s="443"/>
      <c r="K21857" s="443"/>
    </row>
    <row r="21858" spans="2:11" s="440" customFormat="1" x14ac:dyDescent="0.2">
      <c r="B21858" s="442"/>
      <c r="I21858" s="443"/>
      <c r="J21858" s="443"/>
      <c r="K21858" s="443"/>
    </row>
    <row r="21859" spans="2:11" s="440" customFormat="1" x14ac:dyDescent="0.2">
      <c r="B21859" s="442"/>
      <c r="I21859" s="443"/>
      <c r="J21859" s="443"/>
      <c r="K21859" s="443"/>
    </row>
    <row r="21860" spans="2:11" s="440" customFormat="1" x14ac:dyDescent="0.2">
      <c r="B21860" s="442"/>
      <c r="I21860" s="443"/>
      <c r="J21860" s="443"/>
      <c r="K21860" s="443"/>
    </row>
    <row r="21861" spans="2:11" s="440" customFormat="1" x14ac:dyDescent="0.2">
      <c r="B21861" s="442"/>
      <c r="I21861" s="443"/>
      <c r="J21861" s="443"/>
      <c r="K21861" s="443"/>
    </row>
    <row r="21862" spans="2:11" s="440" customFormat="1" x14ac:dyDescent="0.2">
      <c r="B21862" s="442"/>
      <c r="I21862" s="443"/>
      <c r="J21862" s="443"/>
      <c r="K21862" s="443"/>
    </row>
    <row r="21863" spans="2:11" s="440" customFormat="1" x14ac:dyDescent="0.2">
      <c r="B21863" s="442"/>
      <c r="I21863" s="443"/>
      <c r="J21863" s="443"/>
      <c r="K21863" s="443"/>
    </row>
    <row r="21864" spans="2:11" s="440" customFormat="1" x14ac:dyDescent="0.2">
      <c r="B21864" s="442"/>
      <c r="I21864" s="443"/>
      <c r="J21864" s="443"/>
      <c r="K21864" s="443"/>
    </row>
    <row r="21865" spans="2:11" s="440" customFormat="1" x14ac:dyDescent="0.2">
      <c r="B21865" s="442"/>
      <c r="I21865" s="443"/>
      <c r="J21865" s="443"/>
      <c r="K21865" s="443"/>
    </row>
    <row r="21866" spans="2:11" s="440" customFormat="1" x14ac:dyDescent="0.2">
      <c r="B21866" s="442"/>
      <c r="I21866" s="443"/>
      <c r="J21866" s="443"/>
      <c r="K21866" s="443"/>
    </row>
    <row r="21867" spans="2:11" s="440" customFormat="1" x14ac:dyDescent="0.2">
      <c r="B21867" s="442"/>
      <c r="I21867" s="443"/>
      <c r="J21867" s="443"/>
      <c r="K21867" s="443"/>
    </row>
    <row r="21868" spans="2:11" s="440" customFormat="1" x14ac:dyDescent="0.2">
      <c r="B21868" s="442"/>
      <c r="I21868" s="443"/>
      <c r="J21868" s="443"/>
      <c r="K21868" s="443"/>
    </row>
    <row r="21869" spans="2:11" s="440" customFormat="1" x14ac:dyDescent="0.2">
      <c r="B21869" s="442"/>
      <c r="I21869" s="443"/>
      <c r="J21869" s="443"/>
      <c r="K21869" s="443"/>
    </row>
    <row r="21870" spans="2:11" s="440" customFormat="1" x14ac:dyDescent="0.2">
      <c r="B21870" s="442"/>
      <c r="I21870" s="443"/>
      <c r="J21870" s="443"/>
      <c r="K21870" s="443"/>
    </row>
    <row r="21871" spans="2:11" s="440" customFormat="1" x14ac:dyDescent="0.2">
      <c r="B21871" s="442"/>
      <c r="I21871" s="443"/>
      <c r="J21871" s="443"/>
      <c r="K21871" s="443"/>
    </row>
    <row r="21872" spans="2:11" s="440" customFormat="1" x14ac:dyDescent="0.2">
      <c r="B21872" s="442"/>
      <c r="I21872" s="443"/>
      <c r="J21872" s="443"/>
      <c r="K21872" s="443"/>
    </row>
    <row r="21873" spans="2:11" s="440" customFormat="1" x14ac:dyDescent="0.2">
      <c r="B21873" s="442"/>
      <c r="I21873" s="443"/>
      <c r="J21873" s="443"/>
      <c r="K21873" s="443"/>
    </row>
    <row r="21874" spans="2:11" s="440" customFormat="1" x14ac:dyDescent="0.2">
      <c r="B21874" s="442"/>
      <c r="I21874" s="443"/>
      <c r="J21874" s="443"/>
      <c r="K21874" s="443"/>
    </row>
    <row r="21875" spans="2:11" s="440" customFormat="1" x14ac:dyDescent="0.2">
      <c r="B21875" s="442"/>
      <c r="I21875" s="443"/>
      <c r="J21875" s="443"/>
      <c r="K21875" s="443"/>
    </row>
    <row r="21876" spans="2:11" s="440" customFormat="1" x14ac:dyDescent="0.2">
      <c r="B21876" s="442"/>
      <c r="I21876" s="443"/>
      <c r="J21876" s="443"/>
      <c r="K21876" s="443"/>
    </row>
    <row r="21877" spans="2:11" s="440" customFormat="1" x14ac:dyDescent="0.2">
      <c r="B21877" s="442"/>
      <c r="I21877" s="443"/>
      <c r="J21877" s="443"/>
      <c r="K21877" s="443"/>
    </row>
    <row r="21878" spans="2:11" s="440" customFormat="1" x14ac:dyDescent="0.2">
      <c r="B21878" s="442"/>
      <c r="I21878" s="443"/>
      <c r="J21878" s="443"/>
      <c r="K21878" s="443"/>
    </row>
    <row r="21879" spans="2:11" s="440" customFormat="1" x14ac:dyDescent="0.2">
      <c r="B21879" s="442"/>
      <c r="I21879" s="443"/>
      <c r="J21879" s="443"/>
      <c r="K21879" s="443"/>
    </row>
    <row r="21880" spans="2:11" s="440" customFormat="1" x14ac:dyDescent="0.2">
      <c r="B21880" s="442"/>
      <c r="I21880" s="443"/>
      <c r="J21880" s="443"/>
      <c r="K21880" s="443"/>
    </row>
    <row r="21881" spans="2:11" s="440" customFormat="1" x14ac:dyDescent="0.2">
      <c r="B21881" s="442"/>
      <c r="I21881" s="443"/>
      <c r="J21881" s="443"/>
      <c r="K21881" s="443"/>
    </row>
    <row r="21882" spans="2:11" s="440" customFormat="1" x14ac:dyDescent="0.2">
      <c r="B21882" s="442"/>
      <c r="I21882" s="443"/>
      <c r="J21882" s="443"/>
      <c r="K21882" s="443"/>
    </row>
    <row r="21883" spans="2:11" s="440" customFormat="1" x14ac:dyDescent="0.2">
      <c r="B21883" s="442"/>
      <c r="I21883" s="443"/>
      <c r="J21883" s="443"/>
      <c r="K21883" s="443"/>
    </row>
    <row r="21884" spans="2:11" s="440" customFormat="1" x14ac:dyDescent="0.2">
      <c r="B21884" s="442"/>
      <c r="I21884" s="443"/>
      <c r="J21884" s="443"/>
      <c r="K21884" s="443"/>
    </row>
    <row r="21885" spans="2:11" s="440" customFormat="1" x14ac:dyDescent="0.2">
      <c r="B21885" s="442"/>
      <c r="I21885" s="443"/>
      <c r="J21885" s="443"/>
      <c r="K21885" s="443"/>
    </row>
    <row r="21886" spans="2:11" s="440" customFormat="1" x14ac:dyDescent="0.2">
      <c r="B21886" s="442"/>
      <c r="I21886" s="443"/>
      <c r="J21886" s="443"/>
      <c r="K21886" s="443"/>
    </row>
    <row r="21887" spans="2:11" s="440" customFormat="1" x14ac:dyDescent="0.2">
      <c r="B21887" s="442"/>
      <c r="I21887" s="443"/>
      <c r="J21887" s="443"/>
      <c r="K21887" s="443"/>
    </row>
    <row r="21888" spans="2:11" s="440" customFormat="1" x14ac:dyDescent="0.2">
      <c r="B21888" s="442"/>
      <c r="I21888" s="443"/>
      <c r="J21888" s="443"/>
      <c r="K21888" s="443"/>
    </row>
    <row r="21889" spans="2:11" s="440" customFormat="1" x14ac:dyDescent="0.2">
      <c r="B21889" s="442"/>
      <c r="I21889" s="443"/>
      <c r="J21889" s="443"/>
      <c r="K21889" s="443"/>
    </row>
    <row r="21890" spans="2:11" s="440" customFormat="1" x14ac:dyDescent="0.2">
      <c r="B21890" s="442"/>
      <c r="I21890" s="443"/>
      <c r="J21890" s="443"/>
      <c r="K21890" s="443"/>
    </row>
    <row r="21891" spans="2:11" s="440" customFormat="1" x14ac:dyDescent="0.2">
      <c r="B21891" s="442"/>
      <c r="I21891" s="443"/>
      <c r="J21891" s="443"/>
      <c r="K21891" s="443"/>
    </row>
    <row r="21892" spans="2:11" s="440" customFormat="1" x14ac:dyDescent="0.2">
      <c r="B21892" s="442"/>
      <c r="I21892" s="443"/>
      <c r="J21892" s="443"/>
      <c r="K21892" s="443"/>
    </row>
    <row r="21893" spans="2:11" s="440" customFormat="1" x14ac:dyDescent="0.2">
      <c r="B21893" s="442"/>
      <c r="I21893" s="443"/>
      <c r="J21893" s="443"/>
      <c r="K21893" s="443"/>
    </row>
    <row r="21894" spans="2:11" s="440" customFormat="1" x14ac:dyDescent="0.2">
      <c r="B21894" s="442"/>
      <c r="I21894" s="443"/>
      <c r="J21894" s="443"/>
      <c r="K21894" s="443"/>
    </row>
    <row r="21895" spans="2:11" s="440" customFormat="1" x14ac:dyDescent="0.2">
      <c r="B21895" s="442"/>
      <c r="I21895" s="443"/>
      <c r="J21895" s="443"/>
      <c r="K21895" s="443"/>
    </row>
    <row r="21896" spans="2:11" s="440" customFormat="1" x14ac:dyDescent="0.2">
      <c r="B21896" s="442"/>
      <c r="I21896" s="443"/>
      <c r="J21896" s="443"/>
      <c r="K21896" s="443"/>
    </row>
    <row r="21897" spans="2:11" s="440" customFormat="1" x14ac:dyDescent="0.2">
      <c r="B21897" s="442"/>
      <c r="I21897" s="443"/>
      <c r="J21897" s="443"/>
      <c r="K21897" s="443"/>
    </row>
    <row r="21898" spans="2:11" s="440" customFormat="1" x14ac:dyDescent="0.2">
      <c r="B21898" s="442"/>
      <c r="I21898" s="443"/>
      <c r="J21898" s="443"/>
      <c r="K21898" s="443"/>
    </row>
    <row r="21899" spans="2:11" s="440" customFormat="1" x14ac:dyDescent="0.2">
      <c r="B21899" s="442"/>
      <c r="I21899" s="443"/>
      <c r="J21899" s="443"/>
      <c r="K21899" s="443"/>
    </row>
    <row r="21900" spans="2:11" s="440" customFormat="1" x14ac:dyDescent="0.2">
      <c r="B21900" s="442"/>
      <c r="I21900" s="443"/>
      <c r="J21900" s="443"/>
      <c r="K21900" s="443"/>
    </row>
    <row r="21901" spans="2:11" s="440" customFormat="1" x14ac:dyDescent="0.2">
      <c r="B21901" s="442"/>
      <c r="I21901" s="443"/>
      <c r="J21901" s="443"/>
      <c r="K21901" s="443"/>
    </row>
    <row r="21902" spans="2:11" s="440" customFormat="1" x14ac:dyDescent="0.2">
      <c r="B21902" s="442"/>
      <c r="I21902" s="443"/>
      <c r="J21902" s="443"/>
      <c r="K21902" s="443"/>
    </row>
    <row r="21903" spans="2:11" s="440" customFormat="1" x14ac:dyDescent="0.2">
      <c r="B21903" s="442"/>
      <c r="I21903" s="443"/>
      <c r="J21903" s="443"/>
      <c r="K21903" s="443"/>
    </row>
    <row r="21904" spans="2:11" s="440" customFormat="1" x14ac:dyDescent="0.2">
      <c r="B21904" s="442"/>
      <c r="I21904" s="443"/>
      <c r="J21904" s="443"/>
      <c r="K21904" s="443"/>
    </row>
    <row r="21905" spans="2:11" s="440" customFormat="1" x14ac:dyDescent="0.2">
      <c r="B21905" s="442"/>
      <c r="I21905" s="443"/>
      <c r="J21905" s="443"/>
      <c r="K21905" s="443"/>
    </row>
    <row r="21906" spans="2:11" s="440" customFormat="1" x14ac:dyDescent="0.2">
      <c r="B21906" s="442"/>
      <c r="I21906" s="443"/>
      <c r="J21906" s="443"/>
      <c r="K21906" s="443"/>
    </row>
    <row r="21907" spans="2:11" s="440" customFormat="1" x14ac:dyDescent="0.2">
      <c r="B21907" s="442"/>
      <c r="I21907" s="443"/>
      <c r="J21907" s="443"/>
      <c r="K21907" s="443"/>
    </row>
    <row r="21908" spans="2:11" s="440" customFormat="1" x14ac:dyDescent="0.2">
      <c r="B21908" s="442"/>
      <c r="I21908" s="443"/>
      <c r="J21908" s="443"/>
      <c r="K21908" s="443"/>
    </row>
    <row r="21909" spans="2:11" s="440" customFormat="1" x14ac:dyDescent="0.2">
      <c r="B21909" s="442"/>
      <c r="I21909" s="443"/>
      <c r="J21909" s="443"/>
      <c r="K21909" s="443"/>
    </row>
    <row r="21910" spans="2:11" s="440" customFormat="1" x14ac:dyDescent="0.2">
      <c r="B21910" s="442"/>
      <c r="I21910" s="443"/>
      <c r="J21910" s="443"/>
      <c r="K21910" s="443"/>
    </row>
    <row r="21911" spans="2:11" s="440" customFormat="1" x14ac:dyDescent="0.2">
      <c r="B21911" s="442"/>
      <c r="I21911" s="443"/>
      <c r="J21911" s="443"/>
      <c r="K21911" s="443"/>
    </row>
    <row r="21912" spans="2:11" s="440" customFormat="1" x14ac:dyDescent="0.2">
      <c r="B21912" s="442"/>
      <c r="I21912" s="443"/>
      <c r="J21912" s="443"/>
      <c r="K21912" s="443"/>
    </row>
    <row r="21913" spans="2:11" s="440" customFormat="1" x14ac:dyDescent="0.2">
      <c r="B21913" s="442"/>
      <c r="I21913" s="443"/>
      <c r="J21913" s="443"/>
      <c r="K21913" s="443"/>
    </row>
    <row r="21914" spans="2:11" s="440" customFormat="1" x14ac:dyDescent="0.2">
      <c r="B21914" s="442"/>
      <c r="I21914" s="443"/>
      <c r="J21914" s="443"/>
      <c r="K21914" s="443"/>
    </row>
    <row r="21915" spans="2:11" s="440" customFormat="1" x14ac:dyDescent="0.2">
      <c r="B21915" s="442"/>
      <c r="I21915" s="443"/>
      <c r="J21915" s="443"/>
      <c r="K21915" s="443"/>
    </row>
    <row r="21916" spans="2:11" s="440" customFormat="1" x14ac:dyDescent="0.2">
      <c r="B21916" s="442"/>
      <c r="I21916" s="443"/>
      <c r="J21916" s="443"/>
      <c r="K21916" s="443"/>
    </row>
    <row r="21917" spans="2:11" s="440" customFormat="1" x14ac:dyDescent="0.2">
      <c r="B21917" s="442"/>
      <c r="I21917" s="443"/>
      <c r="J21917" s="443"/>
      <c r="K21917" s="443"/>
    </row>
    <row r="21918" spans="2:11" s="440" customFormat="1" x14ac:dyDescent="0.2">
      <c r="B21918" s="442"/>
      <c r="I21918" s="443"/>
      <c r="J21918" s="443"/>
      <c r="K21918" s="443"/>
    </row>
    <row r="21919" spans="2:11" s="440" customFormat="1" x14ac:dyDescent="0.2">
      <c r="B21919" s="442"/>
      <c r="I21919" s="443"/>
      <c r="J21919" s="443"/>
      <c r="K21919" s="443"/>
    </row>
    <row r="21920" spans="2:11" s="440" customFormat="1" x14ac:dyDescent="0.2">
      <c r="B21920" s="442"/>
      <c r="I21920" s="443"/>
      <c r="J21920" s="443"/>
      <c r="K21920" s="443"/>
    </row>
    <row r="21921" spans="2:11" s="440" customFormat="1" x14ac:dyDescent="0.2">
      <c r="B21921" s="442"/>
      <c r="I21921" s="443"/>
      <c r="J21921" s="443"/>
      <c r="K21921" s="443"/>
    </row>
    <row r="21922" spans="2:11" s="440" customFormat="1" x14ac:dyDescent="0.2">
      <c r="B21922" s="442"/>
      <c r="I21922" s="443"/>
      <c r="J21922" s="443"/>
      <c r="K21922" s="443"/>
    </row>
    <row r="21923" spans="2:11" s="440" customFormat="1" x14ac:dyDescent="0.2">
      <c r="B21923" s="442"/>
      <c r="I21923" s="443"/>
      <c r="J21923" s="443"/>
      <c r="K21923" s="443"/>
    </row>
    <row r="21924" spans="2:11" s="440" customFormat="1" x14ac:dyDescent="0.2">
      <c r="B21924" s="442"/>
      <c r="I21924" s="443"/>
      <c r="J21924" s="443"/>
      <c r="K21924" s="443"/>
    </row>
    <row r="21925" spans="2:11" s="440" customFormat="1" x14ac:dyDescent="0.2">
      <c r="B21925" s="442"/>
      <c r="I21925" s="443"/>
      <c r="J21925" s="443"/>
      <c r="K21925" s="443"/>
    </row>
    <row r="21926" spans="2:11" s="440" customFormat="1" x14ac:dyDescent="0.2">
      <c r="B21926" s="442"/>
      <c r="I21926" s="443"/>
      <c r="J21926" s="443"/>
      <c r="K21926" s="443"/>
    </row>
    <row r="21927" spans="2:11" s="440" customFormat="1" x14ac:dyDescent="0.2">
      <c r="B21927" s="442"/>
      <c r="I21927" s="443"/>
      <c r="J21927" s="443"/>
      <c r="K21927" s="443"/>
    </row>
    <row r="21928" spans="2:11" s="440" customFormat="1" x14ac:dyDescent="0.2">
      <c r="B21928" s="442"/>
      <c r="I21928" s="443"/>
      <c r="J21928" s="443"/>
      <c r="K21928" s="443"/>
    </row>
    <row r="21929" spans="2:11" s="440" customFormat="1" x14ac:dyDescent="0.2">
      <c r="B21929" s="442"/>
      <c r="I21929" s="443"/>
      <c r="J21929" s="443"/>
      <c r="K21929" s="443"/>
    </row>
    <row r="21930" spans="2:11" s="440" customFormat="1" x14ac:dyDescent="0.2">
      <c r="B21930" s="442"/>
      <c r="I21930" s="443"/>
      <c r="J21930" s="443"/>
      <c r="K21930" s="443"/>
    </row>
    <row r="21931" spans="2:11" s="440" customFormat="1" x14ac:dyDescent="0.2">
      <c r="B21931" s="442"/>
      <c r="I21931" s="443"/>
      <c r="J21931" s="443"/>
      <c r="K21931" s="443"/>
    </row>
    <row r="21932" spans="2:11" s="440" customFormat="1" x14ac:dyDescent="0.2">
      <c r="B21932" s="442"/>
      <c r="I21932" s="443"/>
      <c r="J21932" s="443"/>
      <c r="K21932" s="443"/>
    </row>
    <row r="21933" spans="2:11" s="440" customFormat="1" x14ac:dyDescent="0.2">
      <c r="B21933" s="442"/>
      <c r="I21933" s="443"/>
      <c r="J21933" s="443"/>
      <c r="K21933" s="443"/>
    </row>
    <row r="21934" spans="2:11" s="440" customFormat="1" x14ac:dyDescent="0.2">
      <c r="B21934" s="442"/>
      <c r="I21934" s="443"/>
      <c r="J21934" s="443"/>
      <c r="K21934" s="443"/>
    </row>
    <row r="21935" spans="2:11" s="440" customFormat="1" x14ac:dyDescent="0.2">
      <c r="B21935" s="442"/>
      <c r="I21935" s="443"/>
      <c r="J21935" s="443"/>
      <c r="K21935" s="443"/>
    </row>
    <row r="21936" spans="2:11" s="440" customFormat="1" x14ac:dyDescent="0.2">
      <c r="B21936" s="442"/>
      <c r="I21936" s="443"/>
      <c r="J21936" s="443"/>
      <c r="K21936" s="443"/>
    </row>
    <row r="21937" spans="2:11" s="440" customFormat="1" x14ac:dyDescent="0.2">
      <c r="B21937" s="442"/>
      <c r="I21937" s="443"/>
      <c r="J21937" s="443"/>
      <c r="K21937" s="443"/>
    </row>
    <row r="21938" spans="2:11" s="440" customFormat="1" x14ac:dyDescent="0.2">
      <c r="B21938" s="442"/>
      <c r="I21938" s="443"/>
      <c r="J21938" s="443"/>
      <c r="K21938" s="443"/>
    </row>
    <row r="21939" spans="2:11" s="440" customFormat="1" x14ac:dyDescent="0.2">
      <c r="B21939" s="442"/>
      <c r="I21939" s="443"/>
      <c r="J21939" s="443"/>
      <c r="K21939" s="443"/>
    </row>
    <row r="21940" spans="2:11" s="440" customFormat="1" x14ac:dyDescent="0.2">
      <c r="B21940" s="442"/>
      <c r="I21940" s="443"/>
      <c r="J21940" s="443"/>
      <c r="K21940" s="443"/>
    </row>
    <row r="21941" spans="2:11" s="440" customFormat="1" x14ac:dyDescent="0.2">
      <c r="B21941" s="442"/>
      <c r="I21941" s="443"/>
      <c r="J21941" s="443"/>
      <c r="K21941" s="443"/>
    </row>
    <row r="21942" spans="2:11" s="440" customFormat="1" x14ac:dyDescent="0.2">
      <c r="B21942" s="442"/>
      <c r="I21942" s="443"/>
      <c r="J21942" s="443"/>
      <c r="K21942" s="443"/>
    </row>
    <row r="21943" spans="2:11" s="440" customFormat="1" x14ac:dyDescent="0.2">
      <c r="B21943" s="442"/>
      <c r="I21943" s="443"/>
      <c r="J21943" s="443"/>
      <c r="K21943" s="443"/>
    </row>
    <row r="21944" spans="2:11" s="440" customFormat="1" x14ac:dyDescent="0.2">
      <c r="B21944" s="442"/>
      <c r="I21944" s="443"/>
      <c r="J21944" s="443"/>
      <c r="K21944" s="443"/>
    </row>
    <row r="21945" spans="2:11" s="440" customFormat="1" x14ac:dyDescent="0.2">
      <c r="B21945" s="442"/>
      <c r="I21945" s="443"/>
      <c r="J21945" s="443"/>
      <c r="K21945" s="443"/>
    </row>
    <row r="21946" spans="2:11" s="440" customFormat="1" x14ac:dyDescent="0.2">
      <c r="B21946" s="442"/>
      <c r="I21946" s="443"/>
      <c r="J21946" s="443"/>
      <c r="K21946" s="443"/>
    </row>
    <row r="21947" spans="2:11" s="440" customFormat="1" x14ac:dyDescent="0.2">
      <c r="B21947" s="442"/>
      <c r="I21947" s="443"/>
      <c r="J21947" s="443"/>
      <c r="K21947" s="443"/>
    </row>
    <row r="21948" spans="2:11" s="440" customFormat="1" x14ac:dyDescent="0.2">
      <c r="B21948" s="442"/>
      <c r="I21948" s="443"/>
      <c r="J21948" s="443"/>
      <c r="K21948" s="443"/>
    </row>
    <row r="21949" spans="2:11" s="440" customFormat="1" x14ac:dyDescent="0.2">
      <c r="B21949" s="442"/>
      <c r="I21949" s="443"/>
      <c r="J21949" s="443"/>
      <c r="K21949" s="443"/>
    </row>
    <row r="21950" spans="2:11" s="440" customFormat="1" x14ac:dyDescent="0.2">
      <c r="B21950" s="442"/>
      <c r="I21950" s="443"/>
      <c r="J21950" s="443"/>
      <c r="K21950" s="443"/>
    </row>
    <row r="21951" spans="2:11" s="440" customFormat="1" x14ac:dyDescent="0.2">
      <c r="B21951" s="442"/>
      <c r="I21951" s="443"/>
      <c r="J21951" s="443"/>
      <c r="K21951" s="443"/>
    </row>
    <row r="21952" spans="2:11" s="440" customFormat="1" x14ac:dyDescent="0.2">
      <c r="B21952" s="442"/>
      <c r="I21952" s="443"/>
      <c r="J21952" s="443"/>
      <c r="K21952" s="443"/>
    </row>
    <row r="21953" spans="2:11" s="440" customFormat="1" x14ac:dyDescent="0.2">
      <c r="B21953" s="442"/>
      <c r="I21953" s="443"/>
      <c r="J21953" s="443"/>
      <c r="K21953" s="443"/>
    </row>
    <row r="21954" spans="2:11" s="440" customFormat="1" x14ac:dyDescent="0.2">
      <c r="B21954" s="442"/>
      <c r="I21954" s="443"/>
      <c r="J21954" s="443"/>
      <c r="K21954" s="443"/>
    </row>
    <row r="21955" spans="2:11" s="440" customFormat="1" x14ac:dyDescent="0.2">
      <c r="B21955" s="442"/>
      <c r="I21955" s="443"/>
      <c r="J21955" s="443"/>
      <c r="K21955" s="443"/>
    </row>
    <row r="21956" spans="2:11" s="440" customFormat="1" x14ac:dyDescent="0.2">
      <c r="B21956" s="442"/>
      <c r="I21956" s="443"/>
      <c r="J21956" s="443"/>
      <c r="K21956" s="443"/>
    </row>
    <row r="21957" spans="2:11" s="440" customFormat="1" x14ac:dyDescent="0.2">
      <c r="B21957" s="442"/>
      <c r="I21957" s="443"/>
      <c r="J21957" s="443"/>
      <c r="K21957" s="443"/>
    </row>
    <row r="21958" spans="2:11" s="440" customFormat="1" x14ac:dyDescent="0.2">
      <c r="B21958" s="442"/>
      <c r="I21958" s="443"/>
      <c r="J21958" s="443"/>
      <c r="K21958" s="443"/>
    </row>
    <row r="21959" spans="2:11" s="440" customFormat="1" x14ac:dyDescent="0.2">
      <c r="B21959" s="442"/>
      <c r="I21959" s="443"/>
      <c r="J21959" s="443"/>
      <c r="K21959" s="443"/>
    </row>
    <row r="21960" spans="2:11" s="440" customFormat="1" x14ac:dyDescent="0.2">
      <c r="B21960" s="442"/>
      <c r="I21960" s="443"/>
      <c r="J21960" s="443"/>
      <c r="K21960" s="443"/>
    </row>
    <row r="21961" spans="2:11" s="440" customFormat="1" x14ac:dyDescent="0.2">
      <c r="B21961" s="442"/>
      <c r="I21961" s="443"/>
      <c r="J21961" s="443"/>
      <c r="K21961" s="443"/>
    </row>
    <row r="21962" spans="2:11" s="440" customFormat="1" x14ac:dyDescent="0.2">
      <c r="B21962" s="442"/>
      <c r="I21962" s="443"/>
      <c r="J21962" s="443"/>
      <c r="K21962" s="443"/>
    </row>
    <row r="21963" spans="2:11" s="440" customFormat="1" x14ac:dyDescent="0.2">
      <c r="B21963" s="442"/>
      <c r="I21963" s="443"/>
      <c r="J21963" s="443"/>
      <c r="K21963" s="443"/>
    </row>
    <row r="21964" spans="2:11" s="440" customFormat="1" x14ac:dyDescent="0.2">
      <c r="B21964" s="442"/>
      <c r="I21964" s="443"/>
      <c r="J21964" s="443"/>
      <c r="K21964" s="443"/>
    </row>
    <row r="21965" spans="2:11" s="440" customFormat="1" x14ac:dyDescent="0.2">
      <c r="B21965" s="442"/>
      <c r="I21965" s="443"/>
      <c r="J21965" s="443"/>
      <c r="K21965" s="443"/>
    </row>
    <row r="21966" spans="2:11" s="440" customFormat="1" x14ac:dyDescent="0.2">
      <c r="B21966" s="442"/>
      <c r="I21966" s="443"/>
      <c r="J21966" s="443"/>
      <c r="K21966" s="443"/>
    </row>
    <row r="21967" spans="2:11" s="440" customFormat="1" x14ac:dyDescent="0.2">
      <c r="B21967" s="442"/>
      <c r="I21967" s="443"/>
      <c r="J21967" s="443"/>
      <c r="K21967" s="443"/>
    </row>
    <row r="21968" spans="2:11" s="440" customFormat="1" x14ac:dyDescent="0.2">
      <c r="B21968" s="442"/>
      <c r="I21968" s="443"/>
      <c r="J21968" s="443"/>
      <c r="K21968" s="443"/>
    </row>
    <row r="21969" spans="2:11" s="440" customFormat="1" x14ac:dyDescent="0.2">
      <c r="B21969" s="442"/>
      <c r="I21969" s="443"/>
      <c r="J21969" s="443"/>
      <c r="K21969" s="443"/>
    </row>
    <row r="21970" spans="2:11" s="440" customFormat="1" x14ac:dyDescent="0.2">
      <c r="B21970" s="442"/>
      <c r="I21970" s="443"/>
      <c r="J21970" s="443"/>
      <c r="K21970" s="443"/>
    </row>
    <row r="21971" spans="2:11" s="440" customFormat="1" x14ac:dyDescent="0.2">
      <c r="B21971" s="442"/>
      <c r="I21971" s="443"/>
      <c r="J21971" s="443"/>
      <c r="K21971" s="443"/>
    </row>
    <row r="21972" spans="2:11" s="440" customFormat="1" x14ac:dyDescent="0.2">
      <c r="B21972" s="442"/>
      <c r="I21972" s="443"/>
      <c r="J21972" s="443"/>
      <c r="K21972" s="443"/>
    </row>
    <row r="21973" spans="2:11" s="440" customFormat="1" x14ac:dyDescent="0.2">
      <c r="B21973" s="442"/>
      <c r="I21973" s="443"/>
      <c r="J21973" s="443"/>
      <c r="K21973" s="443"/>
    </row>
    <row r="21974" spans="2:11" s="440" customFormat="1" x14ac:dyDescent="0.2">
      <c r="B21974" s="442"/>
      <c r="I21974" s="443"/>
      <c r="J21974" s="443"/>
      <c r="K21974" s="443"/>
    </row>
    <row r="21975" spans="2:11" s="440" customFormat="1" x14ac:dyDescent="0.2">
      <c r="B21975" s="442"/>
      <c r="I21975" s="443"/>
      <c r="J21975" s="443"/>
      <c r="K21975" s="443"/>
    </row>
    <row r="21976" spans="2:11" s="440" customFormat="1" x14ac:dyDescent="0.2">
      <c r="B21976" s="442"/>
      <c r="I21976" s="443"/>
      <c r="J21976" s="443"/>
      <c r="K21976" s="443"/>
    </row>
    <row r="21977" spans="2:11" s="440" customFormat="1" x14ac:dyDescent="0.2">
      <c r="B21977" s="442"/>
      <c r="I21977" s="443"/>
      <c r="J21977" s="443"/>
      <c r="K21977" s="443"/>
    </row>
    <row r="21978" spans="2:11" s="440" customFormat="1" x14ac:dyDescent="0.2">
      <c r="B21978" s="442"/>
      <c r="I21978" s="443"/>
      <c r="J21978" s="443"/>
      <c r="K21978" s="443"/>
    </row>
    <row r="21979" spans="2:11" s="440" customFormat="1" x14ac:dyDescent="0.2">
      <c r="B21979" s="442"/>
      <c r="I21979" s="443"/>
      <c r="J21979" s="443"/>
      <c r="K21979" s="443"/>
    </row>
    <row r="21980" spans="2:11" s="440" customFormat="1" x14ac:dyDescent="0.2">
      <c r="B21980" s="442"/>
      <c r="I21980" s="443"/>
      <c r="J21980" s="443"/>
      <c r="K21980" s="443"/>
    </row>
    <row r="21981" spans="2:11" s="440" customFormat="1" x14ac:dyDescent="0.2">
      <c r="B21981" s="442"/>
      <c r="I21981" s="443"/>
      <c r="J21981" s="443"/>
      <c r="K21981" s="443"/>
    </row>
    <row r="21982" spans="2:11" s="440" customFormat="1" x14ac:dyDescent="0.2">
      <c r="B21982" s="442"/>
      <c r="I21982" s="443"/>
      <c r="J21982" s="443"/>
      <c r="K21982" s="443"/>
    </row>
    <row r="21983" spans="2:11" s="440" customFormat="1" x14ac:dyDescent="0.2">
      <c r="B21983" s="442"/>
      <c r="I21983" s="443"/>
      <c r="J21983" s="443"/>
      <c r="K21983" s="443"/>
    </row>
    <row r="21984" spans="2:11" s="440" customFormat="1" x14ac:dyDescent="0.2">
      <c r="B21984" s="442"/>
      <c r="I21984" s="443"/>
      <c r="J21984" s="443"/>
      <c r="K21984" s="443"/>
    </row>
    <row r="21985" spans="2:11" s="440" customFormat="1" x14ac:dyDescent="0.2">
      <c r="B21985" s="442"/>
      <c r="I21985" s="443"/>
      <c r="J21985" s="443"/>
      <c r="K21985" s="443"/>
    </row>
    <row r="21986" spans="2:11" s="440" customFormat="1" x14ac:dyDescent="0.2">
      <c r="B21986" s="442"/>
      <c r="I21986" s="443"/>
      <c r="J21986" s="443"/>
      <c r="K21986" s="443"/>
    </row>
    <row r="21987" spans="2:11" s="440" customFormat="1" x14ac:dyDescent="0.2">
      <c r="B21987" s="442"/>
      <c r="I21987" s="443"/>
      <c r="J21987" s="443"/>
      <c r="K21987" s="443"/>
    </row>
    <row r="21988" spans="2:11" s="440" customFormat="1" x14ac:dyDescent="0.2">
      <c r="B21988" s="442"/>
      <c r="I21988" s="443"/>
      <c r="J21988" s="443"/>
      <c r="K21988" s="443"/>
    </row>
    <row r="21989" spans="2:11" s="440" customFormat="1" x14ac:dyDescent="0.2">
      <c r="B21989" s="442"/>
      <c r="I21989" s="443"/>
      <c r="J21989" s="443"/>
      <c r="K21989" s="443"/>
    </row>
    <row r="21990" spans="2:11" s="440" customFormat="1" x14ac:dyDescent="0.2">
      <c r="B21990" s="442"/>
      <c r="I21990" s="443"/>
      <c r="J21990" s="443"/>
      <c r="K21990" s="443"/>
    </row>
    <row r="21991" spans="2:11" s="440" customFormat="1" x14ac:dyDescent="0.2">
      <c r="B21991" s="442"/>
      <c r="I21991" s="443"/>
      <c r="J21991" s="443"/>
      <c r="K21991" s="443"/>
    </row>
    <row r="21992" spans="2:11" s="440" customFormat="1" x14ac:dyDescent="0.2">
      <c r="B21992" s="442"/>
      <c r="I21992" s="443"/>
      <c r="J21992" s="443"/>
      <c r="K21992" s="443"/>
    </row>
    <row r="21993" spans="2:11" s="440" customFormat="1" x14ac:dyDescent="0.2">
      <c r="B21993" s="442"/>
      <c r="I21993" s="443"/>
      <c r="J21993" s="443"/>
      <c r="K21993" s="443"/>
    </row>
    <row r="21994" spans="2:11" s="440" customFormat="1" x14ac:dyDescent="0.2">
      <c r="B21994" s="442"/>
      <c r="I21994" s="443"/>
      <c r="J21994" s="443"/>
      <c r="K21994" s="443"/>
    </row>
    <row r="21995" spans="2:11" s="440" customFormat="1" x14ac:dyDescent="0.2">
      <c r="B21995" s="442"/>
      <c r="I21995" s="443"/>
      <c r="J21995" s="443"/>
      <c r="K21995" s="443"/>
    </row>
    <row r="21996" spans="2:11" s="440" customFormat="1" x14ac:dyDescent="0.2">
      <c r="B21996" s="442"/>
      <c r="I21996" s="443"/>
      <c r="J21996" s="443"/>
      <c r="K21996" s="443"/>
    </row>
    <row r="21997" spans="2:11" s="440" customFormat="1" x14ac:dyDescent="0.2">
      <c r="B21997" s="442"/>
      <c r="I21997" s="443"/>
      <c r="J21997" s="443"/>
      <c r="K21997" s="443"/>
    </row>
    <row r="21998" spans="2:11" s="440" customFormat="1" x14ac:dyDescent="0.2">
      <c r="B21998" s="442"/>
      <c r="I21998" s="443"/>
      <c r="J21998" s="443"/>
      <c r="K21998" s="443"/>
    </row>
    <row r="21999" spans="2:11" s="440" customFormat="1" x14ac:dyDescent="0.2">
      <c r="B21999" s="442"/>
      <c r="I21999" s="443"/>
      <c r="J21999" s="443"/>
      <c r="K21999" s="443"/>
    </row>
    <row r="22000" spans="2:11" s="440" customFormat="1" x14ac:dyDescent="0.2">
      <c r="B22000" s="442"/>
      <c r="I22000" s="443"/>
      <c r="J22000" s="443"/>
      <c r="K22000" s="443"/>
    </row>
    <row r="22001" spans="2:11" s="440" customFormat="1" x14ac:dyDescent="0.2">
      <c r="B22001" s="442"/>
      <c r="I22001" s="443"/>
      <c r="J22001" s="443"/>
      <c r="K22001" s="443"/>
    </row>
    <row r="22002" spans="2:11" s="440" customFormat="1" x14ac:dyDescent="0.2">
      <c r="B22002" s="442"/>
      <c r="I22002" s="443"/>
      <c r="J22002" s="443"/>
      <c r="K22002" s="443"/>
    </row>
    <row r="22003" spans="2:11" s="440" customFormat="1" x14ac:dyDescent="0.2">
      <c r="B22003" s="442"/>
      <c r="I22003" s="443"/>
      <c r="J22003" s="443"/>
      <c r="K22003" s="443"/>
    </row>
    <row r="22004" spans="2:11" s="440" customFormat="1" x14ac:dyDescent="0.2">
      <c r="B22004" s="442"/>
      <c r="I22004" s="443"/>
      <c r="J22004" s="443"/>
      <c r="K22004" s="443"/>
    </row>
    <row r="22005" spans="2:11" s="440" customFormat="1" x14ac:dyDescent="0.2">
      <c r="B22005" s="442"/>
      <c r="I22005" s="443"/>
      <c r="J22005" s="443"/>
      <c r="K22005" s="443"/>
    </row>
    <row r="22006" spans="2:11" s="440" customFormat="1" x14ac:dyDescent="0.2">
      <c r="B22006" s="442"/>
      <c r="I22006" s="443"/>
      <c r="J22006" s="443"/>
      <c r="K22006" s="443"/>
    </row>
    <row r="22007" spans="2:11" s="440" customFormat="1" x14ac:dyDescent="0.2">
      <c r="B22007" s="442"/>
      <c r="I22007" s="443"/>
      <c r="J22007" s="443"/>
      <c r="K22007" s="443"/>
    </row>
    <row r="22008" spans="2:11" s="440" customFormat="1" x14ac:dyDescent="0.2">
      <c r="B22008" s="442"/>
      <c r="I22008" s="443"/>
      <c r="J22008" s="443"/>
      <c r="K22008" s="443"/>
    </row>
    <row r="22009" spans="2:11" s="440" customFormat="1" x14ac:dyDescent="0.2">
      <c r="B22009" s="442"/>
      <c r="I22009" s="443"/>
      <c r="J22009" s="443"/>
      <c r="K22009" s="443"/>
    </row>
    <row r="22010" spans="2:11" s="440" customFormat="1" x14ac:dyDescent="0.2">
      <c r="B22010" s="442"/>
      <c r="I22010" s="443"/>
      <c r="J22010" s="443"/>
      <c r="K22010" s="443"/>
    </row>
    <row r="22011" spans="2:11" s="440" customFormat="1" x14ac:dyDescent="0.2">
      <c r="B22011" s="442"/>
      <c r="I22011" s="443"/>
      <c r="J22011" s="443"/>
      <c r="K22011" s="443"/>
    </row>
    <row r="22012" spans="2:11" s="440" customFormat="1" x14ac:dyDescent="0.2">
      <c r="B22012" s="442"/>
      <c r="I22012" s="443"/>
      <c r="J22012" s="443"/>
      <c r="K22012" s="443"/>
    </row>
    <row r="22013" spans="2:11" s="440" customFormat="1" x14ac:dyDescent="0.2">
      <c r="B22013" s="442"/>
      <c r="I22013" s="443"/>
      <c r="J22013" s="443"/>
      <c r="K22013" s="443"/>
    </row>
    <row r="22014" spans="2:11" s="440" customFormat="1" x14ac:dyDescent="0.2">
      <c r="B22014" s="442"/>
      <c r="I22014" s="443"/>
      <c r="J22014" s="443"/>
      <c r="K22014" s="443"/>
    </row>
    <row r="22015" spans="2:11" s="440" customFormat="1" x14ac:dyDescent="0.2">
      <c r="B22015" s="442"/>
      <c r="I22015" s="443"/>
      <c r="J22015" s="443"/>
      <c r="K22015" s="443"/>
    </row>
    <row r="22016" spans="2:11" s="440" customFormat="1" x14ac:dyDescent="0.2">
      <c r="B22016" s="442"/>
      <c r="I22016" s="443"/>
      <c r="J22016" s="443"/>
      <c r="K22016" s="443"/>
    </row>
    <row r="22017" spans="2:11" s="440" customFormat="1" x14ac:dyDescent="0.2">
      <c r="B22017" s="442"/>
      <c r="I22017" s="443"/>
      <c r="J22017" s="443"/>
      <c r="K22017" s="443"/>
    </row>
    <row r="22018" spans="2:11" s="440" customFormat="1" x14ac:dyDescent="0.2">
      <c r="B22018" s="442"/>
      <c r="I22018" s="443"/>
      <c r="J22018" s="443"/>
      <c r="K22018" s="443"/>
    </row>
    <row r="22019" spans="2:11" s="440" customFormat="1" x14ac:dyDescent="0.2">
      <c r="B22019" s="442"/>
      <c r="I22019" s="443"/>
      <c r="J22019" s="443"/>
      <c r="K22019" s="443"/>
    </row>
    <row r="22020" spans="2:11" s="440" customFormat="1" x14ac:dyDescent="0.2">
      <c r="B22020" s="442"/>
      <c r="I22020" s="443"/>
      <c r="J22020" s="443"/>
      <c r="K22020" s="443"/>
    </row>
    <row r="22021" spans="2:11" s="440" customFormat="1" x14ac:dyDescent="0.2">
      <c r="B22021" s="442"/>
      <c r="I22021" s="443"/>
      <c r="J22021" s="443"/>
      <c r="K22021" s="443"/>
    </row>
    <row r="22022" spans="2:11" s="440" customFormat="1" x14ac:dyDescent="0.2">
      <c r="B22022" s="442"/>
      <c r="I22022" s="443"/>
      <c r="J22022" s="443"/>
      <c r="K22022" s="443"/>
    </row>
    <row r="22023" spans="2:11" s="440" customFormat="1" x14ac:dyDescent="0.2">
      <c r="B22023" s="442"/>
      <c r="I22023" s="443"/>
      <c r="J22023" s="443"/>
      <c r="K22023" s="443"/>
    </row>
    <row r="22024" spans="2:11" s="440" customFormat="1" x14ac:dyDescent="0.2">
      <c r="B22024" s="442"/>
      <c r="I22024" s="443"/>
      <c r="J22024" s="443"/>
      <c r="K22024" s="443"/>
    </row>
    <row r="22025" spans="2:11" s="440" customFormat="1" x14ac:dyDescent="0.2">
      <c r="B22025" s="442"/>
      <c r="I22025" s="443"/>
      <c r="J22025" s="443"/>
      <c r="K22025" s="443"/>
    </row>
    <row r="22026" spans="2:11" s="440" customFormat="1" x14ac:dyDescent="0.2">
      <c r="B22026" s="442"/>
      <c r="I22026" s="443"/>
      <c r="J22026" s="443"/>
      <c r="K22026" s="443"/>
    </row>
    <row r="22027" spans="2:11" s="440" customFormat="1" x14ac:dyDescent="0.2">
      <c r="B22027" s="442"/>
      <c r="I22027" s="443"/>
      <c r="J22027" s="443"/>
      <c r="K22027" s="443"/>
    </row>
    <row r="22028" spans="2:11" s="440" customFormat="1" x14ac:dyDescent="0.2">
      <c r="B22028" s="442"/>
      <c r="I22028" s="443"/>
      <c r="J22028" s="443"/>
      <c r="K22028" s="443"/>
    </row>
    <row r="22029" spans="2:11" s="440" customFormat="1" x14ac:dyDescent="0.2">
      <c r="B22029" s="442"/>
      <c r="I22029" s="443"/>
      <c r="J22029" s="443"/>
      <c r="K22029" s="443"/>
    </row>
    <row r="22030" spans="2:11" s="440" customFormat="1" x14ac:dyDescent="0.2">
      <c r="B22030" s="442"/>
      <c r="I22030" s="443"/>
      <c r="J22030" s="443"/>
      <c r="K22030" s="443"/>
    </row>
    <row r="22031" spans="2:11" s="440" customFormat="1" x14ac:dyDescent="0.2">
      <c r="B22031" s="442"/>
      <c r="I22031" s="443"/>
      <c r="J22031" s="443"/>
      <c r="K22031" s="443"/>
    </row>
    <row r="22032" spans="2:11" s="440" customFormat="1" x14ac:dyDescent="0.2">
      <c r="B22032" s="442"/>
      <c r="I22032" s="443"/>
      <c r="J22032" s="443"/>
      <c r="K22032" s="443"/>
    </row>
    <row r="22033" spans="2:11" s="440" customFormat="1" x14ac:dyDescent="0.2">
      <c r="B22033" s="442"/>
      <c r="I22033" s="443"/>
      <c r="J22033" s="443"/>
      <c r="K22033" s="443"/>
    </row>
    <row r="22034" spans="2:11" s="440" customFormat="1" x14ac:dyDescent="0.2">
      <c r="B22034" s="442"/>
      <c r="I22034" s="443"/>
      <c r="J22034" s="443"/>
      <c r="K22034" s="443"/>
    </row>
    <row r="22035" spans="2:11" s="440" customFormat="1" x14ac:dyDescent="0.2">
      <c r="B22035" s="442"/>
      <c r="I22035" s="443"/>
      <c r="J22035" s="443"/>
      <c r="K22035" s="443"/>
    </row>
    <row r="22036" spans="2:11" s="440" customFormat="1" x14ac:dyDescent="0.2">
      <c r="B22036" s="442"/>
      <c r="I22036" s="443"/>
      <c r="J22036" s="443"/>
      <c r="K22036" s="443"/>
    </row>
    <row r="22037" spans="2:11" s="440" customFormat="1" x14ac:dyDescent="0.2">
      <c r="B22037" s="442"/>
      <c r="I22037" s="443"/>
      <c r="J22037" s="443"/>
      <c r="K22037" s="443"/>
    </row>
    <row r="22038" spans="2:11" s="440" customFormat="1" x14ac:dyDescent="0.2">
      <c r="B22038" s="442"/>
      <c r="I22038" s="443"/>
      <c r="J22038" s="443"/>
      <c r="K22038" s="443"/>
    </row>
    <row r="22039" spans="2:11" s="440" customFormat="1" x14ac:dyDescent="0.2">
      <c r="B22039" s="442"/>
      <c r="I22039" s="443"/>
      <c r="J22039" s="443"/>
      <c r="K22039" s="443"/>
    </row>
    <row r="22040" spans="2:11" s="440" customFormat="1" x14ac:dyDescent="0.2">
      <c r="B22040" s="442"/>
      <c r="I22040" s="443"/>
      <c r="J22040" s="443"/>
      <c r="K22040" s="443"/>
    </row>
    <row r="22041" spans="2:11" s="440" customFormat="1" x14ac:dyDescent="0.2">
      <c r="B22041" s="442"/>
      <c r="I22041" s="443"/>
      <c r="J22041" s="443"/>
      <c r="K22041" s="443"/>
    </row>
    <row r="22042" spans="2:11" s="440" customFormat="1" x14ac:dyDescent="0.2">
      <c r="B22042" s="442"/>
      <c r="I22042" s="443"/>
      <c r="J22042" s="443"/>
      <c r="K22042" s="443"/>
    </row>
    <row r="22043" spans="2:11" s="440" customFormat="1" x14ac:dyDescent="0.2">
      <c r="B22043" s="442"/>
      <c r="I22043" s="443"/>
      <c r="J22043" s="443"/>
      <c r="K22043" s="443"/>
    </row>
    <row r="22044" spans="2:11" s="440" customFormat="1" x14ac:dyDescent="0.2">
      <c r="B22044" s="442"/>
      <c r="I22044" s="443"/>
      <c r="J22044" s="443"/>
      <c r="K22044" s="443"/>
    </row>
    <row r="22045" spans="2:11" s="440" customFormat="1" x14ac:dyDescent="0.2">
      <c r="B22045" s="442"/>
      <c r="I22045" s="443"/>
      <c r="J22045" s="443"/>
      <c r="K22045" s="443"/>
    </row>
    <row r="22046" spans="2:11" s="440" customFormat="1" x14ac:dyDescent="0.2">
      <c r="B22046" s="442"/>
      <c r="I22046" s="443"/>
      <c r="J22046" s="443"/>
      <c r="K22046" s="443"/>
    </row>
    <row r="22047" spans="2:11" s="440" customFormat="1" x14ac:dyDescent="0.2">
      <c r="B22047" s="442"/>
      <c r="I22047" s="443"/>
      <c r="J22047" s="443"/>
      <c r="K22047" s="443"/>
    </row>
    <row r="22048" spans="2:11" s="440" customFormat="1" x14ac:dyDescent="0.2">
      <c r="B22048" s="442"/>
      <c r="I22048" s="443"/>
      <c r="J22048" s="443"/>
      <c r="K22048" s="443"/>
    </row>
    <row r="22049" spans="2:11" s="440" customFormat="1" x14ac:dyDescent="0.2">
      <c r="B22049" s="442"/>
      <c r="I22049" s="443"/>
      <c r="J22049" s="443"/>
      <c r="K22049" s="443"/>
    </row>
    <row r="22050" spans="2:11" s="440" customFormat="1" x14ac:dyDescent="0.2">
      <c r="B22050" s="442"/>
      <c r="I22050" s="443"/>
      <c r="J22050" s="443"/>
      <c r="K22050" s="443"/>
    </row>
    <row r="22051" spans="2:11" s="440" customFormat="1" x14ac:dyDescent="0.2">
      <c r="B22051" s="442"/>
      <c r="I22051" s="443"/>
      <c r="J22051" s="443"/>
      <c r="K22051" s="443"/>
    </row>
    <row r="22052" spans="2:11" s="440" customFormat="1" x14ac:dyDescent="0.2">
      <c r="B22052" s="442"/>
      <c r="I22052" s="443"/>
      <c r="J22052" s="443"/>
      <c r="K22052" s="443"/>
    </row>
    <row r="22053" spans="2:11" s="440" customFormat="1" x14ac:dyDescent="0.2">
      <c r="B22053" s="442"/>
      <c r="I22053" s="443"/>
      <c r="J22053" s="443"/>
      <c r="K22053" s="443"/>
    </row>
    <row r="22054" spans="2:11" s="440" customFormat="1" x14ac:dyDescent="0.2">
      <c r="B22054" s="442"/>
      <c r="I22054" s="443"/>
      <c r="J22054" s="443"/>
      <c r="K22054" s="443"/>
    </row>
    <row r="22055" spans="2:11" s="440" customFormat="1" x14ac:dyDescent="0.2">
      <c r="B22055" s="442"/>
      <c r="I22055" s="443"/>
      <c r="J22055" s="443"/>
      <c r="K22055" s="443"/>
    </row>
    <row r="22056" spans="2:11" s="440" customFormat="1" x14ac:dyDescent="0.2">
      <c r="B22056" s="442"/>
      <c r="I22056" s="443"/>
      <c r="J22056" s="443"/>
      <c r="K22056" s="443"/>
    </row>
    <row r="22057" spans="2:11" s="440" customFormat="1" x14ac:dyDescent="0.2">
      <c r="B22057" s="442"/>
      <c r="I22057" s="443"/>
      <c r="J22057" s="443"/>
      <c r="K22057" s="443"/>
    </row>
    <row r="22058" spans="2:11" s="440" customFormat="1" x14ac:dyDescent="0.2">
      <c r="B22058" s="442"/>
      <c r="I22058" s="443"/>
      <c r="J22058" s="443"/>
      <c r="K22058" s="443"/>
    </row>
    <row r="22059" spans="2:11" s="440" customFormat="1" x14ac:dyDescent="0.2">
      <c r="B22059" s="442"/>
      <c r="I22059" s="443"/>
      <c r="J22059" s="443"/>
      <c r="K22059" s="443"/>
    </row>
    <row r="22060" spans="2:11" s="440" customFormat="1" x14ac:dyDescent="0.2">
      <c r="B22060" s="442"/>
      <c r="I22060" s="443"/>
      <c r="J22060" s="443"/>
      <c r="K22060" s="443"/>
    </row>
    <row r="22061" spans="2:11" s="440" customFormat="1" x14ac:dyDescent="0.2">
      <c r="B22061" s="442"/>
      <c r="I22061" s="443"/>
      <c r="J22061" s="443"/>
      <c r="K22061" s="443"/>
    </row>
    <row r="22062" spans="2:11" s="440" customFormat="1" x14ac:dyDescent="0.2">
      <c r="B22062" s="442"/>
      <c r="I22062" s="443"/>
      <c r="J22062" s="443"/>
      <c r="K22062" s="443"/>
    </row>
    <row r="22063" spans="2:11" s="440" customFormat="1" x14ac:dyDescent="0.2">
      <c r="B22063" s="442"/>
      <c r="I22063" s="443"/>
      <c r="J22063" s="443"/>
      <c r="K22063" s="443"/>
    </row>
    <row r="22064" spans="2:11" s="440" customFormat="1" x14ac:dyDescent="0.2">
      <c r="B22064" s="442"/>
      <c r="I22064" s="443"/>
      <c r="J22064" s="443"/>
      <c r="K22064" s="443"/>
    </row>
    <row r="22065" spans="2:11" s="440" customFormat="1" x14ac:dyDescent="0.2">
      <c r="B22065" s="442"/>
      <c r="I22065" s="443"/>
      <c r="J22065" s="443"/>
      <c r="K22065" s="443"/>
    </row>
    <row r="22066" spans="2:11" s="440" customFormat="1" x14ac:dyDescent="0.2">
      <c r="B22066" s="442"/>
      <c r="I22066" s="443"/>
      <c r="J22066" s="443"/>
      <c r="K22066" s="443"/>
    </row>
    <row r="22067" spans="2:11" s="440" customFormat="1" x14ac:dyDescent="0.2">
      <c r="B22067" s="442"/>
      <c r="I22067" s="443"/>
      <c r="J22067" s="443"/>
      <c r="K22067" s="443"/>
    </row>
    <row r="22068" spans="2:11" s="440" customFormat="1" x14ac:dyDescent="0.2">
      <c r="B22068" s="442"/>
      <c r="I22068" s="443"/>
      <c r="J22068" s="443"/>
      <c r="K22068" s="443"/>
    </row>
    <row r="22069" spans="2:11" s="440" customFormat="1" x14ac:dyDescent="0.2">
      <c r="B22069" s="442"/>
      <c r="I22069" s="443"/>
      <c r="J22069" s="443"/>
      <c r="K22069" s="443"/>
    </row>
    <row r="22070" spans="2:11" s="440" customFormat="1" x14ac:dyDescent="0.2">
      <c r="B22070" s="442"/>
      <c r="I22070" s="443"/>
      <c r="J22070" s="443"/>
      <c r="K22070" s="443"/>
    </row>
    <row r="22071" spans="2:11" s="440" customFormat="1" x14ac:dyDescent="0.2">
      <c r="B22071" s="442"/>
      <c r="I22071" s="443"/>
      <c r="J22071" s="443"/>
      <c r="K22071" s="443"/>
    </row>
    <row r="22072" spans="2:11" s="440" customFormat="1" x14ac:dyDescent="0.2">
      <c r="B22072" s="442"/>
      <c r="I22072" s="443"/>
      <c r="J22072" s="443"/>
      <c r="K22072" s="443"/>
    </row>
    <row r="22073" spans="2:11" s="440" customFormat="1" x14ac:dyDescent="0.2">
      <c r="B22073" s="442"/>
      <c r="I22073" s="443"/>
      <c r="J22073" s="443"/>
      <c r="K22073" s="443"/>
    </row>
    <row r="22074" spans="2:11" s="440" customFormat="1" x14ac:dyDescent="0.2">
      <c r="B22074" s="442"/>
      <c r="I22074" s="443"/>
      <c r="J22074" s="443"/>
      <c r="K22074" s="443"/>
    </row>
    <row r="22075" spans="2:11" s="440" customFormat="1" x14ac:dyDescent="0.2">
      <c r="B22075" s="442"/>
      <c r="I22075" s="443"/>
      <c r="J22075" s="443"/>
      <c r="K22075" s="443"/>
    </row>
    <row r="22076" spans="2:11" s="440" customFormat="1" x14ac:dyDescent="0.2">
      <c r="B22076" s="442"/>
      <c r="I22076" s="443"/>
      <c r="J22076" s="443"/>
      <c r="K22076" s="443"/>
    </row>
    <row r="22077" spans="2:11" s="440" customFormat="1" x14ac:dyDescent="0.2">
      <c r="B22077" s="442"/>
      <c r="I22077" s="443"/>
      <c r="J22077" s="443"/>
      <c r="K22077" s="443"/>
    </row>
    <row r="22078" spans="2:11" s="440" customFormat="1" x14ac:dyDescent="0.2">
      <c r="B22078" s="442"/>
      <c r="I22078" s="443"/>
      <c r="J22078" s="443"/>
      <c r="K22078" s="443"/>
    </row>
    <row r="22079" spans="2:11" s="440" customFormat="1" x14ac:dyDescent="0.2">
      <c r="B22079" s="442"/>
      <c r="I22079" s="443"/>
      <c r="J22079" s="443"/>
      <c r="K22079" s="443"/>
    </row>
    <row r="22080" spans="2:11" s="440" customFormat="1" x14ac:dyDescent="0.2">
      <c r="B22080" s="442"/>
      <c r="I22080" s="443"/>
      <c r="J22080" s="443"/>
      <c r="K22080" s="443"/>
    </row>
    <row r="22081" spans="2:11" s="440" customFormat="1" x14ac:dyDescent="0.2">
      <c r="B22081" s="442"/>
      <c r="I22081" s="443"/>
      <c r="J22081" s="443"/>
      <c r="K22081" s="443"/>
    </row>
    <row r="22082" spans="2:11" s="440" customFormat="1" x14ac:dyDescent="0.2">
      <c r="B22082" s="442"/>
      <c r="I22082" s="443"/>
      <c r="J22082" s="443"/>
      <c r="K22082" s="443"/>
    </row>
    <row r="22083" spans="2:11" s="440" customFormat="1" x14ac:dyDescent="0.2">
      <c r="B22083" s="442"/>
      <c r="I22083" s="443"/>
      <c r="J22083" s="443"/>
      <c r="K22083" s="443"/>
    </row>
    <row r="22084" spans="2:11" s="440" customFormat="1" x14ac:dyDescent="0.2">
      <c r="B22084" s="442"/>
      <c r="I22084" s="443"/>
      <c r="J22084" s="443"/>
      <c r="K22084" s="443"/>
    </row>
    <row r="22085" spans="2:11" s="440" customFormat="1" x14ac:dyDescent="0.2">
      <c r="B22085" s="442"/>
      <c r="I22085" s="443"/>
      <c r="J22085" s="443"/>
      <c r="K22085" s="443"/>
    </row>
    <row r="22086" spans="2:11" s="440" customFormat="1" x14ac:dyDescent="0.2">
      <c r="B22086" s="442"/>
      <c r="I22086" s="443"/>
      <c r="J22086" s="443"/>
      <c r="K22086" s="443"/>
    </row>
    <row r="22087" spans="2:11" s="440" customFormat="1" x14ac:dyDescent="0.2">
      <c r="B22087" s="442"/>
      <c r="I22087" s="443"/>
      <c r="J22087" s="443"/>
      <c r="K22087" s="443"/>
    </row>
    <row r="22088" spans="2:11" s="440" customFormat="1" x14ac:dyDescent="0.2">
      <c r="B22088" s="442"/>
      <c r="I22088" s="443"/>
      <c r="J22088" s="443"/>
      <c r="K22088" s="443"/>
    </row>
    <row r="22089" spans="2:11" s="440" customFormat="1" x14ac:dyDescent="0.2">
      <c r="B22089" s="442"/>
      <c r="I22089" s="443"/>
      <c r="J22089" s="443"/>
      <c r="K22089" s="443"/>
    </row>
    <row r="22090" spans="2:11" s="440" customFormat="1" x14ac:dyDescent="0.2">
      <c r="B22090" s="442"/>
      <c r="I22090" s="443"/>
      <c r="J22090" s="443"/>
      <c r="K22090" s="443"/>
    </row>
    <row r="22091" spans="2:11" s="440" customFormat="1" x14ac:dyDescent="0.2">
      <c r="B22091" s="442"/>
      <c r="I22091" s="443"/>
      <c r="J22091" s="443"/>
      <c r="K22091" s="443"/>
    </row>
    <row r="22092" spans="2:11" s="440" customFormat="1" x14ac:dyDescent="0.2">
      <c r="B22092" s="442"/>
      <c r="I22092" s="443"/>
      <c r="J22092" s="443"/>
      <c r="K22092" s="443"/>
    </row>
    <row r="22093" spans="2:11" s="440" customFormat="1" x14ac:dyDescent="0.2">
      <c r="B22093" s="442"/>
      <c r="I22093" s="443"/>
      <c r="J22093" s="443"/>
      <c r="K22093" s="443"/>
    </row>
    <row r="22094" spans="2:11" s="440" customFormat="1" x14ac:dyDescent="0.2">
      <c r="B22094" s="442"/>
      <c r="I22094" s="443"/>
      <c r="J22094" s="443"/>
      <c r="K22094" s="443"/>
    </row>
    <row r="22095" spans="2:11" s="440" customFormat="1" x14ac:dyDescent="0.2">
      <c r="B22095" s="442"/>
      <c r="I22095" s="443"/>
      <c r="J22095" s="443"/>
      <c r="K22095" s="443"/>
    </row>
    <row r="22096" spans="2:11" s="440" customFormat="1" x14ac:dyDescent="0.2">
      <c r="B22096" s="442"/>
      <c r="I22096" s="443"/>
      <c r="J22096" s="443"/>
      <c r="K22096" s="443"/>
    </row>
    <row r="22097" spans="2:11" s="440" customFormat="1" x14ac:dyDescent="0.2">
      <c r="B22097" s="442"/>
      <c r="I22097" s="443"/>
      <c r="J22097" s="443"/>
      <c r="K22097" s="443"/>
    </row>
    <row r="22098" spans="2:11" s="440" customFormat="1" x14ac:dyDescent="0.2">
      <c r="B22098" s="442"/>
      <c r="I22098" s="443"/>
      <c r="J22098" s="443"/>
      <c r="K22098" s="443"/>
    </row>
    <row r="22099" spans="2:11" s="440" customFormat="1" x14ac:dyDescent="0.2">
      <c r="B22099" s="442"/>
      <c r="I22099" s="443"/>
      <c r="J22099" s="443"/>
      <c r="K22099" s="443"/>
    </row>
    <row r="22100" spans="2:11" s="440" customFormat="1" x14ac:dyDescent="0.2">
      <c r="B22100" s="442"/>
      <c r="I22100" s="443"/>
      <c r="J22100" s="443"/>
      <c r="K22100" s="443"/>
    </row>
    <row r="22101" spans="2:11" s="440" customFormat="1" x14ac:dyDescent="0.2">
      <c r="B22101" s="442"/>
      <c r="I22101" s="443"/>
      <c r="J22101" s="443"/>
      <c r="K22101" s="443"/>
    </row>
    <row r="22102" spans="2:11" s="440" customFormat="1" x14ac:dyDescent="0.2">
      <c r="B22102" s="442"/>
      <c r="I22102" s="443"/>
      <c r="J22102" s="443"/>
      <c r="K22102" s="443"/>
    </row>
    <row r="22103" spans="2:11" s="440" customFormat="1" x14ac:dyDescent="0.2">
      <c r="B22103" s="442"/>
      <c r="I22103" s="443"/>
      <c r="J22103" s="443"/>
      <c r="K22103" s="443"/>
    </row>
    <row r="22104" spans="2:11" s="440" customFormat="1" x14ac:dyDescent="0.2">
      <c r="B22104" s="442"/>
      <c r="I22104" s="443"/>
      <c r="J22104" s="443"/>
      <c r="K22104" s="443"/>
    </row>
    <row r="22105" spans="2:11" s="440" customFormat="1" x14ac:dyDescent="0.2">
      <c r="B22105" s="442"/>
      <c r="I22105" s="443"/>
      <c r="J22105" s="443"/>
      <c r="K22105" s="443"/>
    </row>
    <row r="22106" spans="2:11" s="440" customFormat="1" x14ac:dyDescent="0.2">
      <c r="B22106" s="442"/>
      <c r="I22106" s="443"/>
      <c r="J22106" s="443"/>
      <c r="K22106" s="443"/>
    </row>
    <row r="22107" spans="2:11" s="440" customFormat="1" x14ac:dyDescent="0.2">
      <c r="B22107" s="442"/>
      <c r="I22107" s="443"/>
      <c r="J22107" s="443"/>
      <c r="K22107" s="443"/>
    </row>
    <row r="22108" spans="2:11" s="440" customFormat="1" x14ac:dyDescent="0.2">
      <c r="B22108" s="442"/>
      <c r="I22108" s="443"/>
      <c r="J22108" s="443"/>
      <c r="K22108" s="443"/>
    </row>
    <row r="22109" spans="2:11" s="440" customFormat="1" x14ac:dyDescent="0.2">
      <c r="B22109" s="442"/>
      <c r="I22109" s="443"/>
      <c r="J22109" s="443"/>
      <c r="K22109" s="443"/>
    </row>
    <row r="22110" spans="2:11" s="440" customFormat="1" x14ac:dyDescent="0.2">
      <c r="B22110" s="442"/>
      <c r="I22110" s="443"/>
      <c r="J22110" s="443"/>
      <c r="K22110" s="443"/>
    </row>
    <row r="22111" spans="2:11" s="440" customFormat="1" x14ac:dyDescent="0.2">
      <c r="B22111" s="442"/>
      <c r="I22111" s="443"/>
      <c r="J22111" s="443"/>
      <c r="K22111" s="443"/>
    </row>
    <row r="22112" spans="2:11" s="440" customFormat="1" x14ac:dyDescent="0.2">
      <c r="B22112" s="442"/>
      <c r="I22112" s="443"/>
      <c r="J22112" s="443"/>
      <c r="K22112" s="443"/>
    </row>
    <row r="22113" spans="2:11" s="440" customFormat="1" x14ac:dyDescent="0.2">
      <c r="B22113" s="442"/>
      <c r="I22113" s="443"/>
      <c r="J22113" s="443"/>
      <c r="K22113" s="443"/>
    </row>
    <row r="22114" spans="2:11" s="440" customFormat="1" x14ac:dyDescent="0.2">
      <c r="B22114" s="442"/>
      <c r="I22114" s="443"/>
      <c r="J22114" s="443"/>
      <c r="K22114" s="443"/>
    </row>
    <row r="22115" spans="2:11" s="440" customFormat="1" x14ac:dyDescent="0.2">
      <c r="B22115" s="442"/>
      <c r="I22115" s="443"/>
      <c r="J22115" s="443"/>
      <c r="K22115" s="443"/>
    </row>
    <row r="22116" spans="2:11" s="440" customFormat="1" x14ac:dyDescent="0.2">
      <c r="B22116" s="442"/>
      <c r="I22116" s="443"/>
      <c r="J22116" s="443"/>
      <c r="K22116" s="443"/>
    </row>
    <row r="22117" spans="2:11" s="440" customFormat="1" x14ac:dyDescent="0.2">
      <c r="B22117" s="442"/>
      <c r="I22117" s="443"/>
      <c r="J22117" s="443"/>
      <c r="K22117" s="443"/>
    </row>
    <row r="22118" spans="2:11" s="440" customFormat="1" x14ac:dyDescent="0.2">
      <c r="B22118" s="442"/>
      <c r="I22118" s="443"/>
      <c r="J22118" s="443"/>
      <c r="K22118" s="443"/>
    </row>
    <row r="22119" spans="2:11" s="440" customFormat="1" x14ac:dyDescent="0.2">
      <c r="B22119" s="442"/>
      <c r="I22119" s="443"/>
      <c r="J22119" s="443"/>
      <c r="K22119" s="443"/>
    </row>
    <row r="22120" spans="2:11" s="440" customFormat="1" x14ac:dyDescent="0.2">
      <c r="B22120" s="442"/>
      <c r="I22120" s="443"/>
      <c r="J22120" s="443"/>
      <c r="K22120" s="443"/>
    </row>
    <row r="22121" spans="2:11" s="440" customFormat="1" x14ac:dyDescent="0.2">
      <c r="B22121" s="442"/>
      <c r="I22121" s="443"/>
      <c r="J22121" s="443"/>
      <c r="K22121" s="443"/>
    </row>
    <row r="22122" spans="2:11" s="440" customFormat="1" x14ac:dyDescent="0.2">
      <c r="B22122" s="442"/>
      <c r="I22122" s="443"/>
      <c r="J22122" s="443"/>
      <c r="K22122" s="443"/>
    </row>
    <row r="22123" spans="2:11" s="440" customFormat="1" x14ac:dyDescent="0.2">
      <c r="B22123" s="442"/>
      <c r="I22123" s="443"/>
      <c r="J22123" s="443"/>
      <c r="K22123" s="443"/>
    </row>
    <row r="22124" spans="2:11" s="440" customFormat="1" x14ac:dyDescent="0.2">
      <c r="B22124" s="442"/>
      <c r="I22124" s="443"/>
      <c r="J22124" s="443"/>
      <c r="K22124" s="443"/>
    </row>
    <row r="22125" spans="2:11" s="440" customFormat="1" x14ac:dyDescent="0.2">
      <c r="B22125" s="442"/>
      <c r="I22125" s="443"/>
      <c r="J22125" s="443"/>
      <c r="K22125" s="443"/>
    </row>
    <row r="22126" spans="2:11" s="440" customFormat="1" x14ac:dyDescent="0.2">
      <c r="B22126" s="442"/>
      <c r="I22126" s="443"/>
      <c r="J22126" s="443"/>
      <c r="K22126" s="443"/>
    </row>
    <row r="22127" spans="2:11" s="440" customFormat="1" x14ac:dyDescent="0.2">
      <c r="B22127" s="442"/>
      <c r="I22127" s="443"/>
      <c r="J22127" s="443"/>
      <c r="K22127" s="443"/>
    </row>
    <row r="22128" spans="2:11" s="440" customFormat="1" x14ac:dyDescent="0.2">
      <c r="B22128" s="442"/>
      <c r="I22128" s="443"/>
      <c r="J22128" s="443"/>
      <c r="K22128" s="443"/>
    </row>
    <row r="22129" spans="2:11" s="440" customFormat="1" x14ac:dyDescent="0.2">
      <c r="B22129" s="442"/>
      <c r="I22129" s="443"/>
      <c r="J22129" s="443"/>
      <c r="K22129" s="443"/>
    </row>
    <row r="22130" spans="2:11" s="440" customFormat="1" x14ac:dyDescent="0.2">
      <c r="B22130" s="442"/>
      <c r="I22130" s="443"/>
      <c r="J22130" s="443"/>
      <c r="K22130" s="443"/>
    </row>
    <row r="22131" spans="2:11" s="440" customFormat="1" x14ac:dyDescent="0.2">
      <c r="B22131" s="442"/>
      <c r="I22131" s="443"/>
      <c r="J22131" s="443"/>
      <c r="K22131" s="443"/>
    </row>
    <row r="22132" spans="2:11" s="440" customFormat="1" x14ac:dyDescent="0.2">
      <c r="B22132" s="442"/>
      <c r="I22132" s="443"/>
      <c r="J22132" s="443"/>
      <c r="K22132" s="443"/>
    </row>
    <row r="22133" spans="2:11" s="440" customFormat="1" x14ac:dyDescent="0.2">
      <c r="B22133" s="442"/>
      <c r="I22133" s="443"/>
      <c r="J22133" s="443"/>
      <c r="K22133" s="443"/>
    </row>
    <row r="22134" spans="2:11" s="440" customFormat="1" x14ac:dyDescent="0.2">
      <c r="B22134" s="442"/>
      <c r="I22134" s="443"/>
      <c r="J22134" s="443"/>
      <c r="K22134" s="443"/>
    </row>
    <row r="22135" spans="2:11" s="440" customFormat="1" x14ac:dyDescent="0.2">
      <c r="B22135" s="442"/>
      <c r="I22135" s="443"/>
      <c r="J22135" s="443"/>
      <c r="K22135" s="443"/>
    </row>
    <row r="22136" spans="2:11" s="440" customFormat="1" x14ac:dyDescent="0.2">
      <c r="B22136" s="442"/>
      <c r="I22136" s="443"/>
      <c r="J22136" s="443"/>
      <c r="K22136" s="443"/>
    </row>
    <row r="22137" spans="2:11" s="440" customFormat="1" x14ac:dyDescent="0.2">
      <c r="B22137" s="442"/>
      <c r="I22137" s="443"/>
      <c r="J22137" s="443"/>
      <c r="K22137" s="443"/>
    </row>
    <row r="22138" spans="2:11" s="440" customFormat="1" x14ac:dyDescent="0.2">
      <c r="B22138" s="442"/>
      <c r="I22138" s="443"/>
      <c r="J22138" s="443"/>
      <c r="K22138" s="443"/>
    </row>
    <row r="22139" spans="2:11" s="440" customFormat="1" x14ac:dyDescent="0.2">
      <c r="B22139" s="442"/>
      <c r="I22139" s="443"/>
      <c r="J22139" s="443"/>
      <c r="K22139" s="443"/>
    </row>
    <row r="22140" spans="2:11" s="440" customFormat="1" x14ac:dyDescent="0.2">
      <c r="B22140" s="442"/>
      <c r="I22140" s="443"/>
      <c r="J22140" s="443"/>
      <c r="K22140" s="443"/>
    </row>
    <row r="22141" spans="2:11" s="440" customFormat="1" x14ac:dyDescent="0.2">
      <c r="B22141" s="442"/>
      <c r="I22141" s="443"/>
      <c r="J22141" s="443"/>
      <c r="K22141" s="443"/>
    </row>
    <row r="22142" spans="2:11" s="440" customFormat="1" x14ac:dyDescent="0.2">
      <c r="B22142" s="442"/>
      <c r="I22142" s="443"/>
      <c r="J22142" s="443"/>
      <c r="K22142" s="443"/>
    </row>
    <row r="22143" spans="2:11" s="440" customFormat="1" x14ac:dyDescent="0.2">
      <c r="B22143" s="442"/>
      <c r="I22143" s="443"/>
      <c r="J22143" s="443"/>
      <c r="K22143" s="443"/>
    </row>
    <row r="22144" spans="2:11" s="440" customFormat="1" x14ac:dyDescent="0.2">
      <c r="B22144" s="442"/>
      <c r="I22144" s="443"/>
      <c r="J22144" s="443"/>
      <c r="K22144" s="443"/>
    </row>
    <row r="22145" spans="2:11" s="440" customFormat="1" x14ac:dyDescent="0.2">
      <c r="B22145" s="442"/>
      <c r="I22145" s="443"/>
      <c r="J22145" s="443"/>
      <c r="K22145" s="443"/>
    </row>
    <row r="22146" spans="2:11" s="440" customFormat="1" x14ac:dyDescent="0.2">
      <c r="B22146" s="442"/>
      <c r="I22146" s="443"/>
      <c r="J22146" s="443"/>
      <c r="K22146" s="443"/>
    </row>
    <row r="22147" spans="2:11" s="440" customFormat="1" x14ac:dyDescent="0.2">
      <c r="B22147" s="442"/>
      <c r="I22147" s="443"/>
      <c r="J22147" s="443"/>
      <c r="K22147" s="443"/>
    </row>
    <row r="22148" spans="2:11" s="440" customFormat="1" x14ac:dyDescent="0.2">
      <c r="B22148" s="442"/>
      <c r="I22148" s="443"/>
      <c r="J22148" s="443"/>
      <c r="K22148" s="443"/>
    </row>
    <row r="22149" spans="2:11" s="440" customFormat="1" x14ac:dyDescent="0.2">
      <c r="B22149" s="442"/>
      <c r="I22149" s="443"/>
      <c r="J22149" s="443"/>
      <c r="K22149" s="443"/>
    </row>
    <row r="22150" spans="2:11" s="440" customFormat="1" x14ac:dyDescent="0.2">
      <c r="B22150" s="442"/>
      <c r="I22150" s="443"/>
      <c r="J22150" s="443"/>
      <c r="K22150" s="443"/>
    </row>
    <row r="22151" spans="2:11" s="440" customFormat="1" x14ac:dyDescent="0.2">
      <c r="B22151" s="442"/>
      <c r="I22151" s="443"/>
      <c r="J22151" s="443"/>
      <c r="K22151" s="443"/>
    </row>
    <row r="22152" spans="2:11" s="440" customFormat="1" x14ac:dyDescent="0.2">
      <c r="B22152" s="442"/>
      <c r="I22152" s="443"/>
      <c r="J22152" s="443"/>
      <c r="K22152" s="443"/>
    </row>
    <row r="22153" spans="2:11" s="440" customFormat="1" x14ac:dyDescent="0.2">
      <c r="B22153" s="442"/>
      <c r="I22153" s="443"/>
      <c r="J22153" s="443"/>
      <c r="K22153" s="443"/>
    </row>
    <row r="22154" spans="2:11" s="440" customFormat="1" x14ac:dyDescent="0.2">
      <c r="B22154" s="442"/>
      <c r="I22154" s="443"/>
      <c r="J22154" s="443"/>
      <c r="K22154" s="443"/>
    </row>
    <row r="22155" spans="2:11" s="440" customFormat="1" x14ac:dyDescent="0.2">
      <c r="B22155" s="442"/>
      <c r="I22155" s="443"/>
      <c r="J22155" s="443"/>
      <c r="K22155" s="443"/>
    </row>
    <row r="22156" spans="2:11" s="440" customFormat="1" x14ac:dyDescent="0.2">
      <c r="B22156" s="442"/>
      <c r="I22156" s="443"/>
      <c r="J22156" s="443"/>
      <c r="K22156" s="443"/>
    </row>
    <row r="22157" spans="2:11" s="440" customFormat="1" x14ac:dyDescent="0.2">
      <c r="B22157" s="442"/>
      <c r="I22157" s="443"/>
      <c r="J22157" s="443"/>
      <c r="K22157" s="443"/>
    </row>
    <row r="22158" spans="2:11" s="440" customFormat="1" x14ac:dyDescent="0.2">
      <c r="B22158" s="442"/>
      <c r="I22158" s="443"/>
      <c r="J22158" s="443"/>
      <c r="K22158" s="443"/>
    </row>
    <row r="22159" spans="2:11" s="440" customFormat="1" x14ac:dyDescent="0.2">
      <c r="B22159" s="442"/>
      <c r="I22159" s="443"/>
      <c r="J22159" s="443"/>
      <c r="K22159" s="443"/>
    </row>
    <row r="22160" spans="2:11" s="440" customFormat="1" x14ac:dyDescent="0.2">
      <c r="B22160" s="442"/>
      <c r="I22160" s="443"/>
      <c r="J22160" s="443"/>
      <c r="K22160" s="443"/>
    </row>
    <row r="22161" spans="2:11" s="440" customFormat="1" x14ac:dyDescent="0.2">
      <c r="B22161" s="442"/>
      <c r="I22161" s="443"/>
      <c r="J22161" s="443"/>
      <c r="K22161" s="443"/>
    </row>
    <row r="22162" spans="2:11" s="440" customFormat="1" x14ac:dyDescent="0.2">
      <c r="B22162" s="442"/>
      <c r="I22162" s="443"/>
      <c r="J22162" s="443"/>
      <c r="K22162" s="443"/>
    </row>
    <row r="22163" spans="2:11" s="440" customFormat="1" x14ac:dyDescent="0.2">
      <c r="B22163" s="442"/>
      <c r="I22163" s="443"/>
      <c r="J22163" s="443"/>
      <c r="K22163" s="443"/>
    </row>
    <row r="22164" spans="2:11" s="440" customFormat="1" x14ac:dyDescent="0.2">
      <c r="B22164" s="442"/>
      <c r="I22164" s="443"/>
      <c r="J22164" s="443"/>
      <c r="K22164" s="443"/>
    </row>
    <row r="22165" spans="2:11" s="440" customFormat="1" x14ac:dyDescent="0.2">
      <c r="B22165" s="442"/>
      <c r="I22165" s="443"/>
      <c r="J22165" s="443"/>
      <c r="K22165" s="443"/>
    </row>
    <row r="22166" spans="2:11" s="440" customFormat="1" x14ac:dyDescent="0.2">
      <c r="B22166" s="442"/>
      <c r="I22166" s="443"/>
      <c r="J22166" s="443"/>
      <c r="K22166" s="443"/>
    </row>
    <row r="22167" spans="2:11" s="440" customFormat="1" x14ac:dyDescent="0.2">
      <c r="B22167" s="442"/>
      <c r="I22167" s="443"/>
      <c r="J22167" s="443"/>
      <c r="K22167" s="443"/>
    </row>
    <row r="22168" spans="2:11" s="440" customFormat="1" x14ac:dyDescent="0.2">
      <c r="B22168" s="442"/>
      <c r="I22168" s="443"/>
      <c r="J22168" s="443"/>
      <c r="K22168" s="443"/>
    </row>
    <row r="22169" spans="2:11" s="440" customFormat="1" x14ac:dyDescent="0.2">
      <c r="B22169" s="442"/>
      <c r="I22169" s="443"/>
      <c r="J22169" s="443"/>
      <c r="K22169" s="443"/>
    </row>
    <row r="22170" spans="2:11" s="440" customFormat="1" x14ac:dyDescent="0.2">
      <c r="B22170" s="442"/>
      <c r="I22170" s="443"/>
      <c r="J22170" s="443"/>
      <c r="K22170" s="443"/>
    </row>
    <row r="22171" spans="2:11" s="440" customFormat="1" x14ac:dyDescent="0.2">
      <c r="B22171" s="442"/>
      <c r="I22171" s="443"/>
      <c r="J22171" s="443"/>
      <c r="K22171" s="443"/>
    </row>
    <row r="22172" spans="2:11" s="440" customFormat="1" x14ac:dyDescent="0.2">
      <c r="B22172" s="442"/>
      <c r="I22172" s="443"/>
      <c r="J22172" s="443"/>
      <c r="K22172" s="443"/>
    </row>
    <row r="22173" spans="2:11" s="440" customFormat="1" x14ac:dyDescent="0.2">
      <c r="B22173" s="442"/>
      <c r="I22173" s="443"/>
      <c r="J22173" s="443"/>
      <c r="K22173" s="443"/>
    </row>
    <row r="22174" spans="2:11" s="440" customFormat="1" x14ac:dyDescent="0.2">
      <c r="B22174" s="442"/>
      <c r="I22174" s="443"/>
      <c r="J22174" s="443"/>
      <c r="K22174" s="443"/>
    </row>
    <row r="22175" spans="2:11" s="440" customFormat="1" x14ac:dyDescent="0.2">
      <c r="B22175" s="442"/>
      <c r="I22175" s="443"/>
      <c r="J22175" s="443"/>
      <c r="K22175" s="443"/>
    </row>
    <row r="22176" spans="2:11" s="440" customFormat="1" x14ac:dyDescent="0.2">
      <c r="B22176" s="442"/>
      <c r="I22176" s="443"/>
      <c r="J22176" s="443"/>
      <c r="K22176" s="443"/>
    </row>
    <row r="22177" spans="2:11" s="440" customFormat="1" x14ac:dyDescent="0.2">
      <c r="B22177" s="442"/>
      <c r="I22177" s="443"/>
      <c r="J22177" s="443"/>
      <c r="K22177" s="443"/>
    </row>
    <row r="22178" spans="2:11" s="440" customFormat="1" x14ac:dyDescent="0.2">
      <c r="B22178" s="442"/>
      <c r="I22178" s="443"/>
      <c r="J22178" s="443"/>
      <c r="K22178" s="443"/>
    </row>
    <row r="22179" spans="2:11" s="440" customFormat="1" x14ac:dyDescent="0.2">
      <c r="B22179" s="442"/>
      <c r="I22179" s="443"/>
      <c r="J22179" s="443"/>
      <c r="K22179" s="443"/>
    </row>
    <row r="22180" spans="2:11" s="440" customFormat="1" x14ac:dyDescent="0.2">
      <c r="B22180" s="442"/>
      <c r="I22180" s="443"/>
      <c r="J22180" s="443"/>
      <c r="K22180" s="443"/>
    </row>
    <row r="22181" spans="2:11" s="440" customFormat="1" x14ac:dyDescent="0.2">
      <c r="B22181" s="442"/>
      <c r="I22181" s="443"/>
      <c r="J22181" s="443"/>
      <c r="K22181" s="443"/>
    </row>
    <row r="22182" spans="2:11" s="440" customFormat="1" x14ac:dyDescent="0.2">
      <c r="B22182" s="442"/>
      <c r="I22182" s="443"/>
      <c r="J22182" s="443"/>
      <c r="K22182" s="443"/>
    </row>
    <row r="22183" spans="2:11" s="440" customFormat="1" x14ac:dyDescent="0.2">
      <c r="B22183" s="442"/>
      <c r="I22183" s="443"/>
      <c r="J22183" s="443"/>
      <c r="K22183" s="443"/>
    </row>
    <row r="22184" spans="2:11" s="440" customFormat="1" x14ac:dyDescent="0.2">
      <c r="B22184" s="442"/>
      <c r="I22184" s="443"/>
      <c r="J22184" s="443"/>
      <c r="K22184" s="443"/>
    </row>
    <row r="22185" spans="2:11" s="440" customFormat="1" x14ac:dyDescent="0.2">
      <c r="B22185" s="442"/>
      <c r="I22185" s="443"/>
      <c r="J22185" s="443"/>
      <c r="K22185" s="443"/>
    </row>
    <row r="22186" spans="2:11" s="440" customFormat="1" x14ac:dyDescent="0.2">
      <c r="B22186" s="442"/>
      <c r="I22186" s="443"/>
      <c r="J22186" s="443"/>
      <c r="K22186" s="443"/>
    </row>
    <row r="22187" spans="2:11" s="440" customFormat="1" x14ac:dyDescent="0.2">
      <c r="B22187" s="442"/>
      <c r="I22187" s="443"/>
      <c r="J22187" s="443"/>
      <c r="K22187" s="443"/>
    </row>
    <row r="22188" spans="2:11" s="440" customFormat="1" x14ac:dyDescent="0.2">
      <c r="B22188" s="442"/>
      <c r="I22188" s="443"/>
      <c r="J22188" s="443"/>
      <c r="K22188" s="443"/>
    </row>
    <row r="22189" spans="2:11" s="440" customFormat="1" x14ac:dyDescent="0.2">
      <c r="B22189" s="442"/>
      <c r="I22189" s="443"/>
      <c r="J22189" s="443"/>
      <c r="K22189" s="443"/>
    </row>
    <row r="22190" spans="2:11" s="440" customFormat="1" x14ac:dyDescent="0.2">
      <c r="B22190" s="442"/>
      <c r="I22190" s="443"/>
      <c r="J22190" s="443"/>
      <c r="K22190" s="443"/>
    </row>
    <row r="22191" spans="2:11" s="440" customFormat="1" x14ac:dyDescent="0.2">
      <c r="B22191" s="442"/>
      <c r="I22191" s="443"/>
      <c r="J22191" s="443"/>
      <c r="K22191" s="443"/>
    </row>
    <row r="22192" spans="2:11" s="440" customFormat="1" x14ac:dyDescent="0.2">
      <c r="B22192" s="442"/>
      <c r="I22192" s="443"/>
      <c r="J22192" s="443"/>
      <c r="K22192" s="443"/>
    </row>
    <row r="22193" spans="2:11" s="440" customFormat="1" x14ac:dyDescent="0.2">
      <c r="B22193" s="442"/>
      <c r="I22193" s="443"/>
      <c r="J22193" s="443"/>
      <c r="K22193" s="443"/>
    </row>
    <row r="22194" spans="2:11" s="440" customFormat="1" x14ac:dyDescent="0.2">
      <c r="B22194" s="442"/>
      <c r="I22194" s="443"/>
      <c r="J22194" s="443"/>
      <c r="K22194" s="443"/>
    </row>
    <row r="22195" spans="2:11" s="440" customFormat="1" x14ac:dyDescent="0.2">
      <c r="B22195" s="442"/>
      <c r="I22195" s="443"/>
      <c r="J22195" s="443"/>
      <c r="K22195" s="443"/>
    </row>
    <row r="22196" spans="2:11" s="440" customFormat="1" x14ac:dyDescent="0.2">
      <c r="B22196" s="442"/>
      <c r="I22196" s="443"/>
      <c r="J22196" s="443"/>
      <c r="K22196" s="443"/>
    </row>
    <row r="22197" spans="2:11" s="440" customFormat="1" x14ac:dyDescent="0.2">
      <c r="B22197" s="442"/>
      <c r="I22197" s="443"/>
      <c r="J22197" s="443"/>
      <c r="K22197" s="443"/>
    </row>
    <row r="22198" spans="2:11" s="440" customFormat="1" x14ac:dyDescent="0.2">
      <c r="B22198" s="442"/>
      <c r="I22198" s="443"/>
      <c r="J22198" s="443"/>
      <c r="K22198" s="443"/>
    </row>
    <row r="22199" spans="2:11" s="440" customFormat="1" x14ac:dyDescent="0.2">
      <c r="B22199" s="442"/>
      <c r="I22199" s="443"/>
      <c r="J22199" s="443"/>
      <c r="K22199" s="443"/>
    </row>
    <row r="22200" spans="2:11" s="440" customFormat="1" x14ac:dyDescent="0.2">
      <c r="B22200" s="442"/>
      <c r="I22200" s="443"/>
      <c r="J22200" s="443"/>
      <c r="K22200" s="443"/>
    </row>
    <row r="22201" spans="2:11" s="440" customFormat="1" x14ac:dyDescent="0.2">
      <c r="B22201" s="442"/>
      <c r="I22201" s="443"/>
      <c r="J22201" s="443"/>
      <c r="K22201" s="443"/>
    </row>
    <row r="22202" spans="2:11" s="440" customFormat="1" x14ac:dyDescent="0.2">
      <c r="B22202" s="442"/>
      <c r="I22202" s="443"/>
      <c r="J22202" s="443"/>
      <c r="K22202" s="443"/>
    </row>
    <row r="22203" spans="2:11" s="440" customFormat="1" x14ac:dyDescent="0.2">
      <c r="B22203" s="442"/>
      <c r="I22203" s="443"/>
      <c r="J22203" s="443"/>
      <c r="K22203" s="443"/>
    </row>
    <row r="22204" spans="2:11" s="440" customFormat="1" x14ac:dyDescent="0.2">
      <c r="B22204" s="442"/>
      <c r="I22204" s="443"/>
      <c r="J22204" s="443"/>
      <c r="K22204" s="443"/>
    </row>
    <row r="22205" spans="2:11" s="440" customFormat="1" x14ac:dyDescent="0.2">
      <c r="B22205" s="442"/>
      <c r="I22205" s="443"/>
      <c r="J22205" s="443"/>
      <c r="K22205" s="443"/>
    </row>
    <row r="22206" spans="2:11" s="440" customFormat="1" x14ac:dyDescent="0.2">
      <c r="B22206" s="442"/>
      <c r="I22206" s="443"/>
      <c r="J22206" s="443"/>
      <c r="K22206" s="443"/>
    </row>
    <row r="22207" spans="2:11" s="440" customFormat="1" x14ac:dyDescent="0.2">
      <c r="B22207" s="442"/>
      <c r="I22207" s="443"/>
      <c r="J22207" s="443"/>
      <c r="K22207" s="443"/>
    </row>
    <row r="22208" spans="2:11" s="440" customFormat="1" x14ac:dyDescent="0.2">
      <c r="B22208" s="442"/>
      <c r="I22208" s="443"/>
      <c r="J22208" s="443"/>
      <c r="K22208" s="443"/>
    </row>
    <row r="22209" spans="2:11" s="440" customFormat="1" x14ac:dyDescent="0.2">
      <c r="B22209" s="442"/>
      <c r="I22209" s="443"/>
      <c r="J22209" s="443"/>
      <c r="K22209" s="443"/>
    </row>
    <row r="22210" spans="2:11" s="440" customFormat="1" x14ac:dyDescent="0.2">
      <c r="B22210" s="442"/>
      <c r="I22210" s="443"/>
      <c r="J22210" s="443"/>
      <c r="K22210" s="443"/>
    </row>
    <row r="22211" spans="2:11" s="440" customFormat="1" x14ac:dyDescent="0.2">
      <c r="B22211" s="442"/>
      <c r="I22211" s="443"/>
      <c r="J22211" s="443"/>
      <c r="K22211" s="443"/>
    </row>
    <row r="22212" spans="2:11" s="440" customFormat="1" x14ac:dyDescent="0.2">
      <c r="B22212" s="442"/>
      <c r="I22212" s="443"/>
      <c r="J22212" s="443"/>
      <c r="K22212" s="443"/>
    </row>
    <row r="22213" spans="2:11" s="440" customFormat="1" x14ac:dyDescent="0.2">
      <c r="B22213" s="442"/>
      <c r="I22213" s="443"/>
      <c r="J22213" s="443"/>
      <c r="K22213" s="443"/>
    </row>
    <row r="22214" spans="2:11" s="440" customFormat="1" x14ac:dyDescent="0.2">
      <c r="B22214" s="442"/>
      <c r="I22214" s="443"/>
      <c r="J22214" s="443"/>
      <c r="K22214" s="443"/>
    </row>
    <row r="22215" spans="2:11" s="440" customFormat="1" x14ac:dyDescent="0.2">
      <c r="B22215" s="442"/>
      <c r="I22215" s="443"/>
      <c r="J22215" s="443"/>
      <c r="K22215" s="443"/>
    </row>
    <row r="22216" spans="2:11" s="440" customFormat="1" x14ac:dyDescent="0.2">
      <c r="B22216" s="442"/>
      <c r="I22216" s="443"/>
      <c r="J22216" s="443"/>
      <c r="K22216" s="443"/>
    </row>
    <row r="22217" spans="2:11" s="440" customFormat="1" x14ac:dyDescent="0.2">
      <c r="B22217" s="442"/>
      <c r="I22217" s="443"/>
      <c r="J22217" s="443"/>
      <c r="K22217" s="443"/>
    </row>
    <row r="22218" spans="2:11" s="440" customFormat="1" x14ac:dyDescent="0.2">
      <c r="B22218" s="442"/>
      <c r="I22218" s="443"/>
      <c r="J22218" s="443"/>
      <c r="K22218" s="443"/>
    </row>
    <row r="22219" spans="2:11" s="440" customFormat="1" x14ac:dyDescent="0.2">
      <c r="B22219" s="442"/>
      <c r="I22219" s="443"/>
      <c r="J22219" s="443"/>
      <c r="K22219" s="443"/>
    </row>
    <row r="22220" spans="2:11" s="440" customFormat="1" x14ac:dyDescent="0.2">
      <c r="B22220" s="442"/>
      <c r="I22220" s="443"/>
      <c r="J22220" s="443"/>
      <c r="K22220" s="443"/>
    </row>
    <row r="22221" spans="2:11" s="440" customFormat="1" x14ac:dyDescent="0.2">
      <c r="B22221" s="442"/>
      <c r="I22221" s="443"/>
      <c r="J22221" s="443"/>
      <c r="K22221" s="443"/>
    </row>
    <row r="22222" spans="2:11" s="440" customFormat="1" x14ac:dyDescent="0.2">
      <c r="B22222" s="442"/>
      <c r="I22222" s="443"/>
      <c r="J22222" s="443"/>
      <c r="K22222" s="443"/>
    </row>
    <row r="22223" spans="2:11" s="440" customFormat="1" x14ac:dyDescent="0.2">
      <c r="B22223" s="442"/>
      <c r="I22223" s="443"/>
      <c r="J22223" s="443"/>
      <c r="K22223" s="443"/>
    </row>
    <row r="22224" spans="2:11" s="440" customFormat="1" x14ac:dyDescent="0.2">
      <c r="B22224" s="442"/>
      <c r="I22224" s="443"/>
      <c r="J22224" s="443"/>
      <c r="K22224" s="443"/>
    </row>
    <row r="22225" spans="2:11" s="440" customFormat="1" x14ac:dyDescent="0.2">
      <c r="B22225" s="442"/>
      <c r="I22225" s="443"/>
      <c r="J22225" s="443"/>
      <c r="K22225" s="443"/>
    </row>
    <row r="22226" spans="2:11" s="440" customFormat="1" x14ac:dyDescent="0.2">
      <c r="B22226" s="442"/>
      <c r="I22226" s="443"/>
      <c r="J22226" s="443"/>
      <c r="K22226" s="443"/>
    </row>
    <row r="22227" spans="2:11" s="440" customFormat="1" x14ac:dyDescent="0.2">
      <c r="B22227" s="442"/>
      <c r="I22227" s="443"/>
      <c r="J22227" s="443"/>
      <c r="K22227" s="443"/>
    </row>
    <row r="22228" spans="2:11" s="440" customFormat="1" x14ac:dyDescent="0.2">
      <c r="B22228" s="442"/>
      <c r="I22228" s="443"/>
      <c r="J22228" s="443"/>
      <c r="K22228" s="443"/>
    </row>
    <row r="22229" spans="2:11" s="440" customFormat="1" x14ac:dyDescent="0.2">
      <c r="B22229" s="442"/>
      <c r="I22229" s="443"/>
      <c r="J22229" s="443"/>
      <c r="K22229" s="443"/>
    </row>
    <row r="22230" spans="2:11" s="440" customFormat="1" x14ac:dyDescent="0.2">
      <c r="B22230" s="442"/>
      <c r="I22230" s="443"/>
      <c r="J22230" s="443"/>
      <c r="K22230" s="443"/>
    </row>
    <row r="22231" spans="2:11" s="440" customFormat="1" x14ac:dyDescent="0.2">
      <c r="B22231" s="442"/>
      <c r="I22231" s="443"/>
      <c r="J22231" s="443"/>
      <c r="K22231" s="443"/>
    </row>
    <row r="22232" spans="2:11" s="440" customFormat="1" x14ac:dyDescent="0.2">
      <c r="B22232" s="442"/>
      <c r="I22232" s="443"/>
      <c r="J22232" s="443"/>
      <c r="K22232" s="443"/>
    </row>
    <row r="22233" spans="2:11" s="440" customFormat="1" x14ac:dyDescent="0.2">
      <c r="B22233" s="442"/>
      <c r="I22233" s="443"/>
      <c r="J22233" s="443"/>
      <c r="K22233" s="443"/>
    </row>
    <row r="22234" spans="2:11" s="440" customFormat="1" x14ac:dyDescent="0.2">
      <c r="B22234" s="442"/>
      <c r="I22234" s="443"/>
      <c r="J22234" s="443"/>
      <c r="K22234" s="443"/>
    </row>
    <row r="22235" spans="2:11" s="440" customFormat="1" x14ac:dyDescent="0.2">
      <c r="B22235" s="442"/>
      <c r="I22235" s="443"/>
      <c r="J22235" s="443"/>
      <c r="K22235" s="443"/>
    </row>
    <row r="22236" spans="2:11" s="440" customFormat="1" x14ac:dyDescent="0.2">
      <c r="B22236" s="442"/>
      <c r="I22236" s="443"/>
      <c r="J22236" s="443"/>
      <c r="K22236" s="443"/>
    </row>
    <row r="22237" spans="2:11" s="440" customFormat="1" x14ac:dyDescent="0.2">
      <c r="B22237" s="442"/>
      <c r="I22237" s="443"/>
      <c r="J22237" s="443"/>
      <c r="K22237" s="443"/>
    </row>
    <row r="22238" spans="2:11" s="440" customFormat="1" x14ac:dyDescent="0.2">
      <c r="B22238" s="442"/>
      <c r="I22238" s="443"/>
      <c r="J22238" s="443"/>
      <c r="K22238" s="443"/>
    </row>
    <row r="22239" spans="2:11" s="440" customFormat="1" x14ac:dyDescent="0.2">
      <c r="B22239" s="442"/>
      <c r="I22239" s="443"/>
      <c r="J22239" s="443"/>
      <c r="K22239" s="443"/>
    </row>
    <row r="22240" spans="2:11" s="440" customFormat="1" x14ac:dyDescent="0.2">
      <c r="B22240" s="442"/>
      <c r="I22240" s="443"/>
      <c r="J22240" s="443"/>
      <c r="K22240" s="443"/>
    </row>
    <row r="22241" spans="2:11" s="440" customFormat="1" x14ac:dyDescent="0.2">
      <c r="B22241" s="442"/>
      <c r="I22241" s="443"/>
      <c r="J22241" s="443"/>
      <c r="K22241" s="443"/>
    </row>
    <row r="22242" spans="2:11" s="440" customFormat="1" x14ac:dyDescent="0.2">
      <c r="B22242" s="442"/>
      <c r="I22242" s="443"/>
      <c r="J22242" s="443"/>
      <c r="K22242" s="443"/>
    </row>
    <row r="22243" spans="2:11" s="440" customFormat="1" x14ac:dyDescent="0.2">
      <c r="B22243" s="442"/>
      <c r="I22243" s="443"/>
      <c r="J22243" s="443"/>
      <c r="K22243" s="443"/>
    </row>
    <row r="22244" spans="2:11" s="440" customFormat="1" x14ac:dyDescent="0.2">
      <c r="B22244" s="442"/>
      <c r="I22244" s="443"/>
      <c r="J22244" s="443"/>
      <c r="K22244" s="443"/>
    </row>
    <row r="22245" spans="2:11" s="440" customFormat="1" x14ac:dyDescent="0.2">
      <c r="B22245" s="442"/>
      <c r="I22245" s="443"/>
      <c r="J22245" s="443"/>
      <c r="K22245" s="443"/>
    </row>
    <row r="22246" spans="2:11" s="440" customFormat="1" x14ac:dyDescent="0.2">
      <c r="B22246" s="442"/>
      <c r="I22246" s="443"/>
      <c r="J22246" s="443"/>
      <c r="K22246" s="443"/>
    </row>
    <row r="22247" spans="2:11" s="440" customFormat="1" x14ac:dyDescent="0.2">
      <c r="B22247" s="442"/>
      <c r="I22247" s="443"/>
      <c r="J22247" s="443"/>
      <c r="K22247" s="443"/>
    </row>
    <row r="22248" spans="2:11" s="440" customFormat="1" x14ac:dyDescent="0.2">
      <c r="B22248" s="442"/>
      <c r="I22248" s="443"/>
      <c r="J22248" s="443"/>
      <c r="K22248" s="443"/>
    </row>
    <row r="22249" spans="2:11" s="440" customFormat="1" x14ac:dyDescent="0.2">
      <c r="B22249" s="442"/>
      <c r="I22249" s="443"/>
      <c r="J22249" s="443"/>
      <c r="K22249" s="443"/>
    </row>
    <row r="22250" spans="2:11" s="440" customFormat="1" x14ac:dyDescent="0.2">
      <c r="B22250" s="442"/>
      <c r="I22250" s="443"/>
      <c r="J22250" s="443"/>
      <c r="K22250" s="443"/>
    </row>
    <row r="22251" spans="2:11" s="440" customFormat="1" x14ac:dyDescent="0.2">
      <c r="B22251" s="442"/>
      <c r="I22251" s="443"/>
      <c r="J22251" s="443"/>
      <c r="K22251" s="443"/>
    </row>
    <row r="22252" spans="2:11" s="440" customFormat="1" x14ac:dyDescent="0.2">
      <c r="B22252" s="442"/>
      <c r="I22252" s="443"/>
      <c r="J22252" s="443"/>
      <c r="K22252" s="443"/>
    </row>
    <row r="22253" spans="2:11" s="440" customFormat="1" x14ac:dyDescent="0.2">
      <c r="B22253" s="442"/>
      <c r="I22253" s="443"/>
      <c r="J22253" s="443"/>
      <c r="K22253" s="443"/>
    </row>
    <row r="22254" spans="2:11" s="440" customFormat="1" x14ac:dyDescent="0.2">
      <c r="B22254" s="442"/>
      <c r="I22254" s="443"/>
      <c r="J22254" s="443"/>
      <c r="K22254" s="443"/>
    </row>
    <row r="22255" spans="2:11" s="440" customFormat="1" x14ac:dyDescent="0.2">
      <c r="B22255" s="442"/>
      <c r="I22255" s="443"/>
      <c r="J22255" s="443"/>
      <c r="K22255" s="443"/>
    </row>
    <row r="22256" spans="2:11" s="440" customFormat="1" x14ac:dyDescent="0.2">
      <c r="B22256" s="442"/>
      <c r="I22256" s="443"/>
      <c r="J22256" s="443"/>
      <c r="K22256" s="443"/>
    </row>
    <row r="22257" spans="2:11" s="440" customFormat="1" x14ac:dyDescent="0.2">
      <c r="B22257" s="442"/>
      <c r="I22257" s="443"/>
      <c r="J22257" s="443"/>
      <c r="K22257" s="443"/>
    </row>
    <row r="22258" spans="2:11" s="440" customFormat="1" x14ac:dyDescent="0.2">
      <c r="B22258" s="442"/>
      <c r="I22258" s="443"/>
      <c r="J22258" s="443"/>
      <c r="K22258" s="443"/>
    </row>
    <row r="22259" spans="2:11" s="440" customFormat="1" x14ac:dyDescent="0.2">
      <c r="B22259" s="442"/>
      <c r="I22259" s="443"/>
      <c r="J22259" s="443"/>
      <c r="K22259" s="443"/>
    </row>
    <row r="22260" spans="2:11" s="440" customFormat="1" x14ac:dyDescent="0.2">
      <c r="B22260" s="442"/>
      <c r="I22260" s="443"/>
      <c r="J22260" s="443"/>
      <c r="K22260" s="443"/>
    </row>
    <row r="22261" spans="2:11" s="440" customFormat="1" x14ac:dyDescent="0.2">
      <c r="B22261" s="442"/>
      <c r="I22261" s="443"/>
      <c r="J22261" s="443"/>
      <c r="K22261" s="443"/>
    </row>
    <row r="22262" spans="2:11" s="440" customFormat="1" x14ac:dyDescent="0.2">
      <c r="B22262" s="442"/>
      <c r="I22262" s="443"/>
      <c r="J22262" s="443"/>
      <c r="K22262" s="443"/>
    </row>
    <row r="22263" spans="2:11" s="440" customFormat="1" x14ac:dyDescent="0.2">
      <c r="B22263" s="442"/>
      <c r="I22263" s="443"/>
      <c r="J22263" s="443"/>
      <c r="K22263" s="443"/>
    </row>
    <row r="22264" spans="2:11" s="440" customFormat="1" x14ac:dyDescent="0.2">
      <c r="B22264" s="442"/>
      <c r="I22264" s="443"/>
      <c r="J22264" s="443"/>
      <c r="K22264" s="443"/>
    </row>
    <row r="22265" spans="2:11" s="440" customFormat="1" x14ac:dyDescent="0.2">
      <c r="B22265" s="442"/>
      <c r="I22265" s="443"/>
      <c r="J22265" s="443"/>
      <c r="K22265" s="443"/>
    </row>
    <row r="22266" spans="2:11" s="440" customFormat="1" x14ac:dyDescent="0.2">
      <c r="B22266" s="442"/>
      <c r="I22266" s="443"/>
      <c r="J22266" s="443"/>
      <c r="K22266" s="443"/>
    </row>
    <row r="22267" spans="2:11" s="440" customFormat="1" x14ac:dyDescent="0.2">
      <c r="B22267" s="442"/>
      <c r="I22267" s="443"/>
      <c r="J22267" s="443"/>
      <c r="K22267" s="443"/>
    </row>
    <row r="22268" spans="2:11" s="440" customFormat="1" x14ac:dyDescent="0.2">
      <c r="B22268" s="442"/>
      <c r="I22268" s="443"/>
      <c r="J22268" s="443"/>
      <c r="K22268" s="443"/>
    </row>
    <row r="22269" spans="2:11" s="440" customFormat="1" x14ac:dyDescent="0.2">
      <c r="B22269" s="442"/>
      <c r="I22269" s="443"/>
      <c r="J22269" s="443"/>
      <c r="K22269" s="443"/>
    </row>
    <row r="22270" spans="2:11" s="440" customFormat="1" x14ac:dyDescent="0.2">
      <c r="B22270" s="442"/>
      <c r="I22270" s="443"/>
      <c r="J22270" s="443"/>
      <c r="K22270" s="443"/>
    </row>
    <row r="22271" spans="2:11" s="440" customFormat="1" x14ac:dyDescent="0.2">
      <c r="B22271" s="442"/>
      <c r="I22271" s="443"/>
      <c r="J22271" s="443"/>
      <c r="K22271" s="443"/>
    </row>
    <row r="22272" spans="2:11" s="440" customFormat="1" x14ac:dyDescent="0.2">
      <c r="B22272" s="442"/>
      <c r="I22272" s="443"/>
      <c r="J22272" s="443"/>
      <c r="K22272" s="443"/>
    </row>
    <row r="22273" spans="2:11" s="440" customFormat="1" x14ac:dyDescent="0.2">
      <c r="B22273" s="442"/>
      <c r="I22273" s="443"/>
      <c r="J22273" s="443"/>
      <c r="K22273" s="443"/>
    </row>
    <row r="22274" spans="2:11" s="440" customFormat="1" x14ac:dyDescent="0.2">
      <c r="B22274" s="442"/>
      <c r="I22274" s="443"/>
      <c r="J22274" s="443"/>
      <c r="K22274" s="443"/>
    </row>
    <row r="22275" spans="2:11" s="440" customFormat="1" x14ac:dyDescent="0.2">
      <c r="B22275" s="442"/>
      <c r="I22275" s="443"/>
      <c r="J22275" s="443"/>
      <c r="K22275" s="443"/>
    </row>
    <row r="22276" spans="2:11" s="440" customFormat="1" x14ac:dyDescent="0.2">
      <c r="B22276" s="442"/>
      <c r="I22276" s="443"/>
      <c r="J22276" s="443"/>
      <c r="K22276" s="443"/>
    </row>
    <row r="22277" spans="2:11" s="440" customFormat="1" x14ac:dyDescent="0.2">
      <c r="B22277" s="442"/>
      <c r="I22277" s="443"/>
      <c r="J22277" s="443"/>
      <c r="K22277" s="443"/>
    </row>
    <row r="22278" spans="2:11" s="440" customFormat="1" x14ac:dyDescent="0.2">
      <c r="B22278" s="442"/>
      <c r="I22278" s="443"/>
      <c r="J22278" s="443"/>
      <c r="K22278" s="443"/>
    </row>
    <row r="22279" spans="2:11" s="440" customFormat="1" x14ac:dyDescent="0.2">
      <c r="B22279" s="442"/>
      <c r="I22279" s="443"/>
      <c r="J22279" s="443"/>
      <c r="K22279" s="443"/>
    </row>
    <row r="22280" spans="2:11" s="440" customFormat="1" x14ac:dyDescent="0.2">
      <c r="B22280" s="442"/>
      <c r="I22280" s="443"/>
      <c r="J22280" s="443"/>
      <c r="K22280" s="443"/>
    </row>
    <row r="22281" spans="2:11" s="440" customFormat="1" x14ac:dyDescent="0.2">
      <c r="B22281" s="442"/>
      <c r="I22281" s="443"/>
      <c r="J22281" s="443"/>
      <c r="K22281" s="443"/>
    </row>
    <row r="22282" spans="2:11" s="440" customFormat="1" x14ac:dyDescent="0.2">
      <c r="B22282" s="442"/>
      <c r="I22282" s="443"/>
      <c r="J22282" s="443"/>
      <c r="K22282" s="443"/>
    </row>
    <row r="22283" spans="2:11" s="440" customFormat="1" x14ac:dyDescent="0.2">
      <c r="B22283" s="442"/>
      <c r="I22283" s="443"/>
      <c r="J22283" s="443"/>
      <c r="K22283" s="443"/>
    </row>
    <row r="22284" spans="2:11" s="440" customFormat="1" x14ac:dyDescent="0.2">
      <c r="B22284" s="442"/>
      <c r="I22284" s="443"/>
      <c r="J22284" s="443"/>
      <c r="K22284" s="443"/>
    </row>
    <row r="22285" spans="2:11" s="440" customFormat="1" x14ac:dyDescent="0.2">
      <c r="B22285" s="442"/>
      <c r="I22285" s="443"/>
      <c r="J22285" s="443"/>
      <c r="K22285" s="443"/>
    </row>
    <row r="22286" spans="2:11" s="440" customFormat="1" x14ac:dyDescent="0.2">
      <c r="B22286" s="442"/>
      <c r="I22286" s="443"/>
      <c r="J22286" s="443"/>
      <c r="K22286" s="443"/>
    </row>
    <row r="22287" spans="2:11" s="440" customFormat="1" x14ac:dyDescent="0.2">
      <c r="B22287" s="442"/>
      <c r="I22287" s="443"/>
      <c r="J22287" s="443"/>
      <c r="K22287" s="443"/>
    </row>
    <row r="22288" spans="2:11" s="440" customFormat="1" x14ac:dyDescent="0.2">
      <c r="B22288" s="442"/>
      <c r="I22288" s="443"/>
      <c r="J22288" s="443"/>
      <c r="K22288" s="443"/>
    </row>
    <row r="22289" spans="2:11" s="440" customFormat="1" x14ac:dyDescent="0.2">
      <c r="B22289" s="442"/>
      <c r="I22289" s="443"/>
      <c r="J22289" s="443"/>
      <c r="K22289" s="443"/>
    </row>
    <row r="22290" spans="2:11" s="440" customFormat="1" x14ac:dyDescent="0.2">
      <c r="B22290" s="442"/>
      <c r="I22290" s="443"/>
      <c r="J22290" s="443"/>
      <c r="K22290" s="443"/>
    </row>
    <row r="22291" spans="2:11" s="440" customFormat="1" x14ac:dyDescent="0.2">
      <c r="B22291" s="442"/>
      <c r="I22291" s="443"/>
      <c r="J22291" s="443"/>
      <c r="K22291" s="443"/>
    </row>
    <row r="22292" spans="2:11" s="440" customFormat="1" x14ac:dyDescent="0.2">
      <c r="B22292" s="442"/>
      <c r="I22292" s="443"/>
      <c r="J22292" s="443"/>
      <c r="K22292" s="443"/>
    </row>
    <row r="22293" spans="2:11" s="440" customFormat="1" x14ac:dyDescent="0.2">
      <c r="B22293" s="442"/>
      <c r="I22293" s="443"/>
      <c r="J22293" s="443"/>
      <c r="K22293" s="443"/>
    </row>
    <row r="22294" spans="2:11" s="440" customFormat="1" x14ac:dyDescent="0.2">
      <c r="B22294" s="442"/>
      <c r="I22294" s="443"/>
      <c r="J22294" s="443"/>
      <c r="K22294" s="443"/>
    </row>
    <row r="22295" spans="2:11" s="440" customFormat="1" x14ac:dyDescent="0.2">
      <c r="B22295" s="442"/>
      <c r="I22295" s="443"/>
      <c r="J22295" s="443"/>
      <c r="K22295" s="443"/>
    </row>
    <row r="22296" spans="2:11" s="440" customFormat="1" x14ac:dyDescent="0.2">
      <c r="B22296" s="442"/>
      <c r="I22296" s="443"/>
      <c r="J22296" s="443"/>
      <c r="K22296" s="443"/>
    </row>
    <row r="22297" spans="2:11" s="440" customFormat="1" x14ac:dyDescent="0.2">
      <c r="B22297" s="442"/>
      <c r="I22297" s="443"/>
      <c r="J22297" s="443"/>
      <c r="K22297" s="443"/>
    </row>
    <row r="22298" spans="2:11" s="440" customFormat="1" x14ac:dyDescent="0.2">
      <c r="B22298" s="442"/>
      <c r="I22298" s="443"/>
      <c r="J22298" s="443"/>
      <c r="K22298" s="443"/>
    </row>
    <row r="22299" spans="2:11" s="440" customFormat="1" x14ac:dyDescent="0.2">
      <c r="B22299" s="442"/>
      <c r="I22299" s="443"/>
      <c r="J22299" s="443"/>
      <c r="K22299" s="443"/>
    </row>
    <row r="22300" spans="2:11" s="440" customFormat="1" x14ac:dyDescent="0.2">
      <c r="B22300" s="442"/>
      <c r="I22300" s="443"/>
      <c r="J22300" s="443"/>
      <c r="K22300" s="443"/>
    </row>
    <row r="22301" spans="2:11" s="440" customFormat="1" x14ac:dyDescent="0.2">
      <c r="B22301" s="442"/>
      <c r="I22301" s="443"/>
      <c r="J22301" s="443"/>
      <c r="K22301" s="443"/>
    </row>
    <row r="22302" spans="2:11" s="440" customFormat="1" x14ac:dyDescent="0.2">
      <c r="B22302" s="442"/>
      <c r="I22302" s="443"/>
      <c r="J22302" s="443"/>
      <c r="K22302" s="443"/>
    </row>
    <row r="22303" spans="2:11" s="440" customFormat="1" x14ac:dyDescent="0.2">
      <c r="B22303" s="442"/>
      <c r="I22303" s="443"/>
      <c r="J22303" s="443"/>
      <c r="K22303" s="443"/>
    </row>
    <row r="22304" spans="2:11" s="440" customFormat="1" x14ac:dyDescent="0.2">
      <c r="B22304" s="442"/>
      <c r="I22304" s="443"/>
      <c r="J22304" s="443"/>
      <c r="K22304" s="443"/>
    </row>
    <row r="22305" spans="2:11" s="440" customFormat="1" x14ac:dyDescent="0.2">
      <c r="B22305" s="442"/>
      <c r="I22305" s="443"/>
      <c r="J22305" s="443"/>
      <c r="K22305" s="443"/>
    </row>
    <row r="22306" spans="2:11" s="440" customFormat="1" x14ac:dyDescent="0.2">
      <c r="B22306" s="442"/>
      <c r="I22306" s="443"/>
      <c r="J22306" s="443"/>
      <c r="K22306" s="443"/>
    </row>
    <row r="22307" spans="2:11" s="440" customFormat="1" x14ac:dyDescent="0.2">
      <c r="B22307" s="442"/>
      <c r="I22307" s="443"/>
      <c r="J22307" s="443"/>
      <c r="K22307" s="443"/>
    </row>
    <row r="22308" spans="2:11" s="440" customFormat="1" x14ac:dyDescent="0.2">
      <c r="B22308" s="442"/>
      <c r="I22308" s="443"/>
      <c r="J22308" s="443"/>
      <c r="K22308" s="443"/>
    </row>
    <row r="22309" spans="2:11" s="440" customFormat="1" x14ac:dyDescent="0.2">
      <c r="B22309" s="442"/>
      <c r="I22309" s="443"/>
      <c r="J22309" s="443"/>
      <c r="K22309" s="443"/>
    </row>
    <row r="22310" spans="2:11" s="440" customFormat="1" x14ac:dyDescent="0.2">
      <c r="B22310" s="442"/>
      <c r="I22310" s="443"/>
      <c r="J22310" s="443"/>
      <c r="K22310" s="443"/>
    </row>
    <row r="22311" spans="2:11" s="440" customFormat="1" x14ac:dyDescent="0.2">
      <c r="B22311" s="442"/>
      <c r="I22311" s="443"/>
      <c r="J22311" s="443"/>
      <c r="K22311" s="443"/>
    </row>
    <row r="22312" spans="2:11" s="440" customFormat="1" x14ac:dyDescent="0.2">
      <c r="B22312" s="442"/>
      <c r="I22312" s="443"/>
      <c r="J22312" s="443"/>
      <c r="K22312" s="443"/>
    </row>
    <row r="22313" spans="2:11" s="440" customFormat="1" x14ac:dyDescent="0.2">
      <c r="B22313" s="442"/>
      <c r="I22313" s="443"/>
      <c r="J22313" s="443"/>
      <c r="K22313" s="443"/>
    </row>
    <row r="22314" spans="2:11" s="440" customFormat="1" x14ac:dyDescent="0.2">
      <c r="B22314" s="442"/>
      <c r="I22314" s="443"/>
      <c r="J22314" s="443"/>
      <c r="K22314" s="443"/>
    </row>
    <row r="22315" spans="2:11" s="440" customFormat="1" x14ac:dyDescent="0.2">
      <c r="B22315" s="442"/>
      <c r="I22315" s="443"/>
      <c r="J22315" s="443"/>
      <c r="K22315" s="443"/>
    </row>
    <row r="22316" spans="2:11" s="440" customFormat="1" x14ac:dyDescent="0.2">
      <c r="B22316" s="442"/>
      <c r="I22316" s="443"/>
      <c r="J22316" s="443"/>
      <c r="K22316" s="443"/>
    </row>
    <row r="22317" spans="2:11" s="440" customFormat="1" x14ac:dyDescent="0.2">
      <c r="B22317" s="442"/>
      <c r="I22317" s="443"/>
      <c r="J22317" s="443"/>
      <c r="K22317" s="443"/>
    </row>
    <row r="22318" spans="2:11" s="440" customFormat="1" x14ac:dyDescent="0.2">
      <c r="B22318" s="442"/>
      <c r="I22318" s="443"/>
      <c r="J22318" s="443"/>
      <c r="K22318" s="443"/>
    </row>
    <row r="22319" spans="2:11" s="440" customFormat="1" x14ac:dyDescent="0.2">
      <c r="B22319" s="442"/>
      <c r="I22319" s="443"/>
      <c r="J22319" s="443"/>
      <c r="K22319" s="443"/>
    </row>
    <row r="22320" spans="2:11" s="440" customFormat="1" x14ac:dyDescent="0.2">
      <c r="B22320" s="442"/>
      <c r="I22320" s="443"/>
      <c r="J22320" s="443"/>
      <c r="K22320" s="443"/>
    </row>
    <row r="22321" spans="2:11" s="440" customFormat="1" x14ac:dyDescent="0.2">
      <c r="B22321" s="442"/>
      <c r="I22321" s="443"/>
      <c r="J22321" s="443"/>
      <c r="K22321" s="443"/>
    </row>
    <row r="22322" spans="2:11" s="440" customFormat="1" x14ac:dyDescent="0.2">
      <c r="B22322" s="442"/>
      <c r="I22322" s="443"/>
      <c r="J22322" s="443"/>
      <c r="K22322" s="443"/>
    </row>
    <row r="22323" spans="2:11" s="440" customFormat="1" x14ac:dyDescent="0.2">
      <c r="B22323" s="442"/>
      <c r="I22323" s="443"/>
      <c r="J22323" s="443"/>
      <c r="K22323" s="443"/>
    </row>
    <row r="22324" spans="2:11" s="440" customFormat="1" x14ac:dyDescent="0.2">
      <c r="B22324" s="442"/>
      <c r="I22324" s="443"/>
      <c r="J22324" s="443"/>
      <c r="K22324" s="443"/>
    </row>
    <row r="22325" spans="2:11" s="440" customFormat="1" x14ac:dyDescent="0.2">
      <c r="B22325" s="442"/>
      <c r="I22325" s="443"/>
      <c r="J22325" s="443"/>
      <c r="K22325" s="443"/>
    </row>
    <row r="22326" spans="2:11" s="440" customFormat="1" x14ac:dyDescent="0.2">
      <c r="B22326" s="442"/>
      <c r="I22326" s="443"/>
      <c r="J22326" s="443"/>
      <c r="K22326" s="443"/>
    </row>
    <row r="22327" spans="2:11" s="440" customFormat="1" x14ac:dyDescent="0.2">
      <c r="B22327" s="442"/>
      <c r="I22327" s="443"/>
      <c r="J22327" s="443"/>
      <c r="K22327" s="443"/>
    </row>
    <row r="22328" spans="2:11" s="440" customFormat="1" x14ac:dyDescent="0.2">
      <c r="B22328" s="442"/>
      <c r="I22328" s="443"/>
      <c r="J22328" s="443"/>
      <c r="K22328" s="443"/>
    </row>
    <row r="22329" spans="2:11" s="440" customFormat="1" x14ac:dyDescent="0.2">
      <c r="B22329" s="442"/>
      <c r="I22329" s="443"/>
      <c r="J22329" s="443"/>
      <c r="K22329" s="443"/>
    </row>
    <row r="22330" spans="2:11" s="440" customFormat="1" x14ac:dyDescent="0.2">
      <c r="B22330" s="442"/>
      <c r="I22330" s="443"/>
      <c r="J22330" s="443"/>
      <c r="K22330" s="443"/>
    </row>
    <row r="22331" spans="2:11" s="440" customFormat="1" x14ac:dyDescent="0.2">
      <c r="B22331" s="442"/>
      <c r="I22331" s="443"/>
      <c r="J22331" s="443"/>
      <c r="K22331" s="443"/>
    </row>
    <row r="22332" spans="2:11" s="440" customFormat="1" x14ac:dyDescent="0.2">
      <c r="B22332" s="442"/>
      <c r="I22332" s="443"/>
      <c r="J22332" s="443"/>
      <c r="K22332" s="443"/>
    </row>
    <row r="22333" spans="2:11" s="440" customFormat="1" x14ac:dyDescent="0.2">
      <c r="B22333" s="442"/>
      <c r="I22333" s="443"/>
      <c r="J22333" s="443"/>
      <c r="K22333" s="443"/>
    </row>
    <row r="22334" spans="2:11" s="440" customFormat="1" x14ac:dyDescent="0.2">
      <c r="B22334" s="442"/>
      <c r="I22334" s="443"/>
      <c r="J22334" s="443"/>
      <c r="K22334" s="443"/>
    </row>
    <row r="22335" spans="2:11" s="440" customFormat="1" x14ac:dyDescent="0.2">
      <c r="B22335" s="442"/>
      <c r="I22335" s="443"/>
      <c r="J22335" s="443"/>
      <c r="K22335" s="443"/>
    </row>
    <row r="22336" spans="2:11" s="440" customFormat="1" x14ac:dyDescent="0.2">
      <c r="B22336" s="442"/>
      <c r="I22336" s="443"/>
      <c r="J22336" s="443"/>
      <c r="K22336" s="443"/>
    </row>
    <row r="22337" spans="2:11" s="440" customFormat="1" x14ac:dyDescent="0.2">
      <c r="B22337" s="442"/>
      <c r="I22337" s="443"/>
      <c r="J22337" s="443"/>
      <c r="K22337" s="443"/>
    </row>
    <row r="22338" spans="2:11" s="440" customFormat="1" x14ac:dyDescent="0.2">
      <c r="B22338" s="442"/>
      <c r="I22338" s="443"/>
      <c r="J22338" s="443"/>
      <c r="K22338" s="443"/>
    </row>
    <row r="22339" spans="2:11" s="440" customFormat="1" x14ac:dyDescent="0.2">
      <c r="B22339" s="442"/>
      <c r="I22339" s="443"/>
      <c r="J22339" s="443"/>
      <c r="K22339" s="443"/>
    </row>
    <row r="22340" spans="2:11" s="440" customFormat="1" x14ac:dyDescent="0.2">
      <c r="B22340" s="442"/>
      <c r="I22340" s="443"/>
      <c r="J22340" s="443"/>
      <c r="K22340" s="443"/>
    </row>
    <row r="22341" spans="2:11" s="440" customFormat="1" x14ac:dyDescent="0.2">
      <c r="B22341" s="442"/>
      <c r="I22341" s="443"/>
      <c r="J22341" s="443"/>
      <c r="K22341" s="443"/>
    </row>
    <row r="22342" spans="2:11" s="440" customFormat="1" x14ac:dyDescent="0.2">
      <c r="B22342" s="442"/>
      <c r="I22342" s="443"/>
      <c r="J22342" s="443"/>
      <c r="K22342" s="443"/>
    </row>
    <row r="22343" spans="2:11" s="440" customFormat="1" x14ac:dyDescent="0.2">
      <c r="B22343" s="442"/>
      <c r="I22343" s="443"/>
      <c r="J22343" s="443"/>
      <c r="K22343" s="443"/>
    </row>
    <row r="22344" spans="2:11" s="440" customFormat="1" x14ac:dyDescent="0.2">
      <c r="B22344" s="442"/>
      <c r="I22344" s="443"/>
      <c r="J22344" s="443"/>
      <c r="K22344" s="443"/>
    </row>
    <row r="22345" spans="2:11" s="440" customFormat="1" x14ac:dyDescent="0.2">
      <c r="B22345" s="442"/>
      <c r="I22345" s="443"/>
      <c r="J22345" s="443"/>
      <c r="K22345" s="443"/>
    </row>
    <row r="22346" spans="2:11" s="440" customFormat="1" x14ac:dyDescent="0.2">
      <c r="B22346" s="442"/>
      <c r="I22346" s="443"/>
      <c r="J22346" s="443"/>
      <c r="K22346" s="443"/>
    </row>
    <row r="22347" spans="2:11" s="440" customFormat="1" x14ac:dyDescent="0.2">
      <c r="B22347" s="442"/>
      <c r="I22347" s="443"/>
      <c r="J22347" s="443"/>
      <c r="K22347" s="443"/>
    </row>
    <row r="22348" spans="2:11" s="440" customFormat="1" x14ac:dyDescent="0.2">
      <c r="B22348" s="442"/>
      <c r="I22348" s="443"/>
      <c r="J22348" s="443"/>
      <c r="K22348" s="443"/>
    </row>
    <row r="22349" spans="2:11" s="440" customFormat="1" x14ac:dyDescent="0.2">
      <c r="B22349" s="442"/>
      <c r="I22349" s="443"/>
      <c r="J22349" s="443"/>
      <c r="K22349" s="443"/>
    </row>
    <row r="22350" spans="2:11" s="440" customFormat="1" x14ac:dyDescent="0.2">
      <c r="B22350" s="442"/>
      <c r="I22350" s="443"/>
      <c r="J22350" s="443"/>
      <c r="K22350" s="443"/>
    </row>
    <row r="22351" spans="2:11" s="440" customFormat="1" x14ac:dyDescent="0.2">
      <c r="B22351" s="442"/>
      <c r="I22351" s="443"/>
      <c r="J22351" s="443"/>
      <c r="K22351" s="443"/>
    </row>
    <row r="22352" spans="2:11" s="440" customFormat="1" x14ac:dyDescent="0.2">
      <c r="B22352" s="442"/>
      <c r="I22352" s="443"/>
      <c r="J22352" s="443"/>
      <c r="K22352" s="443"/>
    </row>
    <row r="22353" spans="2:11" s="440" customFormat="1" x14ac:dyDescent="0.2">
      <c r="B22353" s="442"/>
      <c r="I22353" s="443"/>
      <c r="J22353" s="443"/>
      <c r="K22353" s="443"/>
    </row>
    <row r="22354" spans="2:11" s="440" customFormat="1" x14ac:dyDescent="0.2">
      <c r="B22354" s="442"/>
      <c r="I22354" s="443"/>
      <c r="J22354" s="443"/>
      <c r="K22354" s="443"/>
    </row>
    <row r="22355" spans="2:11" s="440" customFormat="1" x14ac:dyDescent="0.2">
      <c r="B22355" s="442"/>
      <c r="I22355" s="443"/>
      <c r="J22355" s="443"/>
      <c r="K22355" s="443"/>
    </row>
    <row r="22356" spans="2:11" s="440" customFormat="1" x14ac:dyDescent="0.2">
      <c r="B22356" s="442"/>
      <c r="I22356" s="443"/>
      <c r="J22356" s="443"/>
      <c r="K22356" s="443"/>
    </row>
    <row r="22357" spans="2:11" s="440" customFormat="1" x14ac:dyDescent="0.2">
      <c r="B22357" s="442"/>
      <c r="I22357" s="443"/>
      <c r="J22357" s="443"/>
      <c r="K22357" s="443"/>
    </row>
    <row r="22358" spans="2:11" s="440" customFormat="1" x14ac:dyDescent="0.2">
      <c r="B22358" s="442"/>
      <c r="I22358" s="443"/>
      <c r="J22358" s="443"/>
      <c r="K22358" s="443"/>
    </row>
    <row r="22359" spans="2:11" s="440" customFormat="1" x14ac:dyDescent="0.2">
      <c r="B22359" s="442"/>
      <c r="I22359" s="443"/>
      <c r="J22359" s="443"/>
      <c r="K22359" s="443"/>
    </row>
    <row r="22360" spans="2:11" s="440" customFormat="1" x14ac:dyDescent="0.2">
      <c r="B22360" s="442"/>
      <c r="I22360" s="443"/>
      <c r="J22360" s="443"/>
      <c r="K22360" s="443"/>
    </row>
    <row r="22361" spans="2:11" s="440" customFormat="1" x14ac:dyDescent="0.2">
      <c r="B22361" s="442"/>
      <c r="I22361" s="443"/>
      <c r="J22361" s="443"/>
      <c r="K22361" s="443"/>
    </row>
    <row r="22362" spans="2:11" s="440" customFormat="1" x14ac:dyDescent="0.2">
      <c r="B22362" s="442"/>
      <c r="I22362" s="443"/>
      <c r="J22362" s="443"/>
      <c r="K22362" s="443"/>
    </row>
    <row r="22363" spans="2:11" s="440" customFormat="1" x14ac:dyDescent="0.2">
      <c r="B22363" s="442"/>
      <c r="I22363" s="443"/>
      <c r="J22363" s="443"/>
      <c r="K22363" s="443"/>
    </row>
    <row r="22364" spans="2:11" s="440" customFormat="1" x14ac:dyDescent="0.2">
      <c r="B22364" s="442"/>
      <c r="I22364" s="443"/>
      <c r="J22364" s="443"/>
      <c r="K22364" s="443"/>
    </row>
    <row r="22365" spans="2:11" s="440" customFormat="1" x14ac:dyDescent="0.2">
      <c r="B22365" s="442"/>
      <c r="I22365" s="443"/>
      <c r="J22365" s="443"/>
      <c r="K22365" s="443"/>
    </row>
    <row r="22366" spans="2:11" s="440" customFormat="1" x14ac:dyDescent="0.2">
      <c r="B22366" s="442"/>
      <c r="I22366" s="443"/>
      <c r="J22366" s="443"/>
      <c r="K22366" s="443"/>
    </row>
    <row r="22367" spans="2:11" s="440" customFormat="1" x14ac:dyDescent="0.2">
      <c r="B22367" s="442"/>
      <c r="I22367" s="443"/>
      <c r="J22367" s="443"/>
      <c r="K22367" s="443"/>
    </row>
    <row r="22368" spans="2:11" s="440" customFormat="1" x14ac:dyDescent="0.2">
      <c r="B22368" s="442"/>
      <c r="I22368" s="443"/>
      <c r="J22368" s="443"/>
      <c r="K22368" s="443"/>
    </row>
    <row r="22369" spans="2:11" s="440" customFormat="1" x14ac:dyDescent="0.2">
      <c r="B22369" s="442"/>
      <c r="I22369" s="443"/>
      <c r="J22369" s="443"/>
      <c r="K22369" s="443"/>
    </row>
    <row r="22370" spans="2:11" s="440" customFormat="1" x14ac:dyDescent="0.2">
      <c r="B22370" s="442"/>
      <c r="I22370" s="443"/>
      <c r="J22370" s="443"/>
      <c r="K22370" s="443"/>
    </row>
    <row r="22371" spans="2:11" s="440" customFormat="1" x14ac:dyDescent="0.2">
      <c r="B22371" s="442"/>
      <c r="I22371" s="443"/>
      <c r="J22371" s="443"/>
      <c r="K22371" s="443"/>
    </row>
    <row r="22372" spans="2:11" s="440" customFormat="1" x14ac:dyDescent="0.2">
      <c r="B22372" s="442"/>
      <c r="I22372" s="443"/>
      <c r="J22372" s="443"/>
      <c r="K22372" s="443"/>
    </row>
    <row r="22373" spans="2:11" s="440" customFormat="1" x14ac:dyDescent="0.2">
      <c r="B22373" s="442"/>
      <c r="I22373" s="443"/>
      <c r="J22373" s="443"/>
      <c r="K22373" s="443"/>
    </row>
    <row r="22374" spans="2:11" s="440" customFormat="1" x14ac:dyDescent="0.2">
      <c r="B22374" s="442"/>
      <c r="I22374" s="443"/>
      <c r="J22374" s="443"/>
      <c r="K22374" s="443"/>
    </row>
    <row r="22375" spans="2:11" s="440" customFormat="1" x14ac:dyDescent="0.2">
      <c r="B22375" s="442"/>
      <c r="I22375" s="443"/>
      <c r="J22375" s="443"/>
      <c r="K22375" s="443"/>
    </row>
    <row r="22376" spans="2:11" s="440" customFormat="1" x14ac:dyDescent="0.2">
      <c r="B22376" s="442"/>
      <c r="I22376" s="443"/>
      <c r="J22376" s="443"/>
      <c r="K22376" s="443"/>
    </row>
    <row r="22377" spans="2:11" s="440" customFormat="1" x14ac:dyDescent="0.2">
      <c r="B22377" s="442"/>
      <c r="I22377" s="443"/>
      <c r="J22377" s="443"/>
      <c r="K22377" s="443"/>
    </row>
    <row r="22378" spans="2:11" s="440" customFormat="1" x14ac:dyDescent="0.2">
      <c r="B22378" s="442"/>
      <c r="I22378" s="443"/>
      <c r="J22378" s="443"/>
      <c r="K22378" s="443"/>
    </row>
    <row r="22379" spans="2:11" s="440" customFormat="1" x14ac:dyDescent="0.2">
      <c r="B22379" s="442"/>
      <c r="I22379" s="443"/>
      <c r="J22379" s="443"/>
      <c r="K22379" s="443"/>
    </row>
    <row r="22380" spans="2:11" s="440" customFormat="1" x14ac:dyDescent="0.2">
      <c r="B22380" s="442"/>
      <c r="I22380" s="443"/>
      <c r="J22380" s="443"/>
      <c r="K22380" s="443"/>
    </row>
    <row r="22381" spans="2:11" s="440" customFormat="1" x14ac:dyDescent="0.2">
      <c r="B22381" s="442"/>
      <c r="I22381" s="443"/>
      <c r="J22381" s="443"/>
      <c r="K22381" s="443"/>
    </row>
    <row r="22382" spans="2:11" s="440" customFormat="1" x14ac:dyDescent="0.2">
      <c r="B22382" s="442"/>
      <c r="I22382" s="443"/>
      <c r="J22382" s="443"/>
      <c r="K22382" s="443"/>
    </row>
    <row r="22383" spans="2:11" s="440" customFormat="1" x14ac:dyDescent="0.2">
      <c r="B22383" s="442"/>
      <c r="I22383" s="443"/>
      <c r="J22383" s="443"/>
      <c r="K22383" s="443"/>
    </row>
    <row r="22384" spans="2:11" s="440" customFormat="1" x14ac:dyDescent="0.2">
      <c r="B22384" s="442"/>
      <c r="I22384" s="443"/>
      <c r="J22384" s="443"/>
      <c r="K22384" s="443"/>
    </row>
    <row r="22385" spans="2:11" s="440" customFormat="1" x14ac:dyDescent="0.2">
      <c r="B22385" s="442"/>
      <c r="I22385" s="443"/>
      <c r="J22385" s="443"/>
      <c r="K22385" s="443"/>
    </row>
    <row r="22386" spans="2:11" s="440" customFormat="1" x14ac:dyDescent="0.2">
      <c r="B22386" s="442"/>
      <c r="I22386" s="443"/>
      <c r="J22386" s="443"/>
      <c r="K22386" s="443"/>
    </row>
    <row r="22387" spans="2:11" s="440" customFormat="1" x14ac:dyDescent="0.2">
      <c r="B22387" s="442"/>
      <c r="I22387" s="443"/>
      <c r="J22387" s="443"/>
      <c r="K22387" s="443"/>
    </row>
    <row r="22388" spans="2:11" s="440" customFormat="1" x14ac:dyDescent="0.2">
      <c r="B22388" s="442"/>
      <c r="I22388" s="443"/>
      <c r="J22388" s="443"/>
      <c r="K22388" s="443"/>
    </row>
    <row r="22389" spans="2:11" s="440" customFormat="1" x14ac:dyDescent="0.2">
      <c r="B22389" s="442"/>
      <c r="I22389" s="443"/>
      <c r="J22389" s="443"/>
      <c r="K22389" s="443"/>
    </row>
    <row r="22390" spans="2:11" s="440" customFormat="1" x14ac:dyDescent="0.2">
      <c r="B22390" s="442"/>
      <c r="I22390" s="443"/>
      <c r="J22390" s="443"/>
      <c r="K22390" s="443"/>
    </row>
    <row r="22391" spans="2:11" s="440" customFormat="1" x14ac:dyDescent="0.2">
      <c r="B22391" s="442"/>
      <c r="I22391" s="443"/>
      <c r="J22391" s="443"/>
      <c r="K22391" s="443"/>
    </row>
    <row r="22392" spans="2:11" s="440" customFormat="1" x14ac:dyDescent="0.2">
      <c r="B22392" s="442"/>
      <c r="I22392" s="443"/>
      <c r="J22392" s="443"/>
      <c r="K22392" s="443"/>
    </row>
    <row r="22393" spans="2:11" s="440" customFormat="1" x14ac:dyDescent="0.2">
      <c r="B22393" s="442"/>
      <c r="I22393" s="443"/>
      <c r="J22393" s="443"/>
      <c r="K22393" s="443"/>
    </row>
    <row r="22394" spans="2:11" s="440" customFormat="1" x14ac:dyDescent="0.2">
      <c r="B22394" s="442"/>
      <c r="I22394" s="443"/>
      <c r="J22394" s="443"/>
      <c r="K22394" s="443"/>
    </row>
    <row r="22395" spans="2:11" s="440" customFormat="1" x14ac:dyDescent="0.2">
      <c r="B22395" s="442"/>
      <c r="I22395" s="443"/>
      <c r="J22395" s="443"/>
      <c r="K22395" s="443"/>
    </row>
    <row r="22396" spans="2:11" s="440" customFormat="1" x14ac:dyDescent="0.2">
      <c r="B22396" s="442"/>
      <c r="I22396" s="443"/>
      <c r="J22396" s="443"/>
      <c r="K22396" s="443"/>
    </row>
    <row r="22397" spans="2:11" s="440" customFormat="1" x14ac:dyDescent="0.2">
      <c r="B22397" s="442"/>
      <c r="I22397" s="443"/>
      <c r="J22397" s="443"/>
      <c r="K22397" s="443"/>
    </row>
    <row r="22398" spans="2:11" s="440" customFormat="1" x14ac:dyDescent="0.2">
      <c r="B22398" s="442"/>
      <c r="I22398" s="443"/>
      <c r="J22398" s="443"/>
      <c r="K22398" s="443"/>
    </row>
    <row r="22399" spans="2:11" s="440" customFormat="1" x14ac:dyDescent="0.2">
      <c r="B22399" s="442"/>
      <c r="I22399" s="443"/>
      <c r="J22399" s="443"/>
      <c r="K22399" s="443"/>
    </row>
    <row r="22400" spans="2:11" s="440" customFormat="1" x14ac:dyDescent="0.2">
      <c r="B22400" s="442"/>
      <c r="I22400" s="443"/>
      <c r="J22400" s="443"/>
      <c r="K22400" s="443"/>
    </row>
    <row r="22401" spans="2:11" s="440" customFormat="1" x14ac:dyDescent="0.2">
      <c r="B22401" s="442"/>
      <c r="I22401" s="443"/>
      <c r="J22401" s="443"/>
      <c r="K22401" s="443"/>
    </row>
    <row r="22402" spans="2:11" s="440" customFormat="1" x14ac:dyDescent="0.2">
      <c r="B22402" s="442"/>
      <c r="I22402" s="443"/>
      <c r="J22402" s="443"/>
      <c r="K22402" s="443"/>
    </row>
    <row r="22403" spans="2:11" s="440" customFormat="1" x14ac:dyDescent="0.2">
      <c r="B22403" s="442"/>
      <c r="I22403" s="443"/>
      <c r="J22403" s="443"/>
      <c r="K22403" s="443"/>
    </row>
    <row r="22404" spans="2:11" s="440" customFormat="1" x14ac:dyDescent="0.2">
      <c r="B22404" s="442"/>
      <c r="I22404" s="443"/>
      <c r="J22404" s="443"/>
      <c r="K22404" s="443"/>
    </row>
    <row r="22405" spans="2:11" s="440" customFormat="1" x14ac:dyDescent="0.2">
      <c r="B22405" s="442"/>
      <c r="I22405" s="443"/>
      <c r="J22405" s="443"/>
      <c r="K22405" s="443"/>
    </row>
    <row r="22406" spans="2:11" s="440" customFormat="1" x14ac:dyDescent="0.2">
      <c r="B22406" s="442"/>
      <c r="I22406" s="443"/>
      <c r="J22406" s="443"/>
      <c r="K22406" s="443"/>
    </row>
    <row r="22407" spans="2:11" s="440" customFormat="1" x14ac:dyDescent="0.2">
      <c r="B22407" s="442"/>
      <c r="I22407" s="443"/>
      <c r="J22407" s="443"/>
      <c r="K22407" s="443"/>
    </row>
    <row r="22408" spans="2:11" s="440" customFormat="1" x14ac:dyDescent="0.2">
      <c r="B22408" s="442"/>
      <c r="I22408" s="443"/>
      <c r="J22408" s="443"/>
      <c r="K22408" s="443"/>
    </row>
    <row r="22409" spans="2:11" s="440" customFormat="1" x14ac:dyDescent="0.2">
      <c r="B22409" s="442"/>
      <c r="I22409" s="443"/>
      <c r="J22409" s="443"/>
      <c r="K22409" s="443"/>
    </row>
    <row r="22410" spans="2:11" s="440" customFormat="1" x14ac:dyDescent="0.2">
      <c r="B22410" s="442"/>
      <c r="I22410" s="443"/>
      <c r="J22410" s="443"/>
      <c r="K22410" s="443"/>
    </row>
    <row r="22411" spans="2:11" s="440" customFormat="1" x14ac:dyDescent="0.2">
      <c r="B22411" s="442"/>
      <c r="I22411" s="443"/>
      <c r="J22411" s="443"/>
      <c r="K22411" s="443"/>
    </row>
    <row r="22412" spans="2:11" s="440" customFormat="1" x14ac:dyDescent="0.2">
      <c r="B22412" s="442"/>
      <c r="I22412" s="443"/>
      <c r="J22412" s="443"/>
      <c r="K22412" s="443"/>
    </row>
    <row r="22413" spans="2:11" s="440" customFormat="1" x14ac:dyDescent="0.2">
      <c r="B22413" s="442"/>
      <c r="I22413" s="443"/>
      <c r="J22413" s="443"/>
      <c r="K22413" s="443"/>
    </row>
    <row r="22414" spans="2:11" s="440" customFormat="1" x14ac:dyDescent="0.2">
      <c r="B22414" s="442"/>
      <c r="I22414" s="443"/>
      <c r="J22414" s="443"/>
      <c r="K22414" s="443"/>
    </row>
    <row r="22415" spans="2:11" s="440" customFormat="1" x14ac:dyDescent="0.2">
      <c r="B22415" s="442"/>
      <c r="I22415" s="443"/>
      <c r="J22415" s="443"/>
      <c r="K22415" s="443"/>
    </row>
    <row r="22416" spans="2:11" s="440" customFormat="1" x14ac:dyDescent="0.2">
      <c r="B22416" s="442"/>
      <c r="I22416" s="443"/>
      <c r="J22416" s="443"/>
      <c r="K22416" s="443"/>
    </row>
    <row r="22417" spans="2:11" s="440" customFormat="1" x14ac:dyDescent="0.2">
      <c r="B22417" s="442"/>
      <c r="I22417" s="443"/>
      <c r="J22417" s="443"/>
      <c r="K22417" s="443"/>
    </row>
    <row r="22418" spans="2:11" s="440" customFormat="1" x14ac:dyDescent="0.2">
      <c r="B22418" s="442"/>
      <c r="I22418" s="443"/>
      <c r="J22418" s="443"/>
      <c r="K22418" s="443"/>
    </row>
    <row r="22419" spans="2:11" s="440" customFormat="1" x14ac:dyDescent="0.2">
      <c r="B22419" s="442"/>
      <c r="I22419" s="443"/>
      <c r="J22419" s="443"/>
      <c r="K22419" s="443"/>
    </row>
    <row r="22420" spans="2:11" s="440" customFormat="1" x14ac:dyDescent="0.2">
      <c r="B22420" s="442"/>
      <c r="I22420" s="443"/>
      <c r="J22420" s="443"/>
      <c r="K22420" s="443"/>
    </row>
    <row r="22421" spans="2:11" s="440" customFormat="1" x14ac:dyDescent="0.2">
      <c r="B22421" s="442"/>
      <c r="I22421" s="443"/>
      <c r="J22421" s="443"/>
      <c r="K22421" s="443"/>
    </row>
    <row r="22422" spans="2:11" s="440" customFormat="1" x14ac:dyDescent="0.2">
      <c r="B22422" s="442"/>
      <c r="I22422" s="443"/>
      <c r="J22422" s="443"/>
      <c r="K22422" s="443"/>
    </row>
    <row r="22423" spans="2:11" s="440" customFormat="1" x14ac:dyDescent="0.2">
      <c r="B22423" s="442"/>
      <c r="I22423" s="443"/>
      <c r="J22423" s="443"/>
      <c r="K22423" s="443"/>
    </row>
    <row r="22424" spans="2:11" s="440" customFormat="1" x14ac:dyDescent="0.2">
      <c r="B22424" s="442"/>
      <c r="I22424" s="443"/>
      <c r="J22424" s="443"/>
      <c r="K22424" s="443"/>
    </row>
    <row r="22425" spans="2:11" s="440" customFormat="1" x14ac:dyDescent="0.2">
      <c r="B22425" s="442"/>
      <c r="I22425" s="443"/>
      <c r="J22425" s="443"/>
      <c r="K22425" s="443"/>
    </row>
    <row r="22426" spans="2:11" s="440" customFormat="1" x14ac:dyDescent="0.2">
      <c r="B22426" s="442"/>
      <c r="I22426" s="443"/>
      <c r="J22426" s="443"/>
      <c r="K22426" s="443"/>
    </row>
    <row r="22427" spans="2:11" s="440" customFormat="1" x14ac:dyDescent="0.2">
      <c r="B22427" s="442"/>
      <c r="I22427" s="443"/>
      <c r="J22427" s="443"/>
      <c r="K22427" s="443"/>
    </row>
    <row r="22428" spans="2:11" s="440" customFormat="1" x14ac:dyDescent="0.2">
      <c r="B22428" s="442"/>
      <c r="I22428" s="443"/>
      <c r="J22428" s="443"/>
      <c r="K22428" s="443"/>
    </row>
    <row r="22429" spans="2:11" s="440" customFormat="1" x14ac:dyDescent="0.2">
      <c r="B22429" s="442"/>
      <c r="I22429" s="443"/>
      <c r="J22429" s="443"/>
      <c r="K22429" s="443"/>
    </row>
    <row r="22430" spans="2:11" s="440" customFormat="1" x14ac:dyDescent="0.2">
      <c r="B22430" s="442"/>
      <c r="I22430" s="443"/>
      <c r="J22430" s="443"/>
      <c r="K22430" s="443"/>
    </row>
    <row r="22431" spans="2:11" s="440" customFormat="1" x14ac:dyDescent="0.2">
      <c r="B22431" s="442"/>
      <c r="I22431" s="443"/>
      <c r="J22431" s="443"/>
      <c r="K22431" s="443"/>
    </row>
    <row r="22432" spans="2:11" s="440" customFormat="1" x14ac:dyDescent="0.2">
      <c r="B22432" s="442"/>
      <c r="I22432" s="443"/>
      <c r="J22432" s="443"/>
      <c r="K22432" s="443"/>
    </row>
    <row r="22433" spans="2:11" s="440" customFormat="1" x14ac:dyDescent="0.2">
      <c r="B22433" s="442"/>
      <c r="I22433" s="443"/>
      <c r="J22433" s="443"/>
      <c r="K22433" s="443"/>
    </row>
    <row r="22434" spans="2:11" s="440" customFormat="1" x14ac:dyDescent="0.2">
      <c r="B22434" s="442"/>
      <c r="I22434" s="443"/>
      <c r="J22434" s="443"/>
      <c r="K22434" s="443"/>
    </row>
    <row r="22435" spans="2:11" s="440" customFormat="1" x14ac:dyDescent="0.2">
      <c r="B22435" s="442"/>
      <c r="I22435" s="443"/>
      <c r="J22435" s="443"/>
      <c r="K22435" s="443"/>
    </row>
    <row r="22436" spans="2:11" s="440" customFormat="1" x14ac:dyDescent="0.2">
      <c r="B22436" s="442"/>
      <c r="I22436" s="443"/>
      <c r="J22436" s="443"/>
      <c r="K22436" s="443"/>
    </row>
    <row r="22437" spans="2:11" s="440" customFormat="1" x14ac:dyDescent="0.2">
      <c r="B22437" s="442"/>
      <c r="I22437" s="443"/>
      <c r="J22437" s="443"/>
      <c r="K22437" s="443"/>
    </row>
    <row r="22438" spans="2:11" s="440" customFormat="1" x14ac:dyDescent="0.2">
      <c r="B22438" s="442"/>
      <c r="I22438" s="443"/>
      <c r="J22438" s="443"/>
      <c r="K22438" s="443"/>
    </row>
    <row r="22439" spans="2:11" s="440" customFormat="1" x14ac:dyDescent="0.2">
      <c r="B22439" s="442"/>
      <c r="I22439" s="443"/>
      <c r="J22439" s="443"/>
      <c r="K22439" s="443"/>
    </row>
    <row r="22440" spans="2:11" s="440" customFormat="1" x14ac:dyDescent="0.2">
      <c r="B22440" s="442"/>
      <c r="I22440" s="443"/>
      <c r="J22440" s="443"/>
      <c r="K22440" s="443"/>
    </row>
    <row r="22441" spans="2:11" s="440" customFormat="1" x14ac:dyDescent="0.2">
      <c r="B22441" s="442"/>
      <c r="I22441" s="443"/>
      <c r="J22441" s="443"/>
      <c r="K22441" s="443"/>
    </row>
    <row r="22442" spans="2:11" s="440" customFormat="1" x14ac:dyDescent="0.2">
      <c r="B22442" s="442"/>
      <c r="I22442" s="443"/>
      <c r="J22442" s="443"/>
      <c r="K22442" s="443"/>
    </row>
    <row r="22443" spans="2:11" s="440" customFormat="1" x14ac:dyDescent="0.2">
      <c r="B22443" s="442"/>
      <c r="I22443" s="443"/>
      <c r="J22443" s="443"/>
      <c r="K22443" s="443"/>
    </row>
    <row r="22444" spans="2:11" s="440" customFormat="1" x14ac:dyDescent="0.2">
      <c r="B22444" s="442"/>
      <c r="I22444" s="443"/>
      <c r="J22444" s="443"/>
      <c r="K22444" s="443"/>
    </row>
    <row r="22445" spans="2:11" s="440" customFormat="1" x14ac:dyDescent="0.2">
      <c r="B22445" s="442"/>
      <c r="I22445" s="443"/>
      <c r="J22445" s="443"/>
      <c r="K22445" s="443"/>
    </row>
    <row r="22446" spans="2:11" s="440" customFormat="1" x14ac:dyDescent="0.2">
      <c r="B22446" s="442"/>
      <c r="I22446" s="443"/>
      <c r="J22446" s="443"/>
      <c r="K22446" s="443"/>
    </row>
    <row r="22447" spans="2:11" s="440" customFormat="1" x14ac:dyDescent="0.2">
      <c r="B22447" s="442"/>
      <c r="I22447" s="443"/>
      <c r="J22447" s="443"/>
      <c r="K22447" s="443"/>
    </row>
    <row r="22448" spans="2:11" s="440" customFormat="1" x14ac:dyDescent="0.2">
      <c r="B22448" s="442"/>
      <c r="I22448" s="443"/>
      <c r="J22448" s="443"/>
      <c r="K22448" s="443"/>
    </row>
    <row r="22449" spans="2:11" s="440" customFormat="1" x14ac:dyDescent="0.2">
      <c r="B22449" s="442"/>
      <c r="I22449" s="443"/>
      <c r="J22449" s="443"/>
      <c r="K22449" s="443"/>
    </row>
    <row r="22450" spans="2:11" s="440" customFormat="1" x14ac:dyDescent="0.2">
      <c r="B22450" s="442"/>
      <c r="I22450" s="443"/>
      <c r="J22450" s="443"/>
      <c r="K22450" s="443"/>
    </row>
    <row r="22451" spans="2:11" s="440" customFormat="1" x14ac:dyDescent="0.2">
      <c r="B22451" s="442"/>
      <c r="I22451" s="443"/>
      <c r="J22451" s="443"/>
      <c r="K22451" s="443"/>
    </row>
    <row r="22452" spans="2:11" s="440" customFormat="1" x14ac:dyDescent="0.2">
      <c r="B22452" s="442"/>
      <c r="I22452" s="443"/>
      <c r="J22452" s="443"/>
      <c r="K22452" s="443"/>
    </row>
    <row r="22453" spans="2:11" s="440" customFormat="1" x14ac:dyDescent="0.2">
      <c r="B22453" s="442"/>
      <c r="I22453" s="443"/>
      <c r="J22453" s="443"/>
      <c r="K22453" s="443"/>
    </row>
    <row r="22454" spans="2:11" s="440" customFormat="1" x14ac:dyDescent="0.2">
      <c r="B22454" s="442"/>
      <c r="I22454" s="443"/>
      <c r="J22454" s="443"/>
      <c r="K22454" s="443"/>
    </row>
    <row r="22455" spans="2:11" s="440" customFormat="1" x14ac:dyDescent="0.2">
      <c r="B22455" s="442"/>
      <c r="I22455" s="443"/>
      <c r="J22455" s="443"/>
      <c r="K22455" s="443"/>
    </row>
    <row r="22456" spans="2:11" s="440" customFormat="1" x14ac:dyDescent="0.2">
      <c r="B22456" s="442"/>
      <c r="I22456" s="443"/>
      <c r="J22456" s="443"/>
      <c r="K22456" s="443"/>
    </row>
    <row r="22457" spans="2:11" s="440" customFormat="1" x14ac:dyDescent="0.2">
      <c r="B22457" s="442"/>
      <c r="I22457" s="443"/>
      <c r="J22457" s="443"/>
      <c r="K22457" s="443"/>
    </row>
    <row r="22458" spans="2:11" s="440" customFormat="1" x14ac:dyDescent="0.2">
      <c r="B22458" s="442"/>
      <c r="I22458" s="443"/>
      <c r="J22458" s="443"/>
      <c r="K22458" s="443"/>
    </row>
    <row r="22459" spans="2:11" s="440" customFormat="1" x14ac:dyDescent="0.2">
      <c r="B22459" s="442"/>
      <c r="I22459" s="443"/>
      <c r="J22459" s="443"/>
      <c r="K22459" s="443"/>
    </row>
    <row r="22460" spans="2:11" s="440" customFormat="1" x14ac:dyDescent="0.2">
      <c r="B22460" s="442"/>
      <c r="I22460" s="443"/>
      <c r="J22460" s="443"/>
      <c r="K22460" s="443"/>
    </row>
    <row r="22461" spans="2:11" s="440" customFormat="1" x14ac:dyDescent="0.2">
      <c r="B22461" s="442"/>
      <c r="I22461" s="443"/>
      <c r="J22461" s="443"/>
      <c r="K22461" s="443"/>
    </row>
    <row r="22462" spans="2:11" s="440" customFormat="1" x14ac:dyDescent="0.2">
      <c r="B22462" s="442"/>
      <c r="I22462" s="443"/>
      <c r="J22462" s="443"/>
      <c r="K22462" s="443"/>
    </row>
    <row r="22463" spans="2:11" s="440" customFormat="1" x14ac:dyDescent="0.2">
      <c r="B22463" s="442"/>
      <c r="I22463" s="443"/>
      <c r="J22463" s="443"/>
      <c r="K22463" s="443"/>
    </row>
    <row r="22464" spans="2:11" s="440" customFormat="1" x14ac:dyDescent="0.2">
      <c r="B22464" s="442"/>
      <c r="I22464" s="443"/>
      <c r="J22464" s="443"/>
      <c r="K22464" s="443"/>
    </row>
    <row r="22465" spans="2:11" s="440" customFormat="1" x14ac:dyDescent="0.2">
      <c r="B22465" s="442"/>
      <c r="I22465" s="443"/>
      <c r="J22465" s="443"/>
      <c r="K22465" s="443"/>
    </row>
    <row r="22466" spans="2:11" s="440" customFormat="1" x14ac:dyDescent="0.2">
      <c r="B22466" s="442"/>
      <c r="I22466" s="443"/>
      <c r="J22466" s="443"/>
      <c r="K22466" s="443"/>
    </row>
    <row r="22467" spans="2:11" s="440" customFormat="1" x14ac:dyDescent="0.2">
      <c r="B22467" s="442"/>
      <c r="I22467" s="443"/>
      <c r="J22467" s="443"/>
      <c r="K22467" s="443"/>
    </row>
    <row r="22468" spans="2:11" s="440" customFormat="1" x14ac:dyDescent="0.2">
      <c r="B22468" s="442"/>
      <c r="I22468" s="443"/>
      <c r="J22468" s="443"/>
      <c r="K22468" s="443"/>
    </row>
    <row r="22469" spans="2:11" s="440" customFormat="1" x14ac:dyDescent="0.2">
      <c r="B22469" s="442"/>
      <c r="I22469" s="443"/>
      <c r="J22469" s="443"/>
      <c r="K22469" s="443"/>
    </row>
    <row r="22470" spans="2:11" s="440" customFormat="1" x14ac:dyDescent="0.2">
      <c r="B22470" s="442"/>
      <c r="I22470" s="443"/>
      <c r="J22470" s="443"/>
      <c r="K22470" s="443"/>
    </row>
    <row r="22471" spans="2:11" s="440" customFormat="1" x14ac:dyDescent="0.2">
      <c r="B22471" s="442"/>
      <c r="I22471" s="443"/>
      <c r="J22471" s="443"/>
      <c r="K22471" s="443"/>
    </row>
    <row r="22472" spans="2:11" s="440" customFormat="1" x14ac:dyDescent="0.2">
      <c r="B22472" s="442"/>
      <c r="I22472" s="443"/>
      <c r="J22472" s="443"/>
      <c r="K22472" s="443"/>
    </row>
    <row r="22473" spans="2:11" s="440" customFormat="1" x14ac:dyDescent="0.2">
      <c r="B22473" s="442"/>
      <c r="I22473" s="443"/>
      <c r="J22473" s="443"/>
      <c r="K22473" s="443"/>
    </row>
    <row r="22474" spans="2:11" s="440" customFormat="1" x14ac:dyDescent="0.2">
      <c r="B22474" s="442"/>
      <c r="I22474" s="443"/>
      <c r="J22474" s="443"/>
      <c r="K22474" s="443"/>
    </row>
    <row r="22475" spans="2:11" s="440" customFormat="1" x14ac:dyDescent="0.2">
      <c r="B22475" s="442"/>
      <c r="I22475" s="443"/>
      <c r="J22475" s="443"/>
      <c r="K22475" s="443"/>
    </row>
    <row r="22476" spans="2:11" s="440" customFormat="1" x14ac:dyDescent="0.2">
      <c r="B22476" s="442"/>
      <c r="I22476" s="443"/>
      <c r="J22476" s="443"/>
      <c r="K22476" s="443"/>
    </row>
    <row r="22477" spans="2:11" s="440" customFormat="1" x14ac:dyDescent="0.2">
      <c r="B22477" s="442"/>
      <c r="I22477" s="443"/>
      <c r="J22477" s="443"/>
      <c r="K22477" s="443"/>
    </row>
    <row r="22478" spans="2:11" s="440" customFormat="1" x14ac:dyDescent="0.2">
      <c r="B22478" s="442"/>
      <c r="I22478" s="443"/>
      <c r="J22478" s="443"/>
      <c r="K22478" s="443"/>
    </row>
    <row r="22479" spans="2:11" s="440" customFormat="1" x14ac:dyDescent="0.2">
      <c r="B22479" s="442"/>
      <c r="I22479" s="443"/>
      <c r="J22479" s="443"/>
      <c r="K22479" s="443"/>
    </row>
    <row r="22480" spans="2:11" s="440" customFormat="1" x14ac:dyDescent="0.2">
      <c r="B22480" s="442"/>
      <c r="I22480" s="443"/>
      <c r="J22480" s="443"/>
      <c r="K22480" s="443"/>
    </row>
    <row r="22481" spans="2:11" s="440" customFormat="1" x14ac:dyDescent="0.2">
      <c r="B22481" s="442"/>
      <c r="I22481" s="443"/>
      <c r="J22481" s="443"/>
      <c r="K22481" s="443"/>
    </row>
    <row r="22482" spans="2:11" s="440" customFormat="1" x14ac:dyDescent="0.2">
      <c r="B22482" s="442"/>
      <c r="I22482" s="443"/>
      <c r="J22482" s="443"/>
      <c r="K22482" s="443"/>
    </row>
    <row r="22483" spans="2:11" s="440" customFormat="1" x14ac:dyDescent="0.2">
      <c r="B22483" s="442"/>
      <c r="I22483" s="443"/>
      <c r="J22483" s="443"/>
      <c r="K22483" s="443"/>
    </row>
    <row r="22484" spans="2:11" s="440" customFormat="1" x14ac:dyDescent="0.2">
      <c r="B22484" s="442"/>
      <c r="I22484" s="443"/>
      <c r="J22484" s="443"/>
      <c r="K22484" s="443"/>
    </row>
    <row r="22485" spans="2:11" s="440" customFormat="1" x14ac:dyDescent="0.2">
      <c r="B22485" s="442"/>
      <c r="I22485" s="443"/>
      <c r="J22485" s="443"/>
      <c r="K22485" s="443"/>
    </row>
    <row r="22486" spans="2:11" s="440" customFormat="1" x14ac:dyDescent="0.2">
      <c r="B22486" s="442"/>
      <c r="I22486" s="443"/>
      <c r="J22486" s="443"/>
      <c r="K22486" s="443"/>
    </row>
    <row r="22487" spans="2:11" s="440" customFormat="1" x14ac:dyDescent="0.2">
      <c r="B22487" s="442"/>
      <c r="I22487" s="443"/>
      <c r="J22487" s="443"/>
      <c r="K22487" s="443"/>
    </row>
    <row r="22488" spans="2:11" s="440" customFormat="1" x14ac:dyDescent="0.2">
      <c r="B22488" s="442"/>
      <c r="I22488" s="443"/>
      <c r="J22488" s="443"/>
      <c r="K22488" s="443"/>
    </row>
    <row r="22489" spans="2:11" s="440" customFormat="1" x14ac:dyDescent="0.2">
      <c r="B22489" s="442"/>
      <c r="I22489" s="443"/>
      <c r="J22489" s="443"/>
      <c r="K22489" s="443"/>
    </row>
    <row r="22490" spans="2:11" s="440" customFormat="1" x14ac:dyDescent="0.2">
      <c r="B22490" s="442"/>
      <c r="I22490" s="443"/>
      <c r="J22490" s="443"/>
      <c r="K22490" s="443"/>
    </row>
    <row r="22491" spans="2:11" s="440" customFormat="1" x14ac:dyDescent="0.2">
      <c r="B22491" s="442"/>
      <c r="I22491" s="443"/>
      <c r="J22491" s="443"/>
      <c r="K22491" s="443"/>
    </row>
    <row r="22492" spans="2:11" s="440" customFormat="1" x14ac:dyDescent="0.2">
      <c r="B22492" s="442"/>
      <c r="I22492" s="443"/>
      <c r="J22492" s="443"/>
      <c r="K22492" s="443"/>
    </row>
    <row r="22493" spans="2:11" s="440" customFormat="1" x14ac:dyDescent="0.2">
      <c r="B22493" s="442"/>
      <c r="I22493" s="443"/>
      <c r="J22493" s="443"/>
      <c r="K22493" s="443"/>
    </row>
    <row r="22494" spans="2:11" s="440" customFormat="1" x14ac:dyDescent="0.2">
      <c r="B22494" s="442"/>
      <c r="I22494" s="443"/>
      <c r="J22494" s="443"/>
      <c r="K22494" s="443"/>
    </row>
    <row r="22495" spans="2:11" s="440" customFormat="1" x14ac:dyDescent="0.2">
      <c r="B22495" s="442"/>
      <c r="I22495" s="443"/>
      <c r="J22495" s="443"/>
      <c r="K22495" s="443"/>
    </row>
    <row r="22496" spans="2:11" s="440" customFormat="1" x14ac:dyDescent="0.2">
      <c r="B22496" s="442"/>
      <c r="I22496" s="443"/>
      <c r="J22496" s="443"/>
      <c r="K22496" s="443"/>
    </row>
    <row r="22497" spans="2:11" s="440" customFormat="1" x14ac:dyDescent="0.2">
      <c r="B22497" s="442"/>
      <c r="I22497" s="443"/>
      <c r="J22497" s="443"/>
      <c r="K22497" s="443"/>
    </row>
    <row r="22498" spans="2:11" s="440" customFormat="1" x14ac:dyDescent="0.2">
      <c r="B22498" s="442"/>
      <c r="I22498" s="443"/>
      <c r="J22498" s="443"/>
      <c r="K22498" s="443"/>
    </row>
    <row r="22499" spans="2:11" s="440" customFormat="1" x14ac:dyDescent="0.2">
      <c r="B22499" s="442"/>
      <c r="I22499" s="443"/>
      <c r="J22499" s="443"/>
      <c r="K22499" s="443"/>
    </row>
    <row r="22500" spans="2:11" s="440" customFormat="1" x14ac:dyDescent="0.2">
      <c r="B22500" s="442"/>
      <c r="I22500" s="443"/>
      <c r="J22500" s="443"/>
      <c r="K22500" s="443"/>
    </row>
    <row r="22501" spans="2:11" s="440" customFormat="1" x14ac:dyDescent="0.2">
      <c r="B22501" s="442"/>
      <c r="I22501" s="443"/>
      <c r="J22501" s="443"/>
      <c r="K22501" s="443"/>
    </row>
    <row r="22502" spans="2:11" s="440" customFormat="1" x14ac:dyDescent="0.2">
      <c r="B22502" s="442"/>
      <c r="I22502" s="443"/>
      <c r="J22502" s="443"/>
      <c r="K22502" s="443"/>
    </row>
    <row r="22503" spans="2:11" s="440" customFormat="1" x14ac:dyDescent="0.2">
      <c r="B22503" s="442"/>
      <c r="I22503" s="443"/>
      <c r="J22503" s="443"/>
      <c r="K22503" s="443"/>
    </row>
    <row r="22504" spans="2:11" s="440" customFormat="1" x14ac:dyDescent="0.2">
      <c r="B22504" s="442"/>
      <c r="I22504" s="443"/>
      <c r="J22504" s="443"/>
      <c r="K22504" s="443"/>
    </row>
    <row r="22505" spans="2:11" s="440" customFormat="1" x14ac:dyDescent="0.2">
      <c r="B22505" s="442"/>
      <c r="I22505" s="443"/>
      <c r="J22505" s="443"/>
      <c r="K22505" s="443"/>
    </row>
    <row r="22506" spans="2:11" s="440" customFormat="1" x14ac:dyDescent="0.2">
      <c r="B22506" s="442"/>
      <c r="I22506" s="443"/>
      <c r="J22506" s="443"/>
      <c r="K22506" s="443"/>
    </row>
    <row r="22507" spans="2:11" s="440" customFormat="1" x14ac:dyDescent="0.2">
      <c r="B22507" s="442"/>
      <c r="I22507" s="443"/>
      <c r="J22507" s="443"/>
      <c r="K22507" s="443"/>
    </row>
    <row r="22508" spans="2:11" s="440" customFormat="1" x14ac:dyDescent="0.2">
      <c r="B22508" s="442"/>
      <c r="I22508" s="443"/>
      <c r="J22508" s="443"/>
      <c r="K22508" s="443"/>
    </row>
    <row r="22509" spans="2:11" s="440" customFormat="1" x14ac:dyDescent="0.2">
      <c r="B22509" s="442"/>
      <c r="I22509" s="443"/>
      <c r="J22509" s="443"/>
      <c r="K22509" s="443"/>
    </row>
    <row r="22510" spans="2:11" s="440" customFormat="1" x14ac:dyDescent="0.2">
      <c r="B22510" s="442"/>
      <c r="I22510" s="443"/>
      <c r="J22510" s="443"/>
      <c r="K22510" s="443"/>
    </row>
    <row r="22511" spans="2:11" s="440" customFormat="1" x14ac:dyDescent="0.2">
      <c r="B22511" s="442"/>
      <c r="I22511" s="443"/>
      <c r="J22511" s="443"/>
      <c r="K22511" s="443"/>
    </row>
    <row r="22512" spans="2:11" s="440" customFormat="1" x14ac:dyDescent="0.2">
      <c r="B22512" s="442"/>
      <c r="I22512" s="443"/>
      <c r="J22512" s="443"/>
      <c r="K22512" s="443"/>
    </row>
    <row r="22513" spans="2:11" s="440" customFormat="1" x14ac:dyDescent="0.2">
      <c r="B22513" s="442"/>
      <c r="I22513" s="443"/>
      <c r="J22513" s="443"/>
      <c r="K22513" s="443"/>
    </row>
    <row r="22514" spans="2:11" s="440" customFormat="1" x14ac:dyDescent="0.2">
      <c r="B22514" s="442"/>
      <c r="I22514" s="443"/>
      <c r="J22514" s="443"/>
      <c r="K22514" s="443"/>
    </row>
    <row r="22515" spans="2:11" s="440" customFormat="1" x14ac:dyDescent="0.2">
      <c r="B22515" s="442"/>
      <c r="I22515" s="443"/>
      <c r="J22515" s="443"/>
      <c r="K22515" s="443"/>
    </row>
    <row r="22516" spans="2:11" s="440" customFormat="1" x14ac:dyDescent="0.2">
      <c r="B22516" s="442"/>
      <c r="I22516" s="443"/>
      <c r="J22516" s="443"/>
      <c r="K22516" s="443"/>
    </row>
    <row r="22517" spans="2:11" s="440" customFormat="1" x14ac:dyDescent="0.2">
      <c r="B22517" s="442"/>
      <c r="I22517" s="443"/>
      <c r="J22517" s="443"/>
      <c r="K22517" s="443"/>
    </row>
    <row r="22518" spans="2:11" s="440" customFormat="1" x14ac:dyDescent="0.2">
      <c r="B22518" s="442"/>
      <c r="I22518" s="443"/>
      <c r="J22518" s="443"/>
      <c r="K22518" s="443"/>
    </row>
    <row r="22519" spans="2:11" s="440" customFormat="1" x14ac:dyDescent="0.2">
      <c r="B22519" s="442"/>
      <c r="I22519" s="443"/>
      <c r="J22519" s="443"/>
      <c r="K22519" s="443"/>
    </row>
    <row r="22520" spans="2:11" s="440" customFormat="1" x14ac:dyDescent="0.2">
      <c r="B22520" s="442"/>
      <c r="I22520" s="443"/>
      <c r="J22520" s="443"/>
      <c r="K22520" s="443"/>
    </row>
    <row r="22521" spans="2:11" s="440" customFormat="1" x14ac:dyDescent="0.2">
      <c r="B22521" s="442"/>
      <c r="I22521" s="443"/>
      <c r="J22521" s="443"/>
      <c r="K22521" s="443"/>
    </row>
    <row r="22522" spans="2:11" s="440" customFormat="1" x14ac:dyDescent="0.2">
      <c r="B22522" s="442"/>
      <c r="I22522" s="443"/>
      <c r="J22522" s="443"/>
      <c r="K22522" s="443"/>
    </row>
    <row r="22523" spans="2:11" s="440" customFormat="1" x14ac:dyDescent="0.2">
      <c r="B22523" s="442"/>
      <c r="I22523" s="443"/>
      <c r="J22523" s="443"/>
      <c r="K22523" s="443"/>
    </row>
    <row r="22524" spans="2:11" s="440" customFormat="1" x14ac:dyDescent="0.2">
      <c r="B22524" s="442"/>
      <c r="I22524" s="443"/>
      <c r="J22524" s="443"/>
      <c r="K22524" s="443"/>
    </row>
    <row r="22525" spans="2:11" s="440" customFormat="1" x14ac:dyDescent="0.2">
      <c r="B22525" s="442"/>
      <c r="I22525" s="443"/>
      <c r="J22525" s="443"/>
      <c r="K22525" s="443"/>
    </row>
    <row r="22526" spans="2:11" s="440" customFormat="1" x14ac:dyDescent="0.2">
      <c r="B22526" s="442"/>
      <c r="I22526" s="443"/>
      <c r="J22526" s="443"/>
      <c r="K22526" s="443"/>
    </row>
    <row r="22527" spans="2:11" s="440" customFormat="1" x14ac:dyDescent="0.2">
      <c r="B22527" s="442"/>
      <c r="I22527" s="443"/>
      <c r="J22527" s="443"/>
      <c r="K22527" s="443"/>
    </row>
    <row r="22528" spans="2:11" s="440" customFormat="1" x14ac:dyDescent="0.2">
      <c r="B22528" s="442"/>
      <c r="I22528" s="443"/>
      <c r="J22528" s="443"/>
      <c r="K22528" s="443"/>
    </row>
    <row r="22529" spans="2:11" s="440" customFormat="1" x14ac:dyDescent="0.2">
      <c r="B22529" s="442"/>
      <c r="I22529" s="443"/>
      <c r="J22529" s="443"/>
      <c r="K22529" s="443"/>
    </row>
    <row r="22530" spans="2:11" s="440" customFormat="1" x14ac:dyDescent="0.2">
      <c r="B22530" s="442"/>
      <c r="I22530" s="443"/>
      <c r="J22530" s="443"/>
      <c r="K22530" s="443"/>
    </row>
    <row r="22531" spans="2:11" s="440" customFormat="1" x14ac:dyDescent="0.2">
      <c r="B22531" s="442"/>
      <c r="I22531" s="443"/>
      <c r="J22531" s="443"/>
      <c r="K22531" s="443"/>
    </row>
    <row r="22532" spans="2:11" s="440" customFormat="1" x14ac:dyDescent="0.2">
      <c r="B22532" s="442"/>
      <c r="I22532" s="443"/>
      <c r="J22532" s="443"/>
      <c r="K22532" s="443"/>
    </row>
    <row r="22533" spans="2:11" s="440" customFormat="1" x14ac:dyDescent="0.2">
      <c r="B22533" s="442"/>
      <c r="I22533" s="443"/>
      <c r="J22533" s="443"/>
      <c r="K22533" s="443"/>
    </row>
    <row r="22534" spans="2:11" s="440" customFormat="1" x14ac:dyDescent="0.2">
      <c r="B22534" s="442"/>
      <c r="I22534" s="443"/>
      <c r="J22534" s="443"/>
      <c r="K22534" s="443"/>
    </row>
    <row r="22535" spans="2:11" s="440" customFormat="1" x14ac:dyDescent="0.2">
      <c r="B22535" s="442"/>
      <c r="I22535" s="443"/>
      <c r="J22535" s="443"/>
      <c r="K22535" s="443"/>
    </row>
    <row r="22536" spans="2:11" s="440" customFormat="1" x14ac:dyDescent="0.2">
      <c r="B22536" s="442"/>
      <c r="I22536" s="443"/>
      <c r="J22536" s="443"/>
      <c r="K22536" s="443"/>
    </row>
    <row r="22537" spans="2:11" s="440" customFormat="1" x14ac:dyDescent="0.2">
      <c r="B22537" s="442"/>
      <c r="I22537" s="443"/>
      <c r="J22537" s="443"/>
      <c r="K22537" s="443"/>
    </row>
    <row r="22538" spans="2:11" s="440" customFormat="1" x14ac:dyDescent="0.2">
      <c r="B22538" s="442"/>
      <c r="I22538" s="443"/>
      <c r="J22538" s="443"/>
      <c r="K22538" s="443"/>
    </row>
    <row r="22539" spans="2:11" s="440" customFormat="1" x14ac:dyDescent="0.2">
      <c r="B22539" s="442"/>
      <c r="I22539" s="443"/>
      <c r="J22539" s="443"/>
      <c r="K22539" s="443"/>
    </row>
    <row r="22540" spans="2:11" s="440" customFormat="1" x14ac:dyDescent="0.2">
      <c r="B22540" s="442"/>
      <c r="I22540" s="443"/>
      <c r="J22540" s="443"/>
      <c r="K22540" s="443"/>
    </row>
    <row r="22541" spans="2:11" s="440" customFormat="1" x14ac:dyDescent="0.2">
      <c r="B22541" s="442"/>
      <c r="I22541" s="443"/>
      <c r="J22541" s="443"/>
      <c r="K22541" s="443"/>
    </row>
    <row r="22542" spans="2:11" s="440" customFormat="1" x14ac:dyDescent="0.2">
      <c r="B22542" s="442"/>
      <c r="I22542" s="443"/>
      <c r="J22542" s="443"/>
      <c r="K22542" s="443"/>
    </row>
    <row r="22543" spans="2:11" s="440" customFormat="1" x14ac:dyDescent="0.2">
      <c r="B22543" s="442"/>
      <c r="I22543" s="443"/>
      <c r="J22543" s="443"/>
      <c r="K22543" s="443"/>
    </row>
    <row r="22544" spans="2:11" s="440" customFormat="1" x14ac:dyDescent="0.2">
      <c r="B22544" s="442"/>
      <c r="I22544" s="443"/>
      <c r="J22544" s="443"/>
      <c r="K22544" s="443"/>
    </row>
    <row r="22545" spans="2:11" s="440" customFormat="1" x14ac:dyDescent="0.2">
      <c r="B22545" s="442"/>
      <c r="I22545" s="443"/>
      <c r="J22545" s="443"/>
      <c r="K22545" s="443"/>
    </row>
    <row r="22546" spans="2:11" s="440" customFormat="1" x14ac:dyDescent="0.2">
      <c r="B22546" s="442"/>
      <c r="I22546" s="443"/>
      <c r="J22546" s="443"/>
      <c r="K22546" s="443"/>
    </row>
    <row r="22547" spans="2:11" s="440" customFormat="1" x14ac:dyDescent="0.2">
      <c r="B22547" s="442"/>
      <c r="I22547" s="443"/>
      <c r="J22547" s="443"/>
      <c r="K22547" s="443"/>
    </row>
    <row r="22548" spans="2:11" s="440" customFormat="1" x14ac:dyDescent="0.2">
      <c r="B22548" s="442"/>
      <c r="I22548" s="443"/>
      <c r="J22548" s="443"/>
      <c r="K22548" s="443"/>
    </row>
    <row r="22549" spans="2:11" s="440" customFormat="1" x14ac:dyDescent="0.2">
      <c r="B22549" s="442"/>
      <c r="I22549" s="443"/>
      <c r="J22549" s="443"/>
      <c r="K22549" s="443"/>
    </row>
    <row r="22550" spans="2:11" s="440" customFormat="1" x14ac:dyDescent="0.2">
      <c r="B22550" s="442"/>
      <c r="I22550" s="443"/>
      <c r="J22550" s="443"/>
      <c r="K22550" s="443"/>
    </row>
    <row r="22551" spans="2:11" s="440" customFormat="1" x14ac:dyDescent="0.2">
      <c r="B22551" s="442"/>
      <c r="I22551" s="443"/>
      <c r="J22551" s="443"/>
      <c r="K22551" s="443"/>
    </row>
    <row r="22552" spans="2:11" s="440" customFormat="1" x14ac:dyDescent="0.2">
      <c r="B22552" s="442"/>
      <c r="I22552" s="443"/>
      <c r="J22552" s="443"/>
      <c r="K22552" s="443"/>
    </row>
    <row r="22553" spans="2:11" s="440" customFormat="1" x14ac:dyDescent="0.2">
      <c r="B22553" s="442"/>
      <c r="I22553" s="443"/>
      <c r="J22553" s="443"/>
      <c r="K22553" s="443"/>
    </row>
    <row r="22554" spans="2:11" s="440" customFormat="1" x14ac:dyDescent="0.2">
      <c r="B22554" s="442"/>
      <c r="I22554" s="443"/>
      <c r="J22554" s="443"/>
      <c r="K22554" s="443"/>
    </row>
    <row r="22555" spans="2:11" s="440" customFormat="1" x14ac:dyDescent="0.2">
      <c r="B22555" s="442"/>
      <c r="I22555" s="443"/>
      <c r="J22555" s="443"/>
      <c r="K22555" s="443"/>
    </row>
    <row r="22556" spans="2:11" s="440" customFormat="1" x14ac:dyDescent="0.2">
      <c r="B22556" s="442"/>
      <c r="I22556" s="443"/>
      <c r="J22556" s="443"/>
      <c r="K22556" s="443"/>
    </row>
    <row r="22557" spans="2:11" s="440" customFormat="1" x14ac:dyDescent="0.2">
      <c r="B22557" s="442"/>
      <c r="I22557" s="443"/>
      <c r="J22557" s="443"/>
      <c r="K22557" s="443"/>
    </row>
    <row r="22558" spans="2:11" s="440" customFormat="1" x14ac:dyDescent="0.2">
      <c r="B22558" s="442"/>
      <c r="I22558" s="443"/>
      <c r="J22558" s="443"/>
      <c r="K22558" s="443"/>
    </row>
    <row r="22559" spans="2:11" s="440" customFormat="1" x14ac:dyDescent="0.2">
      <c r="B22559" s="442"/>
      <c r="I22559" s="443"/>
      <c r="J22559" s="443"/>
      <c r="K22559" s="443"/>
    </row>
    <row r="22560" spans="2:11" s="440" customFormat="1" x14ac:dyDescent="0.2">
      <c r="B22560" s="442"/>
      <c r="I22560" s="443"/>
      <c r="J22560" s="443"/>
      <c r="K22560" s="443"/>
    </row>
    <row r="22561" spans="2:11" s="440" customFormat="1" x14ac:dyDescent="0.2">
      <c r="B22561" s="442"/>
      <c r="I22561" s="443"/>
      <c r="J22561" s="443"/>
      <c r="K22561" s="443"/>
    </row>
    <row r="22562" spans="2:11" s="440" customFormat="1" x14ac:dyDescent="0.2">
      <c r="B22562" s="442"/>
      <c r="I22562" s="443"/>
      <c r="J22562" s="443"/>
      <c r="K22562" s="443"/>
    </row>
    <row r="22563" spans="2:11" s="440" customFormat="1" x14ac:dyDescent="0.2">
      <c r="B22563" s="442"/>
      <c r="I22563" s="443"/>
      <c r="J22563" s="443"/>
      <c r="K22563" s="443"/>
    </row>
    <row r="22564" spans="2:11" s="440" customFormat="1" x14ac:dyDescent="0.2">
      <c r="B22564" s="442"/>
      <c r="I22564" s="443"/>
      <c r="J22564" s="443"/>
      <c r="K22564" s="443"/>
    </row>
    <row r="22565" spans="2:11" s="440" customFormat="1" x14ac:dyDescent="0.2">
      <c r="B22565" s="442"/>
      <c r="I22565" s="443"/>
      <c r="J22565" s="443"/>
      <c r="K22565" s="443"/>
    </row>
    <row r="22566" spans="2:11" s="440" customFormat="1" x14ac:dyDescent="0.2">
      <c r="B22566" s="442"/>
      <c r="I22566" s="443"/>
      <c r="J22566" s="443"/>
      <c r="K22566" s="443"/>
    </row>
    <row r="22567" spans="2:11" s="440" customFormat="1" x14ac:dyDescent="0.2">
      <c r="B22567" s="442"/>
      <c r="I22567" s="443"/>
      <c r="J22567" s="443"/>
      <c r="K22567" s="443"/>
    </row>
    <row r="22568" spans="2:11" s="440" customFormat="1" x14ac:dyDescent="0.2">
      <c r="B22568" s="442"/>
      <c r="I22568" s="443"/>
      <c r="J22568" s="443"/>
      <c r="K22568" s="443"/>
    </row>
    <row r="22569" spans="2:11" s="440" customFormat="1" x14ac:dyDescent="0.2">
      <c r="B22569" s="442"/>
      <c r="I22569" s="443"/>
      <c r="J22569" s="443"/>
      <c r="K22569" s="443"/>
    </row>
    <row r="22570" spans="2:11" s="440" customFormat="1" x14ac:dyDescent="0.2">
      <c r="B22570" s="442"/>
      <c r="I22570" s="443"/>
      <c r="J22570" s="443"/>
      <c r="K22570" s="443"/>
    </row>
    <row r="22571" spans="2:11" s="440" customFormat="1" x14ac:dyDescent="0.2">
      <c r="B22571" s="442"/>
      <c r="I22571" s="443"/>
      <c r="J22571" s="443"/>
      <c r="K22571" s="443"/>
    </row>
    <row r="22572" spans="2:11" s="440" customFormat="1" x14ac:dyDescent="0.2">
      <c r="B22572" s="442"/>
      <c r="I22572" s="443"/>
      <c r="J22572" s="443"/>
      <c r="K22572" s="443"/>
    </row>
    <row r="22573" spans="2:11" s="440" customFormat="1" x14ac:dyDescent="0.2">
      <c r="B22573" s="442"/>
      <c r="I22573" s="443"/>
      <c r="J22573" s="443"/>
      <c r="K22573" s="443"/>
    </row>
    <row r="22574" spans="2:11" s="440" customFormat="1" x14ac:dyDescent="0.2">
      <c r="B22574" s="442"/>
      <c r="I22574" s="443"/>
      <c r="J22574" s="443"/>
      <c r="K22574" s="443"/>
    </row>
    <row r="22575" spans="2:11" s="440" customFormat="1" x14ac:dyDescent="0.2">
      <c r="B22575" s="442"/>
      <c r="I22575" s="443"/>
      <c r="J22575" s="443"/>
      <c r="K22575" s="443"/>
    </row>
    <row r="22576" spans="2:11" s="440" customFormat="1" x14ac:dyDescent="0.2">
      <c r="B22576" s="442"/>
      <c r="I22576" s="443"/>
      <c r="J22576" s="443"/>
      <c r="K22576" s="443"/>
    </row>
    <row r="22577" spans="2:11" s="440" customFormat="1" x14ac:dyDescent="0.2">
      <c r="B22577" s="442"/>
      <c r="I22577" s="443"/>
      <c r="J22577" s="443"/>
      <c r="K22577" s="443"/>
    </row>
    <row r="22578" spans="2:11" s="440" customFormat="1" x14ac:dyDescent="0.2">
      <c r="B22578" s="442"/>
      <c r="I22578" s="443"/>
      <c r="J22578" s="443"/>
      <c r="K22578" s="443"/>
    </row>
    <row r="22579" spans="2:11" s="440" customFormat="1" x14ac:dyDescent="0.2">
      <c r="B22579" s="442"/>
      <c r="I22579" s="443"/>
      <c r="J22579" s="443"/>
      <c r="K22579" s="443"/>
    </row>
    <row r="22580" spans="2:11" s="440" customFormat="1" x14ac:dyDescent="0.2">
      <c r="B22580" s="442"/>
      <c r="I22580" s="443"/>
      <c r="J22580" s="443"/>
      <c r="K22580" s="443"/>
    </row>
    <row r="22581" spans="2:11" s="440" customFormat="1" x14ac:dyDescent="0.2">
      <c r="B22581" s="442"/>
      <c r="I22581" s="443"/>
      <c r="J22581" s="443"/>
      <c r="K22581" s="443"/>
    </row>
    <row r="22582" spans="2:11" s="440" customFormat="1" x14ac:dyDescent="0.2">
      <c r="B22582" s="442"/>
      <c r="I22582" s="443"/>
      <c r="J22582" s="443"/>
      <c r="K22582" s="443"/>
    </row>
    <row r="22583" spans="2:11" s="440" customFormat="1" x14ac:dyDescent="0.2">
      <c r="B22583" s="442"/>
      <c r="I22583" s="443"/>
      <c r="J22583" s="443"/>
      <c r="K22583" s="443"/>
    </row>
    <row r="22584" spans="2:11" s="440" customFormat="1" x14ac:dyDescent="0.2">
      <c r="B22584" s="442"/>
      <c r="I22584" s="443"/>
      <c r="J22584" s="443"/>
      <c r="K22584" s="443"/>
    </row>
    <row r="22585" spans="2:11" s="440" customFormat="1" x14ac:dyDescent="0.2">
      <c r="B22585" s="442"/>
      <c r="I22585" s="443"/>
      <c r="J22585" s="443"/>
      <c r="K22585" s="443"/>
    </row>
    <row r="22586" spans="2:11" s="440" customFormat="1" x14ac:dyDescent="0.2">
      <c r="B22586" s="442"/>
      <c r="I22586" s="443"/>
      <c r="J22586" s="443"/>
      <c r="K22586" s="443"/>
    </row>
    <row r="22587" spans="2:11" s="440" customFormat="1" x14ac:dyDescent="0.2">
      <c r="B22587" s="442"/>
      <c r="I22587" s="443"/>
      <c r="J22587" s="443"/>
      <c r="K22587" s="443"/>
    </row>
    <row r="22588" spans="2:11" s="440" customFormat="1" x14ac:dyDescent="0.2">
      <c r="B22588" s="442"/>
      <c r="I22588" s="443"/>
      <c r="J22588" s="443"/>
      <c r="K22588" s="443"/>
    </row>
    <row r="22589" spans="2:11" s="440" customFormat="1" x14ac:dyDescent="0.2">
      <c r="B22589" s="442"/>
      <c r="I22589" s="443"/>
      <c r="J22589" s="443"/>
      <c r="K22589" s="443"/>
    </row>
    <row r="22590" spans="2:11" s="440" customFormat="1" x14ac:dyDescent="0.2">
      <c r="B22590" s="442"/>
      <c r="I22590" s="443"/>
      <c r="J22590" s="443"/>
      <c r="K22590" s="443"/>
    </row>
    <row r="22591" spans="2:11" s="440" customFormat="1" x14ac:dyDescent="0.2">
      <c r="B22591" s="442"/>
      <c r="I22591" s="443"/>
      <c r="J22591" s="443"/>
      <c r="K22591" s="443"/>
    </row>
    <row r="22592" spans="2:11" s="440" customFormat="1" x14ac:dyDescent="0.2">
      <c r="B22592" s="442"/>
      <c r="I22592" s="443"/>
      <c r="J22592" s="443"/>
      <c r="K22592" s="443"/>
    </row>
    <row r="22593" spans="2:11" s="440" customFormat="1" x14ac:dyDescent="0.2">
      <c r="B22593" s="442"/>
      <c r="I22593" s="443"/>
      <c r="J22593" s="443"/>
      <c r="K22593" s="443"/>
    </row>
    <row r="22594" spans="2:11" s="440" customFormat="1" x14ac:dyDescent="0.2">
      <c r="B22594" s="442"/>
      <c r="I22594" s="443"/>
      <c r="J22594" s="443"/>
      <c r="K22594" s="443"/>
    </row>
    <row r="22595" spans="2:11" s="440" customFormat="1" x14ac:dyDescent="0.2">
      <c r="B22595" s="442"/>
      <c r="I22595" s="443"/>
      <c r="J22595" s="443"/>
      <c r="K22595" s="443"/>
    </row>
    <row r="22596" spans="2:11" s="440" customFormat="1" x14ac:dyDescent="0.2">
      <c r="B22596" s="442"/>
      <c r="I22596" s="443"/>
      <c r="J22596" s="443"/>
      <c r="K22596" s="443"/>
    </row>
    <row r="22597" spans="2:11" s="440" customFormat="1" x14ac:dyDescent="0.2">
      <c r="B22597" s="442"/>
      <c r="I22597" s="443"/>
      <c r="J22597" s="443"/>
      <c r="K22597" s="443"/>
    </row>
    <row r="22598" spans="2:11" s="440" customFormat="1" x14ac:dyDescent="0.2">
      <c r="B22598" s="442"/>
      <c r="I22598" s="443"/>
      <c r="J22598" s="443"/>
      <c r="K22598" s="443"/>
    </row>
    <row r="22599" spans="2:11" s="440" customFormat="1" x14ac:dyDescent="0.2">
      <c r="B22599" s="442"/>
      <c r="I22599" s="443"/>
      <c r="J22599" s="443"/>
      <c r="K22599" s="443"/>
    </row>
    <row r="22600" spans="2:11" s="440" customFormat="1" x14ac:dyDescent="0.2">
      <c r="B22600" s="442"/>
      <c r="I22600" s="443"/>
      <c r="J22600" s="443"/>
      <c r="K22600" s="443"/>
    </row>
    <row r="22601" spans="2:11" s="440" customFormat="1" x14ac:dyDescent="0.2">
      <c r="B22601" s="442"/>
      <c r="I22601" s="443"/>
      <c r="J22601" s="443"/>
      <c r="K22601" s="443"/>
    </row>
    <row r="22602" spans="2:11" s="440" customFormat="1" x14ac:dyDescent="0.2">
      <c r="B22602" s="442"/>
      <c r="I22602" s="443"/>
      <c r="J22602" s="443"/>
      <c r="K22602" s="443"/>
    </row>
    <row r="22603" spans="2:11" s="440" customFormat="1" x14ac:dyDescent="0.2">
      <c r="B22603" s="442"/>
      <c r="I22603" s="443"/>
      <c r="J22603" s="443"/>
      <c r="K22603" s="443"/>
    </row>
    <row r="22604" spans="2:11" s="440" customFormat="1" x14ac:dyDescent="0.2">
      <c r="B22604" s="442"/>
      <c r="I22604" s="443"/>
      <c r="J22604" s="443"/>
      <c r="K22604" s="443"/>
    </row>
    <row r="22605" spans="2:11" s="440" customFormat="1" x14ac:dyDescent="0.2">
      <c r="B22605" s="442"/>
      <c r="I22605" s="443"/>
      <c r="J22605" s="443"/>
      <c r="K22605" s="443"/>
    </row>
    <row r="22606" spans="2:11" s="440" customFormat="1" x14ac:dyDescent="0.2">
      <c r="B22606" s="442"/>
      <c r="I22606" s="443"/>
      <c r="J22606" s="443"/>
      <c r="K22606" s="443"/>
    </row>
    <row r="22607" spans="2:11" s="440" customFormat="1" x14ac:dyDescent="0.2">
      <c r="B22607" s="442"/>
      <c r="I22607" s="443"/>
      <c r="J22607" s="443"/>
      <c r="K22607" s="443"/>
    </row>
    <row r="22608" spans="2:11" s="440" customFormat="1" x14ac:dyDescent="0.2">
      <c r="B22608" s="442"/>
      <c r="I22608" s="443"/>
      <c r="J22608" s="443"/>
      <c r="K22608" s="443"/>
    </row>
    <row r="22609" spans="2:11" s="440" customFormat="1" x14ac:dyDescent="0.2">
      <c r="B22609" s="442"/>
      <c r="I22609" s="443"/>
      <c r="J22609" s="443"/>
      <c r="K22609" s="443"/>
    </row>
    <row r="22610" spans="2:11" s="440" customFormat="1" x14ac:dyDescent="0.2">
      <c r="B22610" s="442"/>
      <c r="I22610" s="443"/>
      <c r="J22610" s="443"/>
      <c r="K22610" s="443"/>
    </row>
    <row r="22611" spans="2:11" s="440" customFormat="1" x14ac:dyDescent="0.2">
      <c r="B22611" s="442"/>
      <c r="I22611" s="443"/>
      <c r="J22611" s="443"/>
      <c r="K22611" s="443"/>
    </row>
    <row r="22612" spans="2:11" s="440" customFormat="1" x14ac:dyDescent="0.2">
      <c r="B22612" s="442"/>
      <c r="I22612" s="443"/>
      <c r="J22612" s="443"/>
      <c r="K22612" s="443"/>
    </row>
    <row r="22613" spans="2:11" s="440" customFormat="1" x14ac:dyDescent="0.2">
      <c r="B22613" s="442"/>
      <c r="I22613" s="443"/>
      <c r="J22613" s="443"/>
      <c r="K22613" s="443"/>
    </row>
    <row r="22614" spans="2:11" s="440" customFormat="1" x14ac:dyDescent="0.2">
      <c r="B22614" s="442"/>
      <c r="I22614" s="443"/>
      <c r="J22614" s="443"/>
      <c r="K22614" s="443"/>
    </row>
    <row r="22615" spans="2:11" s="440" customFormat="1" x14ac:dyDescent="0.2">
      <c r="B22615" s="442"/>
      <c r="I22615" s="443"/>
      <c r="J22615" s="443"/>
      <c r="K22615" s="443"/>
    </row>
    <row r="22616" spans="2:11" s="440" customFormat="1" x14ac:dyDescent="0.2">
      <c r="B22616" s="442"/>
      <c r="I22616" s="443"/>
      <c r="J22616" s="443"/>
      <c r="K22616" s="443"/>
    </row>
    <row r="22617" spans="2:11" s="440" customFormat="1" x14ac:dyDescent="0.2">
      <c r="B22617" s="442"/>
      <c r="I22617" s="443"/>
      <c r="J22617" s="443"/>
      <c r="K22617" s="443"/>
    </row>
    <row r="22618" spans="2:11" s="440" customFormat="1" x14ac:dyDescent="0.2">
      <c r="B22618" s="442"/>
      <c r="I22618" s="443"/>
      <c r="J22618" s="443"/>
      <c r="K22618" s="443"/>
    </row>
    <row r="22619" spans="2:11" s="440" customFormat="1" x14ac:dyDescent="0.2">
      <c r="B22619" s="442"/>
      <c r="I22619" s="443"/>
      <c r="J22619" s="443"/>
      <c r="K22619" s="443"/>
    </row>
    <row r="22620" spans="2:11" s="440" customFormat="1" x14ac:dyDescent="0.2">
      <c r="B22620" s="442"/>
      <c r="I22620" s="443"/>
      <c r="J22620" s="443"/>
      <c r="K22620" s="443"/>
    </row>
    <row r="22621" spans="2:11" s="440" customFormat="1" x14ac:dyDescent="0.2">
      <c r="B22621" s="442"/>
      <c r="I22621" s="443"/>
      <c r="J22621" s="443"/>
      <c r="K22621" s="443"/>
    </row>
    <row r="22622" spans="2:11" s="440" customFormat="1" x14ac:dyDescent="0.2">
      <c r="B22622" s="442"/>
      <c r="I22622" s="443"/>
      <c r="J22622" s="443"/>
      <c r="K22622" s="443"/>
    </row>
    <row r="22623" spans="2:11" s="440" customFormat="1" x14ac:dyDescent="0.2">
      <c r="B22623" s="442"/>
      <c r="I22623" s="443"/>
      <c r="J22623" s="443"/>
      <c r="K22623" s="443"/>
    </row>
    <row r="22624" spans="2:11" s="440" customFormat="1" x14ac:dyDescent="0.2">
      <c r="B22624" s="442"/>
      <c r="I22624" s="443"/>
      <c r="J22624" s="443"/>
      <c r="K22624" s="443"/>
    </row>
    <row r="22625" spans="2:11" s="440" customFormat="1" x14ac:dyDescent="0.2">
      <c r="B22625" s="442"/>
      <c r="I22625" s="443"/>
      <c r="J22625" s="443"/>
      <c r="K22625" s="443"/>
    </row>
    <row r="22626" spans="2:11" s="440" customFormat="1" x14ac:dyDescent="0.2">
      <c r="B22626" s="442"/>
      <c r="I22626" s="443"/>
      <c r="J22626" s="443"/>
      <c r="K22626" s="443"/>
    </row>
    <row r="22627" spans="2:11" s="440" customFormat="1" x14ac:dyDescent="0.2">
      <c r="B22627" s="442"/>
      <c r="I22627" s="443"/>
      <c r="J22627" s="443"/>
      <c r="K22627" s="443"/>
    </row>
    <row r="22628" spans="2:11" s="440" customFormat="1" x14ac:dyDescent="0.2">
      <c r="B22628" s="442"/>
      <c r="I22628" s="443"/>
      <c r="J22628" s="443"/>
      <c r="K22628" s="443"/>
    </row>
    <row r="22629" spans="2:11" s="440" customFormat="1" x14ac:dyDescent="0.2">
      <c r="B22629" s="442"/>
      <c r="I22629" s="443"/>
      <c r="J22629" s="443"/>
      <c r="K22629" s="443"/>
    </row>
    <row r="22630" spans="2:11" s="440" customFormat="1" x14ac:dyDescent="0.2">
      <c r="B22630" s="442"/>
      <c r="I22630" s="443"/>
      <c r="J22630" s="443"/>
      <c r="K22630" s="443"/>
    </row>
    <row r="22631" spans="2:11" s="440" customFormat="1" x14ac:dyDescent="0.2">
      <c r="B22631" s="442"/>
      <c r="I22631" s="443"/>
      <c r="J22631" s="443"/>
      <c r="K22631" s="443"/>
    </row>
    <row r="22632" spans="2:11" s="440" customFormat="1" x14ac:dyDescent="0.2">
      <c r="B22632" s="442"/>
      <c r="I22632" s="443"/>
      <c r="J22632" s="443"/>
      <c r="K22632" s="443"/>
    </row>
    <row r="22633" spans="2:11" s="440" customFormat="1" x14ac:dyDescent="0.2">
      <c r="B22633" s="442"/>
      <c r="I22633" s="443"/>
      <c r="J22633" s="443"/>
      <c r="K22633" s="443"/>
    </row>
    <row r="22634" spans="2:11" s="440" customFormat="1" x14ac:dyDescent="0.2">
      <c r="B22634" s="442"/>
      <c r="I22634" s="443"/>
      <c r="J22634" s="443"/>
      <c r="K22634" s="443"/>
    </row>
    <row r="22635" spans="2:11" s="440" customFormat="1" x14ac:dyDescent="0.2">
      <c r="B22635" s="442"/>
      <c r="I22635" s="443"/>
      <c r="J22635" s="443"/>
      <c r="K22635" s="443"/>
    </row>
    <row r="22636" spans="2:11" s="440" customFormat="1" x14ac:dyDescent="0.2">
      <c r="B22636" s="442"/>
      <c r="I22636" s="443"/>
      <c r="J22636" s="443"/>
      <c r="K22636" s="443"/>
    </row>
    <row r="22637" spans="2:11" s="440" customFormat="1" x14ac:dyDescent="0.2">
      <c r="B22637" s="442"/>
      <c r="I22637" s="443"/>
      <c r="J22637" s="443"/>
      <c r="K22637" s="443"/>
    </row>
    <row r="22638" spans="2:11" s="440" customFormat="1" x14ac:dyDescent="0.2">
      <c r="B22638" s="442"/>
      <c r="I22638" s="443"/>
      <c r="J22638" s="443"/>
      <c r="K22638" s="443"/>
    </row>
    <row r="22639" spans="2:11" s="440" customFormat="1" x14ac:dyDescent="0.2">
      <c r="B22639" s="442"/>
      <c r="I22639" s="443"/>
      <c r="J22639" s="443"/>
      <c r="K22639" s="443"/>
    </row>
    <row r="22640" spans="2:11" s="440" customFormat="1" x14ac:dyDescent="0.2">
      <c r="B22640" s="442"/>
      <c r="I22640" s="443"/>
      <c r="J22640" s="443"/>
      <c r="K22640" s="443"/>
    </row>
    <row r="22641" spans="2:11" s="440" customFormat="1" x14ac:dyDescent="0.2">
      <c r="B22641" s="442"/>
      <c r="I22641" s="443"/>
      <c r="J22641" s="443"/>
      <c r="K22641" s="443"/>
    </row>
    <row r="22642" spans="2:11" s="440" customFormat="1" x14ac:dyDescent="0.2">
      <c r="B22642" s="442"/>
      <c r="I22642" s="443"/>
      <c r="J22642" s="443"/>
      <c r="K22642" s="443"/>
    </row>
    <row r="22643" spans="2:11" s="440" customFormat="1" x14ac:dyDescent="0.2">
      <c r="B22643" s="442"/>
      <c r="I22643" s="443"/>
      <c r="J22643" s="443"/>
      <c r="K22643" s="443"/>
    </row>
    <row r="22644" spans="2:11" s="440" customFormat="1" x14ac:dyDescent="0.2">
      <c r="B22644" s="442"/>
      <c r="I22644" s="443"/>
      <c r="J22644" s="443"/>
      <c r="K22644" s="443"/>
    </row>
    <row r="22645" spans="2:11" s="440" customFormat="1" x14ac:dyDescent="0.2">
      <c r="B22645" s="442"/>
      <c r="I22645" s="443"/>
      <c r="J22645" s="443"/>
      <c r="K22645" s="443"/>
    </row>
    <row r="22646" spans="2:11" s="440" customFormat="1" x14ac:dyDescent="0.2">
      <c r="B22646" s="442"/>
      <c r="I22646" s="443"/>
      <c r="J22646" s="443"/>
      <c r="K22646" s="443"/>
    </row>
    <row r="22647" spans="2:11" s="440" customFormat="1" x14ac:dyDescent="0.2">
      <c r="B22647" s="442"/>
      <c r="I22647" s="443"/>
      <c r="J22647" s="443"/>
      <c r="K22647" s="443"/>
    </row>
    <row r="22648" spans="2:11" s="440" customFormat="1" x14ac:dyDescent="0.2">
      <c r="B22648" s="442"/>
      <c r="I22648" s="443"/>
      <c r="J22648" s="443"/>
      <c r="K22648" s="443"/>
    </row>
    <row r="22649" spans="2:11" s="440" customFormat="1" x14ac:dyDescent="0.2">
      <c r="B22649" s="442"/>
      <c r="I22649" s="443"/>
      <c r="J22649" s="443"/>
      <c r="K22649" s="443"/>
    </row>
    <row r="22650" spans="2:11" s="440" customFormat="1" x14ac:dyDescent="0.2">
      <c r="B22650" s="442"/>
      <c r="I22650" s="443"/>
      <c r="J22650" s="443"/>
      <c r="K22650" s="443"/>
    </row>
    <row r="22651" spans="2:11" s="440" customFormat="1" x14ac:dyDescent="0.2">
      <c r="B22651" s="442"/>
      <c r="I22651" s="443"/>
      <c r="J22651" s="443"/>
      <c r="K22651" s="443"/>
    </row>
    <row r="22652" spans="2:11" s="440" customFormat="1" x14ac:dyDescent="0.2">
      <c r="B22652" s="442"/>
      <c r="I22652" s="443"/>
      <c r="J22652" s="443"/>
      <c r="K22652" s="443"/>
    </row>
    <row r="22653" spans="2:11" s="440" customFormat="1" x14ac:dyDescent="0.2">
      <c r="B22653" s="442"/>
      <c r="I22653" s="443"/>
      <c r="J22653" s="443"/>
      <c r="K22653" s="443"/>
    </row>
    <row r="22654" spans="2:11" s="440" customFormat="1" x14ac:dyDescent="0.2">
      <c r="B22654" s="442"/>
      <c r="I22654" s="443"/>
      <c r="J22654" s="443"/>
      <c r="K22654" s="443"/>
    </row>
    <row r="22655" spans="2:11" s="440" customFormat="1" x14ac:dyDescent="0.2">
      <c r="B22655" s="442"/>
      <c r="I22655" s="443"/>
      <c r="J22655" s="443"/>
      <c r="K22655" s="443"/>
    </row>
    <row r="22656" spans="2:11" s="440" customFormat="1" x14ac:dyDescent="0.2">
      <c r="B22656" s="442"/>
      <c r="I22656" s="443"/>
      <c r="J22656" s="443"/>
      <c r="K22656" s="443"/>
    </row>
    <row r="22657" spans="2:11" s="440" customFormat="1" x14ac:dyDescent="0.2">
      <c r="B22657" s="442"/>
      <c r="I22657" s="443"/>
      <c r="J22657" s="443"/>
      <c r="K22657" s="443"/>
    </row>
    <row r="22658" spans="2:11" s="440" customFormat="1" x14ac:dyDescent="0.2">
      <c r="B22658" s="442"/>
      <c r="I22658" s="443"/>
      <c r="J22658" s="443"/>
      <c r="K22658" s="443"/>
    </row>
    <row r="22659" spans="2:11" s="440" customFormat="1" x14ac:dyDescent="0.2">
      <c r="B22659" s="442"/>
      <c r="I22659" s="443"/>
      <c r="J22659" s="443"/>
      <c r="K22659" s="443"/>
    </row>
    <row r="22660" spans="2:11" s="440" customFormat="1" x14ac:dyDescent="0.2">
      <c r="B22660" s="442"/>
      <c r="I22660" s="443"/>
      <c r="J22660" s="443"/>
      <c r="K22660" s="443"/>
    </row>
    <row r="22661" spans="2:11" s="440" customFormat="1" x14ac:dyDescent="0.2">
      <c r="B22661" s="442"/>
      <c r="I22661" s="443"/>
      <c r="J22661" s="443"/>
      <c r="K22661" s="443"/>
    </row>
    <row r="22662" spans="2:11" s="440" customFormat="1" x14ac:dyDescent="0.2">
      <c r="B22662" s="442"/>
      <c r="I22662" s="443"/>
      <c r="J22662" s="443"/>
      <c r="K22662" s="443"/>
    </row>
    <row r="22663" spans="2:11" s="440" customFormat="1" x14ac:dyDescent="0.2">
      <c r="B22663" s="442"/>
      <c r="I22663" s="443"/>
      <c r="J22663" s="443"/>
      <c r="K22663" s="443"/>
    </row>
    <row r="22664" spans="2:11" s="440" customFormat="1" x14ac:dyDescent="0.2">
      <c r="B22664" s="442"/>
      <c r="I22664" s="443"/>
      <c r="J22664" s="443"/>
      <c r="K22664" s="443"/>
    </row>
    <row r="22665" spans="2:11" s="440" customFormat="1" x14ac:dyDescent="0.2">
      <c r="B22665" s="442"/>
      <c r="I22665" s="443"/>
      <c r="J22665" s="443"/>
      <c r="K22665" s="443"/>
    </row>
    <row r="22666" spans="2:11" s="440" customFormat="1" x14ac:dyDescent="0.2">
      <c r="B22666" s="442"/>
      <c r="I22666" s="443"/>
      <c r="J22666" s="443"/>
      <c r="K22666" s="443"/>
    </row>
    <row r="22667" spans="2:11" s="440" customFormat="1" x14ac:dyDescent="0.2">
      <c r="B22667" s="442"/>
      <c r="I22667" s="443"/>
      <c r="J22667" s="443"/>
      <c r="K22667" s="443"/>
    </row>
    <row r="22668" spans="2:11" s="440" customFormat="1" x14ac:dyDescent="0.2">
      <c r="B22668" s="442"/>
      <c r="I22668" s="443"/>
      <c r="J22668" s="443"/>
      <c r="K22668" s="443"/>
    </row>
    <row r="22669" spans="2:11" s="440" customFormat="1" x14ac:dyDescent="0.2">
      <c r="B22669" s="442"/>
      <c r="I22669" s="443"/>
      <c r="J22669" s="443"/>
      <c r="K22669" s="443"/>
    </row>
    <row r="22670" spans="2:11" s="440" customFormat="1" x14ac:dyDescent="0.2">
      <c r="B22670" s="442"/>
      <c r="I22670" s="443"/>
      <c r="J22670" s="443"/>
      <c r="K22670" s="443"/>
    </row>
    <row r="22671" spans="2:11" s="440" customFormat="1" x14ac:dyDescent="0.2">
      <c r="B22671" s="442"/>
      <c r="I22671" s="443"/>
      <c r="J22671" s="443"/>
      <c r="K22671" s="443"/>
    </row>
    <row r="22672" spans="2:11" s="440" customFormat="1" x14ac:dyDescent="0.2">
      <c r="B22672" s="442"/>
      <c r="I22672" s="443"/>
      <c r="J22672" s="443"/>
      <c r="K22672" s="443"/>
    </row>
    <row r="22673" spans="2:11" s="440" customFormat="1" x14ac:dyDescent="0.2">
      <c r="B22673" s="442"/>
      <c r="I22673" s="443"/>
      <c r="J22673" s="443"/>
      <c r="K22673" s="443"/>
    </row>
    <row r="22674" spans="2:11" s="440" customFormat="1" x14ac:dyDescent="0.2">
      <c r="B22674" s="442"/>
      <c r="I22674" s="443"/>
      <c r="J22674" s="443"/>
      <c r="K22674" s="443"/>
    </row>
    <row r="22675" spans="2:11" s="440" customFormat="1" x14ac:dyDescent="0.2">
      <c r="B22675" s="442"/>
      <c r="I22675" s="443"/>
      <c r="J22675" s="443"/>
      <c r="K22675" s="443"/>
    </row>
    <row r="22676" spans="2:11" s="440" customFormat="1" x14ac:dyDescent="0.2">
      <c r="B22676" s="442"/>
      <c r="I22676" s="443"/>
      <c r="J22676" s="443"/>
      <c r="K22676" s="443"/>
    </row>
    <row r="22677" spans="2:11" s="440" customFormat="1" x14ac:dyDescent="0.2">
      <c r="B22677" s="442"/>
      <c r="I22677" s="443"/>
      <c r="J22677" s="443"/>
      <c r="K22677" s="443"/>
    </row>
    <row r="22678" spans="2:11" s="440" customFormat="1" x14ac:dyDescent="0.2">
      <c r="B22678" s="442"/>
      <c r="I22678" s="443"/>
      <c r="J22678" s="443"/>
      <c r="K22678" s="443"/>
    </row>
    <row r="22679" spans="2:11" s="440" customFormat="1" x14ac:dyDescent="0.2">
      <c r="B22679" s="442"/>
      <c r="I22679" s="443"/>
      <c r="J22679" s="443"/>
      <c r="K22679" s="443"/>
    </row>
    <row r="22680" spans="2:11" s="440" customFormat="1" x14ac:dyDescent="0.2">
      <c r="B22680" s="442"/>
      <c r="I22680" s="443"/>
      <c r="J22680" s="443"/>
      <c r="K22680" s="443"/>
    </row>
    <row r="22681" spans="2:11" s="440" customFormat="1" x14ac:dyDescent="0.2">
      <c r="B22681" s="442"/>
      <c r="I22681" s="443"/>
      <c r="J22681" s="443"/>
      <c r="K22681" s="443"/>
    </row>
    <row r="22682" spans="2:11" s="440" customFormat="1" x14ac:dyDescent="0.2">
      <c r="B22682" s="442"/>
      <c r="I22682" s="443"/>
      <c r="J22682" s="443"/>
      <c r="K22682" s="443"/>
    </row>
    <row r="22683" spans="2:11" s="440" customFormat="1" x14ac:dyDescent="0.2">
      <c r="B22683" s="442"/>
      <c r="I22683" s="443"/>
      <c r="J22683" s="443"/>
      <c r="K22683" s="443"/>
    </row>
    <row r="22684" spans="2:11" s="440" customFormat="1" x14ac:dyDescent="0.2">
      <c r="B22684" s="442"/>
      <c r="I22684" s="443"/>
      <c r="J22684" s="443"/>
      <c r="K22684" s="443"/>
    </row>
    <row r="22685" spans="2:11" s="440" customFormat="1" x14ac:dyDescent="0.2">
      <c r="B22685" s="442"/>
      <c r="I22685" s="443"/>
      <c r="J22685" s="443"/>
      <c r="K22685" s="443"/>
    </row>
    <row r="22686" spans="2:11" s="440" customFormat="1" x14ac:dyDescent="0.2">
      <c r="B22686" s="442"/>
      <c r="I22686" s="443"/>
      <c r="J22686" s="443"/>
      <c r="K22686" s="443"/>
    </row>
    <row r="22687" spans="2:11" s="440" customFormat="1" x14ac:dyDescent="0.2">
      <c r="B22687" s="442"/>
      <c r="I22687" s="443"/>
      <c r="J22687" s="443"/>
      <c r="K22687" s="443"/>
    </row>
    <row r="22688" spans="2:11" s="440" customFormat="1" x14ac:dyDescent="0.2">
      <c r="B22688" s="442"/>
      <c r="I22688" s="443"/>
      <c r="J22688" s="443"/>
      <c r="K22688" s="443"/>
    </row>
    <row r="22689" spans="2:11" s="440" customFormat="1" x14ac:dyDescent="0.2">
      <c r="B22689" s="442"/>
      <c r="I22689" s="443"/>
      <c r="J22689" s="443"/>
      <c r="K22689" s="443"/>
    </row>
    <row r="22690" spans="2:11" s="440" customFormat="1" x14ac:dyDescent="0.2">
      <c r="B22690" s="442"/>
      <c r="I22690" s="443"/>
      <c r="J22690" s="443"/>
      <c r="K22690" s="443"/>
    </row>
    <row r="22691" spans="2:11" s="440" customFormat="1" x14ac:dyDescent="0.2">
      <c r="B22691" s="442"/>
      <c r="I22691" s="443"/>
      <c r="J22691" s="443"/>
      <c r="K22691" s="443"/>
    </row>
    <row r="22692" spans="2:11" s="440" customFormat="1" x14ac:dyDescent="0.2">
      <c r="B22692" s="442"/>
      <c r="I22692" s="443"/>
      <c r="J22692" s="443"/>
      <c r="K22692" s="443"/>
    </row>
    <row r="22693" spans="2:11" s="440" customFormat="1" x14ac:dyDescent="0.2">
      <c r="B22693" s="442"/>
      <c r="I22693" s="443"/>
      <c r="J22693" s="443"/>
      <c r="K22693" s="443"/>
    </row>
    <row r="22694" spans="2:11" s="440" customFormat="1" x14ac:dyDescent="0.2">
      <c r="B22694" s="442"/>
      <c r="I22694" s="443"/>
      <c r="J22694" s="443"/>
      <c r="K22694" s="443"/>
    </row>
    <row r="22695" spans="2:11" s="440" customFormat="1" x14ac:dyDescent="0.2">
      <c r="B22695" s="442"/>
      <c r="I22695" s="443"/>
      <c r="J22695" s="443"/>
      <c r="K22695" s="443"/>
    </row>
    <row r="22696" spans="2:11" s="440" customFormat="1" x14ac:dyDescent="0.2">
      <c r="B22696" s="442"/>
      <c r="I22696" s="443"/>
      <c r="J22696" s="443"/>
      <c r="K22696" s="443"/>
    </row>
    <row r="22697" spans="2:11" s="440" customFormat="1" x14ac:dyDescent="0.2">
      <c r="B22697" s="442"/>
      <c r="I22697" s="443"/>
      <c r="J22697" s="443"/>
      <c r="K22697" s="443"/>
    </row>
    <row r="22698" spans="2:11" s="440" customFormat="1" x14ac:dyDescent="0.2">
      <c r="B22698" s="442"/>
      <c r="I22698" s="443"/>
      <c r="J22698" s="443"/>
      <c r="K22698" s="443"/>
    </row>
    <row r="22699" spans="2:11" s="440" customFormat="1" x14ac:dyDescent="0.2">
      <c r="B22699" s="442"/>
      <c r="I22699" s="443"/>
      <c r="J22699" s="443"/>
      <c r="K22699" s="443"/>
    </row>
    <row r="22700" spans="2:11" s="440" customFormat="1" x14ac:dyDescent="0.2">
      <c r="B22700" s="442"/>
      <c r="I22700" s="443"/>
      <c r="J22700" s="443"/>
      <c r="K22700" s="443"/>
    </row>
    <row r="22701" spans="2:11" s="440" customFormat="1" x14ac:dyDescent="0.2">
      <c r="B22701" s="442"/>
      <c r="I22701" s="443"/>
      <c r="J22701" s="443"/>
      <c r="K22701" s="443"/>
    </row>
    <row r="22702" spans="2:11" s="440" customFormat="1" x14ac:dyDescent="0.2">
      <c r="B22702" s="442"/>
      <c r="I22702" s="443"/>
      <c r="J22702" s="443"/>
      <c r="K22702" s="443"/>
    </row>
    <row r="22703" spans="2:11" s="440" customFormat="1" x14ac:dyDescent="0.2">
      <c r="B22703" s="442"/>
      <c r="I22703" s="443"/>
      <c r="J22703" s="443"/>
      <c r="K22703" s="443"/>
    </row>
    <row r="22704" spans="2:11" s="440" customFormat="1" x14ac:dyDescent="0.2">
      <c r="B22704" s="442"/>
      <c r="I22704" s="443"/>
      <c r="J22704" s="443"/>
      <c r="K22704" s="443"/>
    </row>
    <row r="22705" spans="2:11" s="440" customFormat="1" x14ac:dyDescent="0.2">
      <c r="B22705" s="442"/>
      <c r="I22705" s="443"/>
      <c r="J22705" s="443"/>
      <c r="K22705" s="443"/>
    </row>
    <row r="22706" spans="2:11" s="440" customFormat="1" x14ac:dyDescent="0.2">
      <c r="B22706" s="442"/>
      <c r="I22706" s="443"/>
      <c r="J22706" s="443"/>
      <c r="K22706" s="443"/>
    </row>
    <row r="22707" spans="2:11" s="440" customFormat="1" x14ac:dyDescent="0.2">
      <c r="B22707" s="442"/>
      <c r="I22707" s="443"/>
      <c r="J22707" s="443"/>
      <c r="K22707" s="443"/>
    </row>
    <row r="22708" spans="2:11" s="440" customFormat="1" x14ac:dyDescent="0.2">
      <c r="B22708" s="442"/>
      <c r="I22708" s="443"/>
      <c r="J22708" s="443"/>
      <c r="K22708" s="443"/>
    </row>
    <row r="22709" spans="2:11" s="440" customFormat="1" x14ac:dyDescent="0.2">
      <c r="B22709" s="442"/>
      <c r="I22709" s="443"/>
      <c r="J22709" s="443"/>
      <c r="K22709" s="443"/>
    </row>
    <row r="22710" spans="2:11" s="440" customFormat="1" x14ac:dyDescent="0.2">
      <c r="B22710" s="442"/>
      <c r="I22710" s="443"/>
      <c r="J22710" s="443"/>
      <c r="K22710" s="443"/>
    </row>
    <row r="22711" spans="2:11" s="440" customFormat="1" x14ac:dyDescent="0.2">
      <c r="B22711" s="442"/>
      <c r="I22711" s="443"/>
      <c r="J22711" s="443"/>
      <c r="K22711" s="443"/>
    </row>
    <row r="22712" spans="2:11" s="440" customFormat="1" x14ac:dyDescent="0.2">
      <c r="B22712" s="442"/>
      <c r="I22712" s="443"/>
      <c r="J22712" s="443"/>
      <c r="K22712" s="443"/>
    </row>
    <row r="22713" spans="2:11" s="440" customFormat="1" x14ac:dyDescent="0.2">
      <c r="B22713" s="442"/>
      <c r="I22713" s="443"/>
      <c r="J22713" s="443"/>
      <c r="K22713" s="443"/>
    </row>
    <row r="22714" spans="2:11" s="440" customFormat="1" x14ac:dyDescent="0.2">
      <c r="B22714" s="442"/>
      <c r="I22714" s="443"/>
      <c r="J22714" s="443"/>
      <c r="K22714" s="443"/>
    </row>
    <row r="22715" spans="2:11" s="440" customFormat="1" x14ac:dyDescent="0.2">
      <c r="B22715" s="442"/>
      <c r="I22715" s="443"/>
      <c r="J22715" s="443"/>
      <c r="K22715" s="443"/>
    </row>
    <row r="22716" spans="2:11" s="440" customFormat="1" x14ac:dyDescent="0.2">
      <c r="B22716" s="442"/>
      <c r="I22716" s="443"/>
      <c r="J22716" s="443"/>
      <c r="K22716" s="443"/>
    </row>
    <row r="22717" spans="2:11" s="440" customFormat="1" x14ac:dyDescent="0.2">
      <c r="B22717" s="442"/>
      <c r="I22717" s="443"/>
      <c r="J22717" s="443"/>
      <c r="K22717" s="443"/>
    </row>
    <row r="22718" spans="2:11" s="440" customFormat="1" x14ac:dyDescent="0.2">
      <c r="B22718" s="442"/>
      <c r="I22718" s="443"/>
      <c r="J22718" s="443"/>
      <c r="K22718" s="443"/>
    </row>
    <row r="22719" spans="2:11" s="440" customFormat="1" x14ac:dyDescent="0.2">
      <c r="B22719" s="442"/>
      <c r="I22719" s="443"/>
      <c r="J22719" s="443"/>
      <c r="K22719" s="443"/>
    </row>
    <row r="22720" spans="2:11" s="440" customFormat="1" x14ac:dyDescent="0.2">
      <c r="B22720" s="442"/>
      <c r="I22720" s="443"/>
      <c r="J22720" s="443"/>
      <c r="K22720" s="443"/>
    </row>
    <row r="22721" spans="2:11" s="440" customFormat="1" x14ac:dyDescent="0.2">
      <c r="B22721" s="442"/>
      <c r="I22721" s="443"/>
      <c r="J22721" s="443"/>
      <c r="K22721" s="443"/>
    </row>
    <row r="22722" spans="2:11" s="440" customFormat="1" x14ac:dyDescent="0.2">
      <c r="B22722" s="442"/>
      <c r="I22722" s="443"/>
      <c r="J22722" s="443"/>
      <c r="K22722" s="443"/>
    </row>
    <row r="22723" spans="2:11" s="440" customFormat="1" x14ac:dyDescent="0.2">
      <c r="B22723" s="442"/>
      <c r="I22723" s="443"/>
      <c r="J22723" s="443"/>
      <c r="K22723" s="443"/>
    </row>
    <row r="22724" spans="2:11" s="440" customFormat="1" x14ac:dyDescent="0.2">
      <c r="B22724" s="442"/>
      <c r="I22724" s="443"/>
      <c r="J22724" s="443"/>
      <c r="K22724" s="443"/>
    </row>
    <row r="22725" spans="2:11" s="440" customFormat="1" x14ac:dyDescent="0.2">
      <c r="B22725" s="442"/>
      <c r="I22725" s="443"/>
      <c r="J22725" s="443"/>
      <c r="K22725" s="443"/>
    </row>
    <row r="22726" spans="2:11" s="440" customFormat="1" x14ac:dyDescent="0.2">
      <c r="B22726" s="442"/>
      <c r="I22726" s="443"/>
      <c r="J22726" s="443"/>
      <c r="K22726" s="443"/>
    </row>
    <row r="22727" spans="2:11" s="440" customFormat="1" x14ac:dyDescent="0.2">
      <c r="B22727" s="442"/>
      <c r="I22727" s="443"/>
      <c r="J22727" s="443"/>
      <c r="K22727" s="443"/>
    </row>
    <row r="22728" spans="2:11" s="440" customFormat="1" x14ac:dyDescent="0.2">
      <c r="B22728" s="442"/>
      <c r="I22728" s="443"/>
      <c r="J22728" s="443"/>
      <c r="K22728" s="443"/>
    </row>
    <row r="22729" spans="2:11" s="440" customFormat="1" x14ac:dyDescent="0.2">
      <c r="B22729" s="442"/>
      <c r="I22729" s="443"/>
      <c r="J22729" s="443"/>
      <c r="K22729" s="443"/>
    </row>
    <row r="22730" spans="2:11" s="440" customFormat="1" x14ac:dyDescent="0.2">
      <c r="B22730" s="442"/>
      <c r="I22730" s="443"/>
      <c r="J22730" s="443"/>
      <c r="K22730" s="443"/>
    </row>
    <row r="22731" spans="2:11" s="440" customFormat="1" x14ac:dyDescent="0.2">
      <c r="B22731" s="442"/>
      <c r="I22731" s="443"/>
      <c r="J22731" s="443"/>
      <c r="K22731" s="443"/>
    </row>
    <row r="22732" spans="2:11" s="440" customFormat="1" x14ac:dyDescent="0.2">
      <c r="B22732" s="442"/>
      <c r="I22732" s="443"/>
      <c r="J22732" s="443"/>
      <c r="K22732" s="443"/>
    </row>
    <row r="22733" spans="2:11" s="440" customFormat="1" x14ac:dyDescent="0.2">
      <c r="B22733" s="442"/>
      <c r="I22733" s="443"/>
      <c r="J22733" s="443"/>
      <c r="K22733" s="443"/>
    </row>
    <row r="22734" spans="2:11" s="440" customFormat="1" x14ac:dyDescent="0.2">
      <c r="B22734" s="442"/>
      <c r="I22734" s="443"/>
      <c r="J22734" s="443"/>
      <c r="K22734" s="443"/>
    </row>
    <row r="22735" spans="2:11" s="440" customFormat="1" x14ac:dyDescent="0.2">
      <c r="B22735" s="442"/>
      <c r="I22735" s="443"/>
      <c r="J22735" s="443"/>
      <c r="K22735" s="443"/>
    </row>
    <row r="22736" spans="2:11" s="440" customFormat="1" x14ac:dyDescent="0.2">
      <c r="B22736" s="442"/>
      <c r="I22736" s="443"/>
      <c r="J22736" s="443"/>
      <c r="K22736" s="443"/>
    </row>
    <row r="22737" spans="2:11" s="440" customFormat="1" x14ac:dyDescent="0.2">
      <c r="B22737" s="442"/>
      <c r="I22737" s="443"/>
      <c r="J22737" s="443"/>
      <c r="K22737" s="443"/>
    </row>
    <row r="22738" spans="2:11" s="440" customFormat="1" x14ac:dyDescent="0.2">
      <c r="B22738" s="442"/>
      <c r="I22738" s="443"/>
      <c r="J22738" s="443"/>
      <c r="K22738" s="443"/>
    </row>
    <row r="22739" spans="2:11" s="440" customFormat="1" x14ac:dyDescent="0.2">
      <c r="B22739" s="442"/>
      <c r="I22739" s="443"/>
      <c r="J22739" s="443"/>
      <c r="K22739" s="443"/>
    </row>
    <row r="22740" spans="2:11" s="440" customFormat="1" x14ac:dyDescent="0.2">
      <c r="B22740" s="442"/>
      <c r="I22740" s="443"/>
      <c r="J22740" s="443"/>
      <c r="K22740" s="443"/>
    </row>
    <row r="22741" spans="2:11" s="440" customFormat="1" x14ac:dyDescent="0.2">
      <c r="B22741" s="442"/>
      <c r="I22741" s="443"/>
      <c r="J22741" s="443"/>
      <c r="K22741" s="443"/>
    </row>
    <row r="22742" spans="2:11" s="440" customFormat="1" x14ac:dyDescent="0.2">
      <c r="B22742" s="442"/>
      <c r="I22742" s="443"/>
      <c r="J22742" s="443"/>
      <c r="K22742" s="443"/>
    </row>
    <row r="22743" spans="2:11" s="440" customFormat="1" x14ac:dyDescent="0.2">
      <c r="B22743" s="442"/>
      <c r="I22743" s="443"/>
      <c r="J22743" s="443"/>
      <c r="K22743" s="443"/>
    </row>
    <row r="22744" spans="2:11" s="440" customFormat="1" x14ac:dyDescent="0.2">
      <c r="B22744" s="442"/>
      <c r="I22744" s="443"/>
      <c r="J22744" s="443"/>
      <c r="K22744" s="443"/>
    </row>
    <row r="22745" spans="2:11" s="440" customFormat="1" x14ac:dyDescent="0.2">
      <c r="B22745" s="442"/>
      <c r="I22745" s="443"/>
      <c r="J22745" s="443"/>
      <c r="K22745" s="443"/>
    </row>
    <row r="22746" spans="2:11" s="440" customFormat="1" x14ac:dyDescent="0.2">
      <c r="B22746" s="442"/>
      <c r="I22746" s="443"/>
      <c r="J22746" s="443"/>
      <c r="K22746" s="443"/>
    </row>
    <row r="22747" spans="2:11" s="440" customFormat="1" x14ac:dyDescent="0.2">
      <c r="B22747" s="442"/>
      <c r="I22747" s="443"/>
      <c r="J22747" s="443"/>
      <c r="K22747" s="443"/>
    </row>
    <row r="22748" spans="2:11" s="440" customFormat="1" x14ac:dyDescent="0.2">
      <c r="B22748" s="442"/>
      <c r="I22748" s="443"/>
      <c r="J22748" s="443"/>
      <c r="K22748" s="443"/>
    </row>
    <row r="22749" spans="2:11" s="440" customFormat="1" x14ac:dyDescent="0.2">
      <c r="B22749" s="442"/>
      <c r="I22749" s="443"/>
      <c r="J22749" s="443"/>
      <c r="K22749" s="443"/>
    </row>
    <row r="22750" spans="2:11" s="440" customFormat="1" x14ac:dyDescent="0.2">
      <c r="B22750" s="442"/>
      <c r="I22750" s="443"/>
      <c r="J22750" s="443"/>
      <c r="K22750" s="443"/>
    </row>
    <row r="22751" spans="2:11" s="440" customFormat="1" x14ac:dyDescent="0.2">
      <c r="B22751" s="442"/>
      <c r="I22751" s="443"/>
      <c r="J22751" s="443"/>
      <c r="K22751" s="443"/>
    </row>
    <row r="22752" spans="2:11" s="440" customFormat="1" x14ac:dyDescent="0.2">
      <c r="B22752" s="442"/>
      <c r="I22752" s="443"/>
      <c r="J22752" s="443"/>
      <c r="K22752" s="443"/>
    </row>
    <row r="22753" spans="2:11" s="440" customFormat="1" x14ac:dyDescent="0.2">
      <c r="B22753" s="442"/>
      <c r="I22753" s="443"/>
      <c r="J22753" s="443"/>
      <c r="K22753" s="443"/>
    </row>
    <row r="22754" spans="2:11" s="440" customFormat="1" x14ac:dyDescent="0.2">
      <c r="B22754" s="442"/>
      <c r="I22754" s="443"/>
      <c r="J22754" s="443"/>
      <c r="K22754" s="443"/>
    </row>
    <row r="22755" spans="2:11" s="440" customFormat="1" x14ac:dyDescent="0.2">
      <c r="B22755" s="442"/>
      <c r="I22755" s="443"/>
      <c r="J22755" s="443"/>
      <c r="K22755" s="443"/>
    </row>
    <row r="22756" spans="2:11" s="440" customFormat="1" x14ac:dyDescent="0.2">
      <c r="B22756" s="442"/>
      <c r="I22756" s="443"/>
      <c r="J22756" s="443"/>
      <c r="K22756" s="443"/>
    </row>
    <row r="22757" spans="2:11" s="440" customFormat="1" x14ac:dyDescent="0.2">
      <c r="B22757" s="442"/>
      <c r="I22757" s="443"/>
      <c r="J22757" s="443"/>
      <c r="K22757" s="443"/>
    </row>
    <row r="22758" spans="2:11" s="440" customFormat="1" x14ac:dyDescent="0.2">
      <c r="B22758" s="442"/>
      <c r="I22758" s="443"/>
      <c r="J22758" s="443"/>
      <c r="K22758" s="443"/>
    </row>
    <row r="22759" spans="2:11" s="440" customFormat="1" x14ac:dyDescent="0.2">
      <c r="B22759" s="442"/>
      <c r="I22759" s="443"/>
      <c r="J22759" s="443"/>
      <c r="K22759" s="443"/>
    </row>
    <row r="22760" spans="2:11" s="440" customFormat="1" x14ac:dyDescent="0.2">
      <c r="B22760" s="442"/>
      <c r="I22760" s="443"/>
      <c r="J22760" s="443"/>
      <c r="K22760" s="443"/>
    </row>
    <row r="22761" spans="2:11" s="440" customFormat="1" x14ac:dyDescent="0.2">
      <c r="B22761" s="442"/>
      <c r="I22761" s="443"/>
      <c r="J22761" s="443"/>
      <c r="K22761" s="443"/>
    </row>
    <row r="22762" spans="2:11" s="440" customFormat="1" x14ac:dyDescent="0.2">
      <c r="B22762" s="442"/>
      <c r="I22762" s="443"/>
      <c r="J22762" s="443"/>
      <c r="K22762" s="443"/>
    </row>
    <row r="22763" spans="2:11" s="440" customFormat="1" x14ac:dyDescent="0.2">
      <c r="B22763" s="442"/>
      <c r="I22763" s="443"/>
      <c r="J22763" s="443"/>
      <c r="K22763" s="443"/>
    </row>
    <row r="22764" spans="2:11" s="440" customFormat="1" x14ac:dyDescent="0.2">
      <c r="B22764" s="442"/>
      <c r="I22764" s="443"/>
      <c r="J22764" s="443"/>
      <c r="K22764" s="443"/>
    </row>
    <row r="22765" spans="2:11" s="440" customFormat="1" x14ac:dyDescent="0.2">
      <c r="B22765" s="442"/>
      <c r="I22765" s="443"/>
      <c r="J22765" s="443"/>
      <c r="K22765" s="443"/>
    </row>
    <row r="22766" spans="2:11" s="440" customFormat="1" x14ac:dyDescent="0.2">
      <c r="B22766" s="442"/>
      <c r="I22766" s="443"/>
      <c r="J22766" s="443"/>
      <c r="K22766" s="443"/>
    </row>
    <row r="22767" spans="2:11" s="440" customFormat="1" x14ac:dyDescent="0.2">
      <c r="B22767" s="442"/>
      <c r="I22767" s="443"/>
      <c r="J22767" s="443"/>
      <c r="K22767" s="443"/>
    </row>
    <row r="22768" spans="2:11" s="440" customFormat="1" x14ac:dyDescent="0.2">
      <c r="B22768" s="442"/>
      <c r="I22768" s="443"/>
      <c r="J22768" s="443"/>
      <c r="K22768" s="443"/>
    </row>
    <row r="22769" spans="2:11" s="440" customFormat="1" x14ac:dyDescent="0.2">
      <c r="B22769" s="442"/>
      <c r="I22769" s="443"/>
      <c r="J22769" s="443"/>
      <c r="K22769" s="443"/>
    </row>
    <row r="22770" spans="2:11" s="440" customFormat="1" x14ac:dyDescent="0.2">
      <c r="B22770" s="442"/>
      <c r="I22770" s="443"/>
      <c r="J22770" s="443"/>
      <c r="K22770" s="443"/>
    </row>
    <row r="22771" spans="2:11" s="440" customFormat="1" x14ac:dyDescent="0.2">
      <c r="B22771" s="442"/>
      <c r="I22771" s="443"/>
      <c r="J22771" s="443"/>
      <c r="K22771" s="443"/>
    </row>
    <row r="22772" spans="2:11" s="440" customFormat="1" x14ac:dyDescent="0.2">
      <c r="B22772" s="442"/>
      <c r="I22772" s="443"/>
      <c r="J22772" s="443"/>
      <c r="K22772" s="443"/>
    </row>
    <row r="22773" spans="2:11" s="440" customFormat="1" x14ac:dyDescent="0.2">
      <c r="B22773" s="442"/>
      <c r="I22773" s="443"/>
      <c r="J22773" s="443"/>
      <c r="K22773" s="443"/>
    </row>
    <row r="22774" spans="2:11" s="440" customFormat="1" x14ac:dyDescent="0.2">
      <c r="B22774" s="442"/>
      <c r="I22774" s="443"/>
      <c r="J22774" s="443"/>
      <c r="K22774" s="443"/>
    </row>
    <row r="22775" spans="2:11" s="440" customFormat="1" x14ac:dyDescent="0.2">
      <c r="B22775" s="442"/>
      <c r="I22775" s="443"/>
      <c r="J22775" s="443"/>
      <c r="K22775" s="443"/>
    </row>
    <row r="22776" spans="2:11" s="440" customFormat="1" x14ac:dyDescent="0.2">
      <c r="B22776" s="442"/>
      <c r="I22776" s="443"/>
      <c r="J22776" s="443"/>
      <c r="K22776" s="443"/>
    </row>
    <row r="22777" spans="2:11" s="440" customFormat="1" x14ac:dyDescent="0.2">
      <c r="B22777" s="442"/>
      <c r="I22777" s="443"/>
      <c r="J22777" s="443"/>
      <c r="K22777" s="443"/>
    </row>
    <row r="22778" spans="2:11" s="440" customFormat="1" x14ac:dyDescent="0.2">
      <c r="B22778" s="442"/>
      <c r="I22778" s="443"/>
      <c r="J22778" s="443"/>
      <c r="K22778" s="443"/>
    </row>
    <row r="22779" spans="2:11" s="440" customFormat="1" x14ac:dyDescent="0.2">
      <c r="B22779" s="442"/>
      <c r="I22779" s="443"/>
      <c r="J22779" s="443"/>
      <c r="K22779" s="443"/>
    </row>
    <row r="22780" spans="2:11" s="440" customFormat="1" x14ac:dyDescent="0.2">
      <c r="B22780" s="442"/>
      <c r="I22780" s="443"/>
      <c r="J22780" s="443"/>
      <c r="K22780" s="443"/>
    </row>
    <row r="22781" spans="2:11" s="440" customFormat="1" x14ac:dyDescent="0.2">
      <c r="B22781" s="442"/>
      <c r="I22781" s="443"/>
      <c r="J22781" s="443"/>
      <c r="K22781" s="443"/>
    </row>
    <row r="22782" spans="2:11" s="440" customFormat="1" x14ac:dyDescent="0.2">
      <c r="B22782" s="442"/>
      <c r="I22782" s="443"/>
      <c r="J22782" s="443"/>
      <c r="K22782" s="443"/>
    </row>
    <row r="22783" spans="2:11" s="440" customFormat="1" x14ac:dyDescent="0.2">
      <c r="B22783" s="442"/>
      <c r="I22783" s="443"/>
      <c r="J22783" s="443"/>
      <c r="K22783" s="443"/>
    </row>
    <row r="22784" spans="2:11" s="440" customFormat="1" x14ac:dyDescent="0.2">
      <c r="B22784" s="442"/>
      <c r="I22784" s="443"/>
      <c r="J22784" s="443"/>
      <c r="K22784" s="443"/>
    </row>
    <row r="22785" spans="2:11" s="440" customFormat="1" x14ac:dyDescent="0.2">
      <c r="B22785" s="442"/>
      <c r="I22785" s="443"/>
      <c r="J22785" s="443"/>
      <c r="K22785" s="443"/>
    </row>
    <row r="22786" spans="2:11" s="440" customFormat="1" x14ac:dyDescent="0.2">
      <c r="B22786" s="442"/>
      <c r="I22786" s="443"/>
      <c r="J22786" s="443"/>
      <c r="K22786" s="443"/>
    </row>
    <row r="22787" spans="2:11" s="440" customFormat="1" x14ac:dyDescent="0.2">
      <c r="B22787" s="442"/>
      <c r="I22787" s="443"/>
      <c r="J22787" s="443"/>
      <c r="K22787" s="443"/>
    </row>
    <row r="22788" spans="2:11" s="440" customFormat="1" x14ac:dyDescent="0.2">
      <c r="B22788" s="442"/>
      <c r="I22788" s="443"/>
      <c r="J22788" s="443"/>
      <c r="K22788" s="443"/>
    </row>
    <row r="22789" spans="2:11" s="440" customFormat="1" x14ac:dyDescent="0.2">
      <c r="B22789" s="442"/>
      <c r="I22789" s="443"/>
      <c r="J22789" s="443"/>
      <c r="K22789" s="443"/>
    </row>
    <row r="22790" spans="2:11" s="440" customFormat="1" x14ac:dyDescent="0.2">
      <c r="B22790" s="442"/>
      <c r="I22790" s="443"/>
      <c r="J22790" s="443"/>
      <c r="K22790" s="443"/>
    </row>
    <row r="22791" spans="2:11" s="440" customFormat="1" x14ac:dyDescent="0.2">
      <c r="B22791" s="442"/>
      <c r="I22791" s="443"/>
      <c r="J22791" s="443"/>
      <c r="K22791" s="443"/>
    </row>
    <row r="22792" spans="2:11" s="440" customFormat="1" x14ac:dyDescent="0.2">
      <c r="B22792" s="442"/>
      <c r="I22792" s="443"/>
      <c r="J22792" s="443"/>
      <c r="K22792" s="443"/>
    </row>
    <row r="22793" spans="2:11" s="440" customFormat="1" x14ac:dyDescent="0.2">
      <c r="B22793" s="442"/>
      <c r="I22793" s="443"/>
      <c r="J22793" s="443"/>
      <c r="K22793" s="443"/>
    </row>
    <row r="22794" spans="2:11" s="440" customFormat="1" x14ac:dyDescent="0.2">
      <c r="B22794" s="442"/>
      <c r="I22794" s="443"/>
      <c r="J22794" s="443"/>
      <c r="K22794" s="443"/>
    </row>
    <row r="22795" spans="2:11" s="440" customFormat="1" x14ac:dyDescent="0.2">
      <c r="B22795" s="442"/>
      <c r="I22795" s="443"/>
      <c r="J22795" s="443"/>
      <c r="K22795" s="443"/>
    </row>
    <row r="22796" spans="2:11" s="440" customFormat="1" x14ac:dyDescent="0.2">
      <c r="B22796" s="442"/>
      <c r="I22796" s="443"/>
      <c r="J22796" s="443"/>
      <c r="K22796" s="443"/>
    </row>
    <row r="22797" spans="2:11" s="440" customFormat="1" x14ac:dyDescent="0.2">
      <c r="B22797" s="442"/>
      <c r="I22797" s="443"/>
      <c r="J22797" s="443"/>
      <c r="K22797" s="443"/>
    </row>
    <row r="22798" spans="2:11" s="440" customFormat="1" x14ac:dyDescent="0.2">
      <c r="B22798" s="442"/>
      <c r="I22798" s="443"/>
      <c r="J22798" s="443"/>
      <c r="K22798" s="443"/>
    </row>
    <row r="22799" spans="2:11" s="440" customFormat="1" x14ac:dyDescent="0.2">
      <c r="B22799" s="442"/>
      <c r="I22799" s="443"/>
      <c r="J22799" s="443"/>
      <c r="K22799" s="443"/>
    </row>
    <row r="22800" spans="2:11" s="440" customFormat="1" x14ac:dyDescent="0.2">
      <c r="B22800" s="442"/>
      <c r="I22800" s="443"/>
      <c r="J22800" s="443"/>
      <c r="K22800" s="443"/>
    </row>
    <row r="22801" spans="2:11" s="440" customFormat="1" x14ac:dyDescent="0.2">
      <c r="B22801" s="442"/>
      <c r="I22801" s="443"/>
      <c r="J22801" s="443"/>
      <c r="K22801" s="443"/>
    </row>
    <row r="22802" spans="2:11" s="440" customFormat="1" x14ac:dyDescent="0.2">
      <c r="B22802" s="442"/>
      <c r="I22802" s="443"/>
      <c r="J22802" s="443"/>
      <c r="K22802" s="443"/>
    </row>
    <row r="22803" spans="2:11" s="440" customFormat="1" x14ac:dyDescent="0.2">
      <c r="B22803" s="442"/>
      <c r="I22803" s="443"/>
      <c r="J22803" s="443"/>
      <c r="K22803" s="443"/>
    </row>
    <row r="22804" spans="2:11" s="440" customFormat="1" x14ac:dyDescent="0.2">
      <c r="B22804" s="442"/>
      <c r="I22804" s="443"/>
      <c r="J22804" s="443"/>
      <c r="K22804" s="443"/>
    </row>
    <row r="22805" spans="2:11" s="440" customFormat="1" x14ac:dyDescent="0.2">
      <c r="B22805" s="442"/>
      <c r="I22805" s="443"/>
      <c r="J22805" s="443"/>
      <c r="K22805" s="443"/>
    </row>
    <row r="22806" spans="2:11" s="440" customFormat="1" x14ac:dyDescent="0.2">
      <c r="B22806" s="442"/>
      <c r="I22806" s="443"/>
      <c r="J22806" s="443"/>
      <c r="K22806" s="443"/>
    </row>
    <row r="22807" spans="2:11" s="440" customFormat="1" x14ac:dyDescent="0.2">
      <c r="B22807" s="442"/>
      <c r="I22807" s="443"/>
      <c r="J22807" s="443"/>
      <c r="K22807" s="443"/>
    </row>
    <row r="22808" spans="2:11" s="440" customFormat="1" x14ac:dyDescent="0.2">
      <c r="B22808" s="442"/>
      <c r="I22808" s="443"/>
      <c r="J22808" s="443"/>
      <c r="K22808" s="443"/>
    </row>
    <row r="22809" spans="2:11" s="440" customFormat="1" x14ac:dyDescent="0.2">
      <c r="B22809" s="442"/>
      <c r="I22809" s="443"/>
      <c r="J22809" s="443"/>
      <c r="K22809" s="443"/>
    </row>
    <row r="22810" spans="2:11" s="440" customFormat="1" x14ac:dyDescent="0.2">
      <c r="B22810" s="442"/>
      <c r="I22810" s="443"/>
      <c r="J22810" s="443"/>
      <c r="K22810" s="443"/>
    </row>
    <row r="22811" spans="2:11" s="440" customFormat="1" x14ac:dyDescent="0.2">
      <c r="B22811" s="442"/>
      <c r="I22811" s="443"/>
      <c r="J22811" s="443"/>
      <c r="K22811" s="443"/>
    </row>
    <row r="22812" spans="2:11" s="440" customFormat="1" x14ac:dyDescent="0.2">
      <c r="B22812" s="442"/>
      <c r="I22812" s="443"/>
      <c r="J22812" s="443"/>
      <c r="K22812" s="443"/>
    </row>
    <row r="22813" spans="2:11" s="440" customFormat="1" x14ac:dyDescent="0.2">
      <c r="B22813" s="442"/>
      <c r="I22813" s="443"/>
      <c r="J22813" s="443"/>
      <c r="K22813" s="443"/>
    </row>
    <row r="22814" spans="2:11" s="440" customFormat="1" x14ac:dyDescent="0.2">
      <c r="B22814" s="442"/>
      <c r="I22814" s="443"/>
      <c r="J22814" s="443"/>
      <c r="K22814" s="443"/>
    </row>
    <row r="22815" spans="2:11" s="440" customFormat="1" x14ac:dyDescent="0.2">
      <c r="B22815" s="442"/>
      <c r="I22815" s="443"/>
      <c r="J22815" s="443"/>
      <c r="K22815" s="443"/>
    </row>
    <row r="22816" spans="2:11" s="440" customFormat="1" x14ac:dyDescent="0.2">
      <c r="B22816" s="442"/>
      <c r="I22816" s="443"/>
      <c r="J22816" s="443"/>
      <c r="K22816" s="443"/>
    </row>
    <row r="22817" spans="2:11" s="440" customFormat="1" x14ac:dyDescent="0.2">
      <c r="B22817" s="442"/>
      <c r="I22817" s="443"/>
      <c r="J22817" s="443"/>
      <c r="K22817" s="443"/>
    </row>
    <row r="22818" spans="2:11" s="440" customFormat="1" x14ac:dyDescent="0.2">
      <c r="B22818" s="442"/>
      <c r="I22818" s="443"/>
      <c r="J22818" s="443"/>
      <c r="K22818" s="443"/>
    </row>
    <row r="22819" spans="2:11" s="440" customFormat="1" x14ac:dyDescent="0.2">
      <c r="B22819" s="442"/>
      <c r="I22819" s="443"/>
      <c r="J22819" s="443"/>
      <c r="K22819" s="443"/>
    </row>
    <row r="22820" spans="2:11" s="440" customFormat="1" x14ac:dyDescent="0.2">
      <c r="B22820" s="442"/>
      <c r="I22820" s="443"/>
      <c r="J22820" s="443"/>
      <c r="K22820" s="443"/>
    </row>
    <row r="22821" spans="2:11" s="440" customFormat="1" x14ac:dyDescent="0.2">
      <c r="B22821" s="442"/>
      <c r="I22821" s="443"/>
      <c r="J22821" s="443"/>
      <c r="K22821" s="443"/>
    </row>
    <row r="22822" spans="2:11" s="440" customFormat="1" x14ac:dyDescent="0.2">
      <c r="B22822" s="442"/>
      <c r="I22822" s="443"/>
      <c r="J22822" s="443"/>
      <c r="K22822" s="443"/>
    </row>
    <row r="22823" spans="2:11" s="440" customFormat="1" x14ac:dyDescent="0.2">
      <c r="B22823" s="442"/>
      <c r="I22823" s="443"/>
      <c r="J22823" s="443"/>
      <c r="K22823" s="443"/>
    </row>
    <row r="22824" spans="2:11" s="440" customFormat="1" x14ac:dyDescent="0.2">
      <c r="B22824" s="442"/>
      <c r="I22824" s="443"/>
      <c r="J22824" s="443"/>
      <c r="K22824" s="443"/>
    </row>
    <row r="22825" spans="2:11" s="440" customFormat="1" x14ac:dyDescent="0.2">
      <c r="B22825" s="442"/>
      <c r="I22825" s="443"/>
      <c r="J22825" s="443"/>
      <c r="K22825" s="443"/>
    </row>
    <row r="22826" spans="2:11" s="440" customFormat="1" x14ac:dyDescent="0.2">
      <c r="B22826" s="442"/>
      <c r="I22826" s="443"/>
      <c r="J22826" s="443"/>
      <c r="K22826" s="443"/>
    </row>
    <row r="22827" spans="2:11" s="440" customFormat="1" x14ac:dyDescent="0.2">
      <c r="B22827" s="442"/>
      <c r="I22827" s="443"/>
      <c r="J22827" s="443"/>
      <c r="K22827" s="443"/>
    </row>
    <row r="22828" spans="2:11" s="440" customFormat="1" x14ac:dyDescent="0.2">
      <c r="B22828" s="442"/>
      <c r="I22828" s="443"/>
      <c r="J22828" s="443"/>
      <c r="K22828" s="443"/>
    </row>
    <row r="22829" spans="2:11" s="440" customFormat="1" x14ac:dyDescent="0.2">
      <c r="B22829" s="442"/>
      <c r="I22829" s="443"/>
      <c r="J22829" s="443"/>
      <c r="K22829" s="443"/>
    </row>
    <row r="22830" spans="2:11" s="440" customFormat="1" x14ac:dyDescent="0.2">
      <c r="B22830" s="442"/>
      <c r="I22830" s="443"/>
      <c r="J22830" s="443"/>
      <c r="K22830" s="443"/>
    </row>
    <row r="22831" spans="2:11" s="440" customFormat="1" x14ac:dyDescent="0.2">
      <c r="B22831" s="442"/>
      <c r="I22831" s="443"/>
      <c r="J22831" s="443"/>
      <c r="K22831" s="443"/>
    </row>
    <row r="22832" spans="2:11" s="440" customFormat="1" x14ac:dyDescent="0.2">
      <c r="B22832" s="442"/>
      <c r="I22832" s="443"/>
      <c r="J22832" s="443"/>
      <c r="K22832" s="443"/>
    </row>
    <row r="22833" spans="2:11" s="440" customFormat="1" x14ac:dyDescent="0.2">
      <c r="B22833" s="442"/>
      <c r="I22833" s="443"/>
      <c r="J22833" s="443"/>
      <c r="K22833" s="443"/>
    </row>
    <row r="22834" spans="2:11" s="440" customFormat="1" x14ac:dyDescent="0.2">
      <c r="B22834" s="442"/>
      <c r="I22834" s="443"/>
      <c r="J22834" s="443"/>
      <c r="K22834" s="443"/>
    </row>
    <row r="22835" spans="2:11" s="440" customFormat="1" x14ac:dyDescent="0.2">
      <c r="B22835" s="442"/>
      <c r="I22835" s="443"/>
      <c r="J22835" s="443"/>
      <c r="K22835" s="443"/>
    </row>
    <row r="22836" spans="2:11" s="440" customFormat="1" x14ac:dyDescent="0.2">
      <c r="B22836" s="442"/>
      <c r="I22836" s="443"/>
      <c r="J22836" s="443"/>
      <c r="K22836" s="443"/>
    </row>
    <row r="22837" spans="2:11" s="440" customFormat="1" x14ac:dyDescent="0.2">
      <c r="B22837" s="442"/>
      <c r="I22837" s="443"/>
      <c r="J22837" s="443"/>
      <c r="K22837" s="443"/>
    </row>
    <row r="22838" spans="2:11" s="440" customFormat="1" x14ac:dyDescent="0.2">
      <c r="B22838" s="442"/>
      <c r="I22838" s="443"/>
      <c r="J22838" s="443"/>
      <c r="K22838" s="443"/>
    </row>
    <row r="22839" spans="2:11" s="440" customFormat="1" x14ac:dyDescent="0.2">
      <c r="B22839" s="442"/>
      <c r="I22839" s="443"/>
      <c r="J22839" s="443"/>
      <c r="K22839" s="443"/>
    </row>
    <row r="22840" spans="2:11" s="440" customFormat="1" x14ac:dyDescent="0.2">
      <c r="B22840" s="442"/>
      <c r="I22840" s="443"/>
      <c r="J22840" s="443"/>
      <c r="K22840" s="443"/>
    </row>
    <row r="22841" spans="2:11" s="440" customFormat="1" x14ac:dyDescent="0.2">
      <c r="B22841" s="442"/>
      <c r="I22841" s="443"/>
      <c r="J22841" s="443"/>
      <c r="K22841" s="443"/>
    </row>
    <row r="22842" spans="2:11" s="440" customFormat="1" x14ac:dyDescent="0.2">
      <c r="B22842" s="442"/>
      <c r="I22842" s="443"/>
      <c r="J22842" s="443"/>
      <c r="K22842" s="443"/>
    </row>
    <row r="22843" spans="2:11" s="440" customFormat="1" x14ac:dyDescent="0.2">
      <c r="B22843" s="442"/>
      <c r="I22843" s="443"/>
      <c r="J22843" s="443"/>
      <c r="K22843" s="443"/>
    </row>
    <row r="22844" spans="2:11" s="440" customFormat="1" x14ac:dyDescent="0.2">
      <c r="B22844" s="442"/>
      <c r="I22844" s="443"/>
      <c r="J22844" s="443"/>
      <c r="K22844" s="443"/>
    </row>
    <row r="22845" spans="2:11" s="440" customFormat="1" x14ac:dyDescent="0.2">
      <c r="B22845" s="442"/>
      <c r="I22845" s="443"/>
      <c r="J22845" s="443"/>
      <c r="K22845" s="443"/>
    </row>
    <row r="22846" spans="2:11" s="440" customFormat="1" x14ac:dyDescent="0.2">
      <c r="B22846" s="442"/>
      <c r="I22846" s="443"/>
      <c r="J22846" s="443"/>
      <c r="K22846" s="443"/>
    </row>
    <row r="22847" spans="2:11" s="440" customFormat="1" x14ac:dyDescent="0.2">
      <c r="B22847" s="442"/>
      <c r="I22847" s="443"/>
      <c r="J22847" s="443"/>
      <c r="K22847" s="443"/>
    </row>
    <row r="22848" spans="2:11" s="440" customFormat="1" x14ac:dyDescent="0.2">
      <c r="B22848" s="442"/>
      <c r="I22848" s="443"/>
      <c r="J22848" s="443"/>
      <c r="K22848" s="443"/>
    </row>
    <row r="22849" spans="2:11" s="440" customFormat="1" x14ac:dyDescent="0.2">
      <c r="B22849" s="442"/>
      <c r="I22849" s="443"/>
      <c r="J22849" s="443"/>
      <c r="K22849" s="443"/>
    </row>
    <row r="22850" spans="2:11" s="440" customFormat="1" x14ac:dyDescent="0.2">
      <c r="B22850" s="442"/>
      <c r="I22850" s="443"/>
      <c r="J22850" s="443"/>
      <c r="K22850" s="443"/>
    </row>
    <row r="22851" spans="2:11" s="440" customFormat="1" x14ac:dyDescent="0.2">
      <c r="B22851" s="442"/>
      <c r="I22851" s="443"/>
      <c r="J22851" s="443"/>
      <c r="K22851" s="443"/>
    </row>
    <row r="22852" spans="2:11" s="440" customFormat="1" x14ac:dyDescent="0.2">
      <c r="B22852" s="442"/>
      <c r="I22852" s="443"/>
      <c r="J22852" s="443"/>
      <c r="K22852" s="443"/>
    </row>
    <row r="22853" spans="2:11" s="440" customFormat="1" x14ac:dyDescent="0.2">
      <c r="B22853" s="442"/>
      <c r="I22853" s="443"/>
      <c r="J22853" s="443"/>
      <c r="K22853" s="443"/>
    </row>
    <row r="22854" spans="2:11" s="440" customFormat="1" x14ac:dyDescent="0.2">
      <c r="B22854" s="442"/>
      <c r="I22854" s="443"/>
      <c r="J22854" s="443"/>
      <c r="K22854" s="443"/>
    </row>
    <row r="22855" spans="2:11" s="440" customFormat="1" x14ac:dyDescent="0.2">
      <c r="B22855" s="442"/>
      <c r="I22855" s="443"/>
      <c r="J22855" s="443"/>
      <c r="K22855" s="443"/>
    </row>
    <row r="22856" spans="2:11" s="440" customFormat="1" x14ac:dyDescent="0.2">
      <c r="B22856" s="442"/>
      <c r="I22856" s="443"/>
      <c r="J22856" s="443"/>
      <c r="K22856" s="443"/>
    </row>
    <row r="22857" spans="2:11" s="440" customFormat="1" x14ac:dyDescent="0.2">
      <c r="B22857" s="442"/>
      <c r="I22857" s="443"/>
      <c r="J22857" s="443"/>
      <c r="K22857" s="443"/>
    </row>
    <row r="22858" spans="2:11" s="440" customFormat="1" x14ac:dyDescent="0.2">
      <c r="B22858" s="442"/>
      <c r="I22858" s="443"/>
      <c r="J22858" s="443"/>
      <c r="K22858" s="443"/>
    </row>
    <row r="22859" spans="2:11" s="440" customFormat="1" x14ac:dyDescent="0.2">
      <c r="B22859" s="442"/>
      <c r="I22859" s="443"/>
      <c r="J22859" s="443"/>
      <c r="K22859" s="443"/>
    </row>
    <row r="22860" spans="2:11" s="440" customFormat="1" x14ac:dyDescent="0.2">
      <c r="B22860" s="442"/>
      <c r="I22860" s="443"/>
      <c r="J22860" s="443"/>
      <c r="K22860" s="443"/>
    </row>
    <row r="22861" spans="2:11" s="440" customFormat="1" x14ac:dyDescent="0.2">
      <c r="B22861" s="442"/>
      <c r="I22861" s="443"/>
      <c r="J22861" s="443"/>
      <c r="K22861" s="443"/>
    </row>
    <row r="22862" spans="2:11" s="440" customFormat="1" x14ac:dyDescent="0.2">
      <c r="B22862" s="442"/>
      <c r="I22862" s="443"/>
      <c r="J22862" s="443"/>
      <c r="K22862" s="443"/>
    </row>
    <row r="22863" spans="2:11" s="440" customFormat="1" x14ac:dyDescent="0.2">
      <c r="B22863" s="442"/>
      <c r="I22863" s="443"/>
      <c r="J22863" s="443"/>
      <c r="K22863" s="443"/>
    </row>
    <row r="22864" spans="2:11" s="440" customFormat="1" x14ac:dyDescent="0.2">
      <c r="B22864" s="442"/>
      <c r="I22864" s="443"/>
      <c r="J22864" s="443"/>
      <c r="K22864" s="443"/>
    </row>
    <row r="22865" spans="2:11" s="440" customFormat="1" x14ac:dyDescent="0.2">
      <c r="B22865" s="442"/>
      <c r="I22865" s="443"/>
      <c r="J22865" s="443"/>
      <c r="K22865" s="443"/>
    </row>
    <row r="22866" spans="2:11" s="440" customFormat="1" x14ac:dyDescent="0.2">
      <c r="B22866" s="442"/>
      <c r="I22866" s="443"/>
      <c r="J22866" s="443"/>
      <c r="K22866" s="443"/>
    </row>
    <row r="22867" spans="2:11" s="440" customFormat="1" x14ac:dyDescent="0.2">
      <c r="B22867" s="442"/>
      <c r="I22867" s="443"/>
      <c r="J22867" s="443"/>
      <c r="K22867" s="443"/>
    </row>
    <row r="22868" spans="2:11" s="440" customFormat="1" x14ac:dyDescent="0.2">
      <c r="B22868" s="442"/>
      <c r="I22868" s="443"/>
      <c r="J22868" s="443"/>
      <c r="K22868" s="443"/>
    </row>
    <row r="22869" spans="2:11" s="440" customFormat="1" x14ac:dyDescent="0.2">
      <c r="B22869" s="442"/>
      <c r="I22869" s="443"/>
      <c r="J22869" s="443"/>
      <c r="K22869" s="443"/>
    </row>
    <row r="22870" spans="2:11" s="440" customFormat="1" x14ac:dyDescent="0.2">
      <c r="B22870" s="442"/>
      <c r="I22870" s="443"/>
      <c r="J22870" s="443"/>
      <c r="K22870" s="443"/>
    </row>
    <row r="22871" spans="2:11" s="440" customFormat="1" x14ac:dyDescent="0.2">
      <c r="B22871" s="442"/>
      <c r="I22871" s="443"/>
      <c r="J22871" s="443"/>
      <c r="K22871" s="443"/>
    </row>
    <row r="22872" spans="2:11" s="440" customFormat="1" x14ac:dyDescent="0.2">
      <c r="B22872" s="442"/>
      <c r="I22872" s="443"/>
      <c r="J22872" s="443"/>
      <c r="K22872" s="443"/>
    </row>
    <row r="22873" spans="2:11" s="440" customFormat="1" x14ac:dyDescent="0.2">
      <c r="B22873" s="442"/>
      <c r="I22873" s="443"/>
      <c r="J22873" s="443"/>
      <c r="K22873" s="443"/>
    </row>
    <row r="22874" spans="2:11" s="440" customFormat="1" x14ac:dyDescent="0.2">
      <c r="B22874" s="442"/>
      <c r="I22874" s="443"/>
      <c r="J22874" s="443"/>
      <c r="K22874" s="443"/>
    </row>
    <row r="22875" spans="2:11" s="440" customFormat="1" x14ac:dyDescent="0.2">
      <c r="B22875" s="442"/>
      <c r="I22875" s="443"/>
      <c r="J22875" s="443"/>
      <c r="K22875" s="443"/>
    </row>
    <row r="22876" spans="2:11" s="440" customFormat="1" x14ac:dyDescent="0.2">
      <c r="B22876" s="442"/>
      <c r="I22876" s="443"/>
      <c r="J22876" s="443"/>
      <c r="K22876" s="443"/>
    </row>
    <row r="22877" spans="2:11" s="440" customFormat="1" x14ac:dyDescent="0.2">
      <c r="B22877" s="442"/>
      <c r="I22877" s="443"/>
      <c r="J22877" s="443"/>
      <c r="K22877" s="443"/>
    </row>
    <row r="22878" spans="2:11" s="440" customFormat="1" x14ac:dyDescent="0.2">
      <c r="B22878" s="442"/>
      <c r="I22878" s="443"/>
      <c r="J22878" s="443"/>
      <c r="K22878" s="443"/>
    </row>
    <row r="22879" spans="2:11" s="440" customFormat="1" x14ac:dyDescent="0.2">
      <c r="B22879" s="442"/>
      <c r="I22879" s="443"/>
      <c r="J22879" s="443"/>
      <c r="K22879" s="443"/>
    </row>
    <row r="22880" spans="2:11" s="440" customFormat="1" x14ac:dyDescent="0.2">
      <c r="B22880" s="442"/>
      <c r="I22880" s="443"/>
      <c r="J22880" s="443"/>
      <c r="K22880" s="443"/>
    </row>
    <row r="22881" spans="2:11" s="440" customFormat="1" x14ac:dyDescent="0.2">
      <c r="B22881" s="442"/>
      <c r="I22881" s="443"/>
      <c r="J22881" s="443"/>
      <c r="K22881" s="443"/>
    </row>
    <row r="22882" spans="2:11" s="440" customFormat="1" x14ac:dyDescent="0.2">
      <c r="B22882" s="442"/>
      <c r="I22882" s="443"/>
      <c r="J22882" s="443"/>
      <c r="K22882" s="443"/>
    </row>
    <row r="22883" spans="2:11" s="440" customFormat="1" x14ac:dyDescent="0.2">
      <c r="B22883" s="442"/>
      <c r="I22883" s="443"/>
      <c r="J22883" s="443"/>
      <c r="K22883" s="443"/>
    </row>
    <row r="22884" spans="2:11" s="440" customFormat="1" x14ac:dyDescent="0.2">
      <c r="B22884" s="442"/>
      <c r="I22884" s="443"/>
      <c r="J22884" s="443"/>
      <c r="K22884" s="443"/>
    </row>
    <row r="22885" spans="2:11" s="440" customFormat="1" x14ac:dyDescent="0.2">
      <c r="B22885" s="442"/>
      <c r="I22885" s="443"/>
      <c r="J22885" s="443"/>
      <c r="K22885" s="443"/>
    </row>
    <row r="22886" spans="2:11" s="440" customFormat="1" x14ac:dyDescent="0.2">
      <c r="B22886" s="442"/>
      <c r="I22886" s="443"/>
      <c r="J22886" s="443"/>
      <c r="K22886" s="443"/>
    </row>
    <row r="22887" spans="2:11" s="440" customFormat="1" x14ac:dyDescent="0.2">
      <c r="B22887" s="442"/>
      <c r="I22887" s="443"/>
      <c r="J22887" s="443"/>
      <c r="K22887" s="443"/>
    </row>
    <row r="22888" spans="2:11" s="440" customFormat="1" x14ac:dyDescent="0.2">
      <c r="B22888" s="442"/>
      <c r="I22888" s="443"/>
      <c r="J22888" s="443"/>
      <c r="K22888" s="443"/>
    </row>
    <row r="22889" spans="2:11" s="440" customFormat="1" x14ac:dyDescent="0.2">
      <c r="B22889" s="442"/>
      <c r="I22889" s="443"/>
      <c r="J22889" s="443"/>
      <c r="K22889" s="443"/>
    </row>
    <row r="22890" spans="2:11" s="440" customFormat="1" x14ac:dyDescent="0.2">
      <c r="B22890" s="442"/>
      <c r="I22890" s="443"/>
      <c r="J22890" s="443"/>
      <c r="K22890" s="443"/>
    </row>
    <row r="22891" spans="2:11" s="440" customFormat="1" x14ac:dyDescent="0.2">
      <c r="B22891" s="442"/>
      <c r="I22891" s="443"/>
      <c r="J22891" s="443"/>
      <c r="K22891" s="443"/>
    </row>
    <row r="22892" spans="2:11" s="440" customFormat="1" x14ac:dyDescent="0.2">
      <c r="B22892" s="442"/>
      <c r="I22892" s="443"/>
      <c r="J22892" s="443"/>
      <c r="K22892" s="443"/>
    </row>
    <row r="22893" spans="2:11" s="440" customFormat="1" x14ac:dyDescent="0.2">
      <c r="B22893" s="442"/>
      <c r="I22893" s="443"/>
      <c r="J22893" s="443"/>
      <c r="K22893" s="443"/>
    </row>
    <row r="22894" spans="2:11" s="440" customFormat="1" x14ac:dyDescent="0.2">
      <c r="B22894" s="442"/>
      <c r="I22894" s="443"/>
      <c r="J22894" s="443"/>
      <c r="K22894" s="443"/>
    </row>
    <row r="22895" spans="2:11" s="440" customFormat="1" x14ac:dyDescent="0.2">
      <c r="B22895" s="442"/>
      <c r="I22895" s="443"/>
      <c r="J22895" s="443"/>
      <c r="K22895" s="443"/>
    </row>
    <row r="22896" spans="2:11" s="440" customFormat="1" x14ac:dyDescent="0.2">
      <c r="B22896" s="442"/>
      <c r="I22896" s="443"/>
      <c r="J22896" s="443"/>
      <c r="K22896" s="443"/>
    </row>
    <row r="22897" spans="2:11" s="440" customFormat="1" x14ac:dyDescent="0.2">
      <c r="B22897" s="442"/>
      <c r="I22897" s="443"/>
      <c r="J22897" s="443"/>
      <c r="K22897" s="443"/>
    </row>
    <row r="22898" spans="2:11" s="440" customFormat="1" x14ac:dyDescent="0.2">
      <c r="B22898" s="442"/>
      <c r="I22898" s="443"/>
      <c r="J22898" s="443"/>
      <c r="K22898" s="443"/>
    </row>
    <row r="22899" spans="2:11" s="440" customFormat="1" x14ac:dyDescent="0.2">
      <c r="B22899" s="442"/>
      <c r="I22899" s="443"/>
      <c r="J22899" s="443"/>
      <c r="K22899" s="443"/>
    </row>
    <row r="22900" spans="2:11" s="440" customFormat="1" x14ac:dyDescent="0.2">
      <c r="B22900" s="442"/>
      <c r="I22900" s="443"/>
      <c r="J22900" s="443"/>
      <c r="K22900" s="443"/>
    </row>
    <row r="22901" spans="2:11" s="440" customFormat="1" x14ac:dyDescent="0.2">
      <c r="B22901" s="442"/>
      <c r="I22901" s="443"/>
      <c r="J22901" s="443"/>
      <c r="K22901" s="443"/>
    </row>
    <row r="22902" spans="2:11" s="440" customFormat="1" x14ac:dyDescent="0.2">
      <c r="B22902" s="442"/>
      <c r="I22902" s="443"/>
      <c r="J22902" s="443"/>
      <c r="K22902" s="443"/>
    </row>
    <row r="22903" spans="2:11" s="440" customFormat="1" x14ac:dyDescent="0.2">
      <c r="B22903" s="442"/>
      <c r="I22903" s="443"/>
      <c r="J22903" s="443"/>
      <c r="K22903" s="443"/>
    </row>
    <row r="22904" spans="2:11" s="440" customFormat="1" x14ac:dyDescent="0.2">
      <c r="B22904" s="442"/>
      <c r="I22904" s="443"/>
      <c r="J22904" s="443"/>
      <c r="K22904" s="443"/>
    </row>
    <row r="22905" spans="2:11" s="440" customFormat="1" x14ac:dyDescent="0.2">
      <c r="B22905" s="442"/>
      <c r="I22905" s="443"/>
      <c r="J22905" s="443"/>
      <c r="K22905" s="443"/>
    </row>
    <row r="22906" spans="2:11" s="440" customFormat="1" x14ac:dyDescent="0.2">
      <c r="B22906" s="442"/>
      <c r="I22906" s="443"/>
      <c r="J22906" s="443"/>
      <c r="K22906" s="443"/>
    </row>
    <row r="22907" spans="2:11" s="440" customFormat="1" x14ac:dyDescent="0.2">
      <c r="B22907" s="442"/>
      <c r="I22907" s="443"/>
      <c r="J22907" s="443"/>
      <c r="K22907" s="443"/>
    </row>
    <row r="22908" spans="2:11" s="440" customFormat="1" x14ac:dyDescent="0.2">
      <c r="B22908" s="442"/>
      <c r="I22908" s="443"/>
      <c r="J22908" s="443"/>
      <c r="K22908" s="443"/>
    </row>
    <row r="22909" spans="2:11" s="440" customFormat="1" x14ac:dyDescent="0.2">
      <c r="B22909" s="442"/>
      <c r="I22909" s="443"/>
      <c r="J22909" s="443"/>
      <c r="K22909" s="443"/>
    </row>
    <row r="22910" spans="2:11" s="440" customFormat="1" x14ac:dyDescent="0.2">
      <c r="B22910" s="442"/>
      <c r="I22910" s="443"/>
      <c r="J22910" s="443"/>
      <c r="K22910" s="443"/>
    </row>
    <row r="22911" spans="2:11" s="440" customFormat="1" x14ac:dyDescent="0.2">
      <c r="B22911" s="442"/>
      <c r="I22911" s="443"/>
      <c r="J22911" s="443"/>
      <c r="K22911" s="443"/>
    </row>
    <row r="22912" spans="2:11" s="440" customFormat="1" x14ac:dyDescent="0.2">
      <c r="B22912" s="442"/>
      <c r="I22912" s="443"/>
      <c r="J22912" s="443"/>
      <c r="K22912" s="443"/>
    </row>
    <row r="22913" spans="2:11" s="440" customFormat="1" x14ac:dyDescent="0.2">
      <c r="B22913" s="442"/>
      <c r="I22913" s="443"/>
      <c r="J22913" s="443"/>
      <c r="K22913" s="443"/>
    </row>
    <row r="22914" spans="2:11" s="440" customFormat="1" x14ac:dyDescent="0.2">
      <c r="B22914" s="442"/>
      <c r="I22914" s="443"/>
      <c r="J22914" s="443"/>
      <c r="K22914" s="443"/>
    </row>
    <row r="22915" spans="2:11" s="440" customFormat="1" x14ac:dyDescent="0.2">
      <c r="B22915" s="442"/>
      <c r="I22915" s="443"/>
      <c r="J22915" s="443"/>
      <c r="K22915" s="443"/>
    </row>
    <row r="22916" spans="2:11" s="440" customFormat="1" x14ac:dyDescent="0.2">
      <c r="B22916" s="442"/>
      <c r="I22916" s="443"/>
      <c r="J22916" s="443"/>
      <c r="K22916" s="443"/>
    </row>
    <row r="22917" spans="2:11" s="440" customFormat="1" x14ac:dyDescent="0.2">
      <c r="B22917" s="442"/>
      <c r="I22917" s="443"/>
      <c r="J22917" s="443"/>
      <c r="K22917" s="443"/>
    </row>
    <row r="22918" spans="2:11" s="440" customFormat="1" x14ac:dyDescent="0.2">
      <c r="B22918" s="442"/>
      <c r="I22918" s="443"/>
      <c r="J22918" s="443"/>
      <c r="K22918" s="443"/>
    </row>
    <row r="22919" spans="2:11" s="440" customFormat="1" x14ac:dyDescent="0.2">
      <c r="B22919" s="442"/>
      <c r="I22919" s="443"/>
      <c r="J22919" s="443"/>
      <c r="K22919" s="443"/>
    </row>
    <row r="22920" spans="2:11" s="440" customFormat="1" x14ac:dyDescent="0.2">
      <c r="B22920" s="442"/>
      <c r="I22920" s="443"/>
      <c r="J22920" s="443"/>
      <c r="K22920" s="443"/>
    </row>
    <row r="22921" spans="2:11" s="440" customFormat="1" x14ac:dyDescent="0.2">
      <c r="B22921" s="442"/>
      <c r="I22921" s="443"/>
      <c r="J22921" s="443"/>
      <c r="K22921" s="443"/>
    </row>
    <row r="22922" spans="2:11" s="440" customFormat="1" x14ac:dyDescent="0.2">
      <c r="B22922" s="442"/>
      <c r="I22922" s="443"/>
      <c r="J22922" s="443"/>
      <c r="K22922" s="443"/>
    </row>
    <row r="22923" spans="2:11" s="440" customFormat="1" x14ac:dyDescent="0.2">
      <c r="B22923" s="442"/>
      <c r="I22923" s="443"/>
      <c r="J22923" s="443"/>
      <c r="K22923" s="443"/>
    </row>
    <row r="22924" spans="2:11" s="440" customFormat="1" x14ac:dyDescent="0.2">
      <c r="B22924" s="442"/>
      <c r="I22924" s="443"/>
      <c r="J22924" s="443"/>
      <c r="K22924" s="443"/>
    </row>
    <row r="22925" spans="2:11" s="440" customFormat="1" x14ac:dyDescent="0.2">
      <c r="B22925" s="442"/>
      <c r="I22925" s="443"/>
      <c r="J22925" s="443"/>
      <c r="K22925" s="443"/>
    </row>
    <row r="22926" spans="2:11" s="440" customFormat="1" x14ac:dyDescent="0.2">
      <c r="B22926" s="442"/>
      <c r="I22926" s="443"/>
      <c r="J22926" s="443"/>
      <c r="K22926" s="443"/>
    </row>
    <row r="22927" spans="2:11" s="440" customFormat="1" x14ac:dyDescent="0.2">
      <c r="B22927" s="442"/>
      <c r="I22927" s="443"/>
      <c r="J22927" s="443"/>
      <c r="K22927" s="443"/>
    </row>
    <row r="22928" spans="2:11" s="440" customFormat="1" x14ac:dyDescent="0.2">
      <c r="B22928" s="442"/>
      <c r="I22928" s="443"/>
      <c r="J22928" s="443"/>
      <c r="K22928" s="443"/>
    </row>
    <row r="22929" spans="2:11" s="440" customFormat="1" x14ac:dyDescent="0.2">
      <c r="B22929" s="442"/>
      <c r="I22929" s="443"/>
      <c r="J22929" s="443"/>
      <c r="K22929" s="443"/>
    </row>
    <row r="22930" spans="2:11" s="440" customFormat="1" x14ac:dyDescent="0.2">
      <c r="B22930" s="442"/>
      <c r="I22930" s="443"/>
      <c r="J22930" s="443"/>
      <c r="K22930" s="443"/>
    </row>
    <row r="22931" spans="2:11" s="440" customFormat="1" x14ac:dyDescent="0.2">
      <c r="B22931" s="442"/>
      <c r="I22931" s="443"/>
      <c r="J22931" s="443"/>
      <c r="K22931" s="443"/>
    </row>
    <row r="22932" spans="2:11" s="440" customFormat="1" x14ac:dyDescent="0.2">
      <c r="B22932" s="442"/>
      <c r="I22932" s="443"/>
      <c r="J22932" s="443"/>
      <c r="K22932" s="443"/>
    </row>
    <row r="22933" spans="2:11" s="440" customFormat="1" x14ac:dyDescent="0.2">
      <c r="B22933" s="442"/>
      <c r="I22933" s="443"/>
      <c r="J22933" s="443"/>
      <c r="K22933" s="443"/>
    </row>
    <row r="22934" spans="2:11" s="440" customFormat="1" x14ac:dyDescent="0.2">
      <c r="B22934" s="442"/>
      <c r="I22934" s="443"/>
      <c r="J22934" s="443"/>
      <c r="K22934" s="443"/>
    </row>
    <row r="22935" spans="2:11" s="440" customFormat="1" x14ac:dyDescent="0.2">
      <c r="B22935" s="442"/>
      <c r="I22935" s="443"/>
      <c r="J22935" s="443"/>
      <c r="K22935" s="443"/>
    </row>
    <row r="22936" spans="2:11" s="440" customFormat="1" x14ac:dyDescent="0.2">
      <c r="B22936" s="442"/>
      <c r="I22936" s="443"/>
      <c r="J22936" s="443"/>
      <c r="K22936" s="443"/>
    </row>
    <row r="22937" spans="2:11" s="440" customFormat="1" x14ac:dyDescent="0.2">
      <c r="B22937" s="442"/>
      <c r="I22937" s="443"/>
      <c r="J22937" s="443"/>
      <c r="K22937" s="443"/>
    </row>
    <row r="22938" spans="2:11" s="440" customFormat="1" x14ac:dyDescent="0.2">
      <c r="B22938" s="442"/>
      <c r="I22938" s="443"/>
      <c r="J22938" s="443"/>
      <c r="K22938" s="443"/>
    </row>
    <row r="22939" spans="2:11" s="440" customFormat="1" x14ac:dyDescent="0.2">
      <c r="B22939" s="442"/>
      <c r="I22939" s="443"/>
      <c r="J22939" s="443"/>
      <c r="K22939" s="443"/>
    </row>
    <row r="22940" spans="2:11" s="440" customFormat="1" x14ac:dyDescent="0.2">
      <c r="B22940" s="442"/>
      <c r="I22940" s="443"/>
      <c r="J22940" s="443"/>
      <c r="K22940" s="443"/>
    </row>
    <row r="22941" spans="2:11" s="440" customFormat="1" x14ac:dyDescent="0.2">
      <c r="B22941" s="442"/>
      <c r="I22941" s="443"/>
      <c r="J22941" s="443"/>
      <c r="K22941" s="443"/>
    </row>
    <row r="22942" spans="2:11" s="440" customFormat="1" x14ac:dyDescent="0.2">
      <c r="B22942" s="442"/>
      <c r="I22942" s="443"/>
      <c r="J22942" s="443"/>
      <c r="K22942" s="443"/>
    </row>
    <row r="22943" spans="2:11" s="440" customFormat="1" x14ac:dyDescent="0.2">
      <c r="B22943" s="442"/>
      <c r="I22943" s="443"/>
      <c r="J22943" s="443"/>
      <c r="K22943" s="443"/>
    </row>
    <row r="22944" spans="2:11" s="440" customFormat="1" x14ac:dyDescent="0.2">
      <c r="B22944" s="442"/>
      <c r="I22944" s="443"/>
      <c r="J22944" s="443"/>
      <c r="K22944" s="443"/>
    </row>
    <row r="22945" spans="2:11" s="440" customFormat="1" x14ac:dyDescent="0.2">
      <c r="B22945" s="442"/>
      <c r="I22945" s="443"/>
      <c r="J22945" s="443"/>
      <c r="K22945" s="443"/>
    </row>
    <row r="22946" spans="2:11" s="440" customFormat="1" x14ac:dyDescent="0.2">
      <c r="B22946" s="442"/>
      <c r="I22946" s="443"/>
      <c r="J22946" s="443"/>
      <c r="K22946" s="443"/>
    </row>
    <row r="22947" spans="2:11" s="440" customFormat="1" x14ac:dyDescent="0.2">
      <c r="B22947" s="442"/>
      <c r="I22947" s="443"/>
      <c r="J22947" s="443"/>
      <c r="K22947" s="443"/>
    </row>
    <row r="22948" spans="2:11" s="440" customFormat="1" x14ac:dyDescent="0.2">
      <c r="B22948" s="442"/>
      <c r="I22948" s="443"/>
      <c r="J22948" s="443"/>
      <c r="K22948" s="443"/>
    </row>
    <row r="22949" spans="2:11" s="440" customFormat="1" x14ac:dyDescent="0.2">
      <c r="B22949" s="442"/>
      <c r="I22949" s="443"/>
      <c r="J22949" s="443"/>
      <c r="K22949" s="443"/>
    </row>
    <row r="22950" spans="2:11" s="440" customFormat="1" x14ac:dyDescent="0.2">
      <c r="B22950" s="442"/>
      <c r="I22950" s="443"/>
      <c r="J22950" s="443"/>
      <c r="K22950" s="443"/>
    </row>
    <row r="22951" spans="2:11" s="440" customFormat="1" x14ac:dyDescent="0.2">
      <c r="B22951" s="442"/>
      <c r="I22951" s="443"/>
      <c r="J22951" s="443"/>
      <c r="K22951" s="443"/>
    </row>
    <row r="22952" spans="2:11" s="440" customFormat="1" x14ac:dyDescent="0.2">
      <c r="B22952" s="442"/>
      <c r="I22952" s="443"/>
      <c r="J22952" s="443"/>
      <c r="K22952" s="443"/>
    </row>
    <row r="22953" spans="2:11" s="440" customFormat="1" x14ac:dyDescent="0.2">
      <c r="B22953" s="442"/>
      <c r="I22953" s="443"/>
      <c r="J22953" s="443"/>
      <c r="K22953" s="443"/>
    </row>
    <row r="22954" spans="2:11" s="440" customFormat="1" x14ac:dyDescent="0.2">
      <c r="B22954" s="442"/>
      <c r="I22954" s="443"/>
      <c r="J22954" s="443"/>
      <c r="K22954" s="443"/>
    </row>
    <row r="22955" spans="2:11" s="440" customFormat="1" x14ac:dyDescent="0.2">
      <c r="B22955" s="442"/>
      <c r="I22955" s="443"/>
      <c r="J22955" s="443"/>
      <c r="K22955" s="443"/>
    </row>
    <row r="22956" spans="2:11" s="440" customFormat="1" x14ac:dyDescent="0.2">
      <c r="B22956" s="442"/>
      <c r="I22956" s="443"/>
      <c r="J22956" s="443"/>
      <c r="K22956" s="443"/>
    </row>
    <row r="22957" spans="2:11" s="440" customFormat="1" x14ac:dyDescent="0.2">
      <c r="B22957" s="442"/>
      <c r="I22957" s="443"/>
      <c r="J22957" s="443"/>
      <c r="K22957" s="443"/>
    </row>
    <row r="22958" spans="2:11" s="440" customFormat="1" x14ac:dyDescent="0.2">
      <c r="B22958" s="442"/>
      <c r="I22958" s="443"/>
      <c r="J22958" s="443"/>
      <c r="K22958" s="443"/>
    </row>
    <row r="22959" spans="2:11" s="440" customFormat="1" x14ac:dyDescent="0.2">
      <c r="B22959" s="442"/>
      <c r="I22959" s="443"/>
      <c r="J22959" s="443"/>
      <c r="K22959" s="443"/>
    </row>
    <row r="22960" spans="2:11" s="440" customFormat="1" x14ac:dyDescent="0.2">
      <c r="B22960" s="442"/>
      <c r="I22960" s="443"/>
      <c r="J22960" s="443"/>
      <c r="K22960" s="443"/>
    </row>
    <row r="22961" spans="2:11" s="440" customFormat="1" x14ac:dyDescent="0.2">
      <c r="B22961" s="442"/>
      <c r="I22961" s="443"/>
      <c r="J22961" s="443"/>
      <c r="K22961" s="443"/>
    </row>
    <row r="22962" spans="2:11" s="440" customFormat="1" x14ac:dyDescent="0.2">
      <c r="B22962" s="442"/>
      <c r="I22962" s="443"/>
      <c r="J22962" s="443"/>
      <c r="K22962" s="443"/>
    </row>
    <row r="22963" spans="2:11" s="440" customFormat="1" x14ac:dyDescent="0.2">
      <c r="B22963" s="442"/>
      <c r="I22963" s="443"/>
      <c r="J22963" s="443"/>
      <c r="K22963" s="443"/>
    </row>
    <row r="22964" spans="2:11" s="440" customFormat="1" x14ac:dyDescent="0.2">
      <c r="B22964" s="442"/>
      <c r="I22964" s="443"/>
      <c r="J22964" s="443"/>
      <c r="K22964" s="443"/>
    </row>
    <row r="22965" spans="2:11" s="440" customFormat="1" x14ac:dyDescent="0.2">
      <c r="B22965" s="442"/>
      <c r="I22965" s="443"/>
      <c r="J22965" s="443"/>
      <c r="K22965" s="443"/>
    </row>
    <row r="22966" spans="2:11" s="440" customFormat="1" x14ac:dyDescent="0.2">
      <c r="B22966" s="442"/>
      <c r="I22966" s="443"/>
      <c r="J22966" s="443"/>
      <c r="K22966" s="443"/>
    </row>
    <row r="22967" spans="2:11" s="440" customFormat="1" x14ac:dyDescent="0.2">
      <c r="B22967" s="442"/>
      <c r="I22967" s="443"/>
      <c r="J22967" s="443"/>
      <c r="K22967" s="443"/>
    </row>
    <row r="22968" spans="2:11" s="440" customFormat="1" x14ac:dyDescent="0.2">
      <c r="B22968" s="442"/>
      <c r="I22968" s="443"/>
      <c r="J22968" s="443"/>
      <c r="K22968" s="443"/>
    </row>
    <row r="22969" spans="2:11" s="440" customFormat="1" x14ac:dyDescent="0.2">
      <c r="B22969" s="442"/>
      <c r="I22969" s="443"/>
      <c r="J22969" s="443"/>
      <c r="K22969" s="443"/>
    </row>
    <row r="22970" spans="2:11" s="440" customFormat="1" x14ac:dyDescent="0.2">
      <c r="B22970" s="442"/>
      <c r="I22970" s="443"/>
      <c r="J22970" s="443"/>
      <c r="K22970" s="443"/>
    </row>
    <row r="22971" spans="2:11" s="440" customFormat="1" x14ac:dyDescent="0.2">
      <c r="B22971" s="442"/>
      <c r="I22971" s="443"/>
      <c r="J22971" s="443"/>
      <c r="K22971" s="443"/>
    </row>
    <row r="22972" spans="2:11" s="440" customFormat="1" x14ac:dyDescent="0.2">
      <c r="B22972" s="442"/>
      <c r="I22972" s="443"/>
      <c r="J22972" s="443"/>
      <c r="K22972" s="443"/>
    </row>
    <row r="22973" spans="2:11" s="440" customFormat="1" x14ac:dyDescent="0.2">
      <c r="B22973" s="442"/>
      <c r="I22973" s="443"/>
      <c r="J22973" s="443"/>
      <c r="K22973" s="443"/>
    </row>
    <row r="22974" spans="2:11" s="440" customFormat="1" x14ac:dyDescent="0.2">
      <c r="B22974" s="442"/>
      <c r="I22974" s="443"/>
      <c r="J22974" s="443"/>
      <c r="K22974" s="443"/>
    </row>
    <row r="22975" spans="2:11" s="440" customFormat="1" x14ac:dyDescent="0.2">
      <c r="B22975" s="442"/>
      <c r="I22975" s="443"/>
      <c r="J22975" s="443"/>
      <c r="K22975" s="443"/>
    </row>
    <row r="22976" spans="2:11" s="440" customFormat="1" x14ac:dyDescent="0.2">
      <c r="B22976" s="442"/>
      <c r="I22976" s="443"/>
      <c r="J22976" s="443"/>
      <c r="K22976" s="443"/>
    </row>
    <row r="22977" spans="2:11" s="440" customFormat="1" x14ac:dyDescent="0.2">
      <c r="B22977" s="442"/>
      <c r="I22977" s="443"/>
      <c r="J22977" s="443"/>
      <c r="K22977" s="443"/>
    </row>
    <row r="22978" spans="2:11" s="440" customFormat="1" x14ac:dyDescent="0.2">
      <c r="B22978" s="442"/>
      <c r="I22978" s="443"/>
      <c r="J22978" s="443"/>
      <c r="K22978" s="443"/>
    </row>
    <row r="22979" spans="2:11" s="440" customFormat="1" x14ac:dyDescent="0.2">
      <c r="B22979" s="442"/>
      <c r="I22979" s="443"/>
      <c r="J22979" s="443"/>
      <c r="K22979" s="443"/>
    </row>
    <row r="22980" spans="2:11" s="440" customFormat="1" x14ac:dyDescent="0.2">
      <c r="B22980" s="442"/>
      <c r="I22980" s="443"/>
      <c r="J22980" s="443"/>
      <c r="K22980" s="443"/>
    </row>
    <row r="22981" spans="2:11" s="440" customFormat="1" x14ac:dyDescent="0.2">
      <c r="B22981" s="442"/>
      <c r="I22981" s="443"/>
      <c r="J22981" s="443"/>
      <c r="K22981" s="443"/>
    </row>
    <row r="22982" spans="2:11" s="440" customFormat="1" x14ac:dyDescent="0.2">
      <c r="B22982" s="442"/>
      <c r="I22982" s="443"/>
      <c r="J22982" s="443"/>
      <c r="K22982" s="443"/>
    </row>
    <row r="22983" spans="2:11" s="440" customFormat="1" x14ac:dyDescent="0.2">
      <c r="B22983" s="442"/>
      <c r="I22983" s="443"/>
      <c r="J22983" s="443"/>
      <c r="K22983" s="443"/>
    </row>
    <row r="22984" spans="2:11" s="440" customFormat="1" x14ac:dyDescent="0.2">
      <c r="B22984" s="442"/>
      <c r="I22984" s="443"/>
      <c r="J22984" s="443"/>
      <c r="K22984" s="443"/>
    </row>
    <row r="22985" spans="2:11" s="440" customFormat="1" x14ac:dyDescent="0.2">
      <c r="B22985" s="442"/>
      <c r="I22985" s="443"/>
      <c r="J22985" s="443"/>
      <c r="K22985" s="443"/>
    </row>
    <row r="22986" spans="2:11" s="440" customFormat="1" x14ac:dyDescent="0.2">
      <c r="B22986" s="442"/>
      <c r="I22986" s="443"/>
      <c r="J22986" s="443"/>
      <c r="K22986" s="443"/>
    </row>
    <row r="22987" spans="2:11" s="440" customFormat="1" x14ac:dyDescent="0.2">
      <c r="B22987" s="442"/>
      <c r="I22987" s="443"/>
      <c r="J22987" s="443"/>
      <c r="K22987" s="443"/>
    </row>
    <row r="22988" spans="2:11" s="440" customFormat="1" x14ac:dyDescent="0.2">
      <c r="B22988" s="442"/>
      <c r="I22988" s="443"/>
      <c r="J22988" s="443"/>
      <c r="K22988" s="443"/>
    </row>
    <row r="22989" spans="2:11" s="440" customFormat="1" x14ac:dyDescent="0.2">
      <c r="B22989" s="442"/>
      <c r="I22989" s="443"/>
      <c r="J22989" s="443"/>
      <c r="K22989" s="443"/>
    </row>
    <row r="22990" spans="2:11" s="440" customFormat="1" x14ac:dyDescent="0.2">
      <c r="B22990" s="442"/>
      <c r="I22990" s="443"/>
      <c r="J22990" s="443"/>
      <c r="K22990" s="443"/>
    </row>
    <row r="22991" spans="2:11" s="440" customFormat="1" x14ac:dyDescent="0.2">
      <c r="B22991" s="442"/>
      <c r="I22991" s="443"/>
      <c r="J22991" s="443"/>
      <c r="K22991" s="443"/>
    </row>
    <row r="22992" spans="2:11" s="440" customFormat="1" x14ac:dyDescent="0.2">
      <c r="B22992" s="442"/>
      <c r="I22992" s="443"/>
      <c r="J22992" s="443"/>
      <c r="K22992" s="443"/>
    </row>
    <row r="22993" spans="2:11" s="440" customFormat="1" x14ac:dyDescent="0.2">
      <c r="B22993" s="442"/>
      <c r="I22993" s="443"/>
      <c r="J22993" s="443"/>
      <c r="K22993" s="443"/>
    </row>
    <row r="22994" spans="2:11" s="440" customFormat="1" x14ac:dyDescent="0.2">
      <c r="B22994" s="442"/>
      <c r="I22994" s="443"/>
      <c r="J22994" s="443"/>
      <c r="K22994" s="443"/>
    </row>
    <row r="22995" spans="2:11" s="440" customFormat="1" x14ac:dyDescent="0.2">
      <c r="B22995" s="442"/>
      <c r="I22995" s="443"/>
      <c r="J22995" s="443"/>
      <c r="K22995" s="443"/>
    </row>
    <row r="22996" spans="2:11" s="440" customFormat="1" x14ac:dyDescent="0.2">
      <c r="B22996" s="442"/>
      <c r="I22996" s="443"/>
      <c r="J22996" s="443"/>
      <c r="K22996" s="443"/>
    </row>
    <row r="22997" spans="2:11" s="440" customFormat="1" x14ac:dyDescent="0.2">
      <c r="B22997" s="442"/>
      <c r="I22997" s="443"/>
      <c r="J22997" s="443"/>
      <c r="K22997" s="443"/>
    </row>
    <row r="22998" spans="2:11" s="440" customFormat="1" x14ac:dyDescent="0.2">
      <c r="B22998" s="442"/>
      <c r="I22998" s="443"/>
      <c r="J22998" s="443"/>
      <c r="K22998" s="443"/>
    </row>
    <row r="22999" spans="2:11" s="440" customFormat="1" x14ac:dyDescent="0.2">
      <c r="B22999" s="442"/>
      <c r="I22999" s="443"/>
      <c r="J22999" s="443"/>
      <c r="K22999" s="443"/>
    </row>
    <row r="23000" spans="2:11" s="440" customFormat="1" x14ac:dyDescent="0.2">
      <c r="B23000" s="442"/>
      <c r="I23000" s="443"/>
      <c r="J23000" s="443"/>
      <c r="K23000" s="443"/>
    </row>
    <row r="23001" spans="2:11" s="440" customFormat="1" x14ac:dyDescent="0.2">
      <c r="B23001" s="442"/>
      <c r="I23001" s="443"/>
      <c r="J23001" s="443"/>
      <c r="K23001" s="443"/>
    </row>
    <row r="23002" spans="2:11" s="440" customFormat="1" x14ac:dyDescent="0.2">
      <c r="B23002" s="442"/>
      <c r="I23002" s="443"/>
      <c r="J23002" s="443"/>
      <c r="K23002" s="443"/>
    </row>
    <row r="23003" spans="2:11" s="440" customFormat="1" x14ac:dyDescent="0.2">
      <c r="B23003" s="442"/>
      <c r="I23003" s="443"/>
      <c r="J23003" s="443"/>
      <c r="K23003" s="443"/>
    </row>
    <row r="23004" spans="2:11" s="440" customFormat="1" x14ac:dyDescent="0.2">
      <c r="B23004" s="442"/>
      <c r="I23004" s="443"/>
      <c r="J23004" s="443"/>
      <c r="K23004" s="443"/>
    </row>
    <row r="23005" spans="2:11" s="440" customFormat="1" x14ac:dyDescent="0.2">
      <c r="B23005" s="442"/>
      <c r="I23005" s="443"/>
      <c r="J23005" s="443"/>
      <c r="K23005" s="443"/>
    </row>
    <row r="23006" spans="2:11" s="440" customFormat="1" x14ac:dyDescent="0.2">
      <c r="B23006" s="442"/>
      <c r="I23006" s="443"/>
      <c r="J23006" s="443"/>
      <c r="K23006" s="443"/>
    </row>
    <row r="23007" spans="2:11" s="440" customFormat="1" x14ac:dyDescent="0.2">
      <c r="B23007" s="442"/>
      <c r="I23007" s="443"/>
      <c r="J23007" s="443"/>
      <c r="K23007" s="443"/>
    </row>
    <row r="23008" spans="2:11" s="440" customFormat="1" x14ac:dyDescent="0.2">
      <c r="B23008" s="442"/>
      <c r="I23008" s="443"/>
      <c r="J23008" s="443"/>
      <c r="K23008" s="443"/>
    </row>
    <row r="23009" spans="2:11" s="440" customFormat="1" x14ac:dyDescent="0.2">
      <c r="B23009" s="442"/>
      <c r="I23009" s="443"/>
      <c r="J23009" s="443"/>
      <c r="K23009" s="443"/>
    </row>
    <row r="23010" spans="2:11" s="440" customFormat="1" x14ac:dyDescent="0.2">
      <c r="B23010" s="442"/>
      <c r="I23010" s="443"/>
      <c r="J23010" s="443"/>
      <c r="K23010" s="443"/>
    </row>
    <row r="23011" spans="2:11" s="440" customFormat="1" x14ac:dyDescent="0.2">
      <c r="B23011" s="442"/>
      <c r="I23011" s="443"/>
      <c r="J23011" s="443"/>
      <c r="K23011" s="443"/>
    </row>
    <row r="23012" spans="2:11" s="440" customFormat="1" x14ac:dyDescent="0.2">
      <c r="B23012" s="442"/>
      <c r="I23012" s="443"/>
      <c r="J23012" s="443"/>
      <c r="K23012" s="443"/>
    </row>
    <row r="23013" spans="2:11" s="440" customFormat="1" x14ac:dyDescent="0.2">
      <c r="B23013" s="442"/>
      <c r="I23013" s="443"/>
      <c r="J23013" s="443"/>
      <c r="K23013" s="443"/>
    </row>
    <row r="23014" spans="2:11" s="440" customFormat="1" x14ac:dyDescent="0.2">
      <c r="B23014" s="442"/>
      <c r="I23014" s="443"/>
      <c r="J23014" s="443"/>
      <c r="K23014" s="443"/>
    </row>
    <row r="23015" spans="2:11" s="440" customFormat="1" x14ac:dyDescent="0.2">
      <c r="B23015" s="442"/>
      <c r="I23015" s="443"/>
      <c r="J23015" s="443"/>
      <c r="K23015" s="443"/>
    </row>
    <row r="23016" spans="2:11" s="440" customFormat="1" x14ac:dyDescent="0.2">
      <c r="B23016" s="442"/>
      <c r="I23016" s="443"/>
      <c r="J23016" s="443"/>
      <c r="K23016" s="443"/>
    </row>
    <row r="23017" spans="2:11" s="440" customFormat="1" x14ac:dyDescent="0.2">
      <c r="B23017" s="442"/>
      <c r="I23017" s="443"/>
      <c r="J23017" s="443"/>
      <c r="K23017" s="443"/>
    </row>
    <row r="23018" spans="2:11" s="440" customFormat="1" x14ac:dyDescent="0.2">
      <c r="B23018" s="442"/>
      <c r="I23018" s="443"/>
      <c r="J23018" s="443"/>
      <c r="K23018" s="443"/>
    </row>
    <row r="23019" spans="2:11" s="440" customFormat="1" x14ac:dyDescent="0.2">
      <c r="B23019" s="442"/>
      <c r="I23019" s="443"/>
      <c r="J23019" s="443"/>
      <c r="K23019" s="443"/>
    </row>
    <row r="23020" spans="2:11" s="440" customFormat="1" x14ac:dyDescent="0.2">
      <c r="B23020" s="442"/>
      <c r="I23020" s="443"/>
      <c r="J23020" s="443"/>
      <c r="K23020" s="443"/>
    </row>
    <row r="23021" spans="2:11" s="440" customFormat="1" x14ac:dyDescent="0.2">
      <c r="B23021" s="442"/>
      <c r="I23021" s="443"/>
      <c r="J23021" s="443"/>
      <c r="K23021" s="443"/>
    </row>
    <row r="23022" spans="2:11" s="440" customFormat="1" x14ac:dyDescent="0.2">
      <c r="B23022" s="442"/>
      <c r="I23022" s="443"/>
      <c r="J23022" s="443"/>
      <c r="K23022" s="443"/>
    </row>
    <row r="23023" spans="2:11" s="440" customFormat="1" x14ac:dyDescent="0.2">
      <c r="B23023" s="442"/>
      <c r="I23023" s="443"/>
      <c r="J23023" s="443"/>
      <c r="K23023" s="443"/>
    </row>
    <row r="23024" spans="2:11" s="440" customFormat="1" x14ac:dyDescent="0.2">
      <c r="B23024" s="442"/>
      <c r="I23024" s="443"/>
      <c r="J23024" s="443"/>
      <c r="K23024" s="443"/>
    </row>
    <row r="23025" spans="2:11" s="440" customFormat="1" x14ac:dyDescent="0.2">
      <c r="B23025" s="442"/>
      <c r="I23025" s="443"/>
      <c r="J23025" s="443"/>
      <c r="K23025" s="443"/>
    </row>
    <row r="23026" spans="2:11" s="440" customFormat="1" x14ac:dyDescent="0.2">
      <c r="B23026" s="442"/>
      <c r="I23026" s="443"/>
      <c r="J23026" s="443"/>
      <c r="K23026" s="443"/>
    </row>
    <row r="23027" spans="2:11" s="440" customFormat="1" x14ac:dyDescent="0.2">
      <c r="B23027" s="442"/>
      <c r="I23027" s="443"/>
      <c r="J23027" s="443"/>
      <c r="K23027" s="443"/>
    </row>
    <row r="23028" spans="2:11" s="440" customFormat="1" x14ac:dyDescent="0.2">
      <c r="B23028" s="442"/>
      <c r="I23028" s="443"/>
      <c r="J23028" s="443"/>
      <c r="K23028" s="443"/>
    </row>
    <row r="23029" spans="2:11" s="440" customFormat="1" x14ac:dyDescent="0.2">
      <c r="B23029" s="442"/>
      <c r="I23029" s="443"/>
      <c r="J23029" s="443"/>
      <c r="K23029" s="443"/>
    </row>
    <row r="23030" spans="2:11" s="440" customFormat="1" x14ac:dyDescent="0.2">
      <c r="B23030" s="442"/>
      <c r="I23030" s="443"/>
      <c r="J23030" s="443"/>
      <c r="K23030" s="443"/>
    </row>
    <row r="23031" spans="2:11" s="440" customFormat="1" x14ac:dyDescent="0.2">
      <c r="B23031" s="442"/>
      <c r="I23031" s="443"/>
      <c r="J23031" s="443"/>
      <c r="K23031" s="443"/>
    </row>
    <row r="23032" spans="2:11" s="440" customFormat="1" x14ac:dyDescent="0.2">
      <c r="B23032" s="442"/>
      <c r="I23032" s="443"/>
      <c r="J23032" s="443"/>
      <c r="K23032" s="443"/>
    </row>
    <row r="23033" spans="2:11" s="440" customFormat="1" x14ac:dyDescent="0.2">
      <c r="B23033" s="442"/>
      <c r="I23033" s="443"/>
      <c r="J23033" s="443"/>
      <c r="K23033" s="443"/>
    </row>
    <row r="23034" spans="2:11" s="440" customFormat="1" x14ac:dyDescent="0.2">
      <c r="B23034" s="442"/>
      <c r="I23034" s="443"/>
      <c r="J23034" s="443"/>
      <c r="K23034" s="443"/>
    </row>
    <row r="23035" spans="2:11" s="440" customFormat="1" x14ac:dyDescent="0.2">
      <c r="B23035" s="442"/>
      <c r="I23035" s="443"/>
      <c r="J23035" s="443"/>
      <c r="K23035" s="443"/>
    </row>
    <row r="23036" spans="2:11" s="440" customFormat="1" x14ac:dyDescent="0.2">
      <c r="B23036" s="442"/>
      <c r="I23036" s="443"/>
      <c r="J23036" s="443"/>
      <c r="K23036" s="443"/>
    </row>
    <row r="23037" spans="2:11" s="440" customFormat="1" x14ac:dyDescent="0.2">
      <c r="B23037" s="442"/>
      <c r="I23037" s="443"/>
      <c r="J23037" s="443"/>
      <c r="K23037" s="443"/>
    </row>
    <row r="23038" spans="2:11" s="440" customFormat="1" x14ac:dyDescent="0.2">
      <c r="B23038" s="442"/>
      <c r="I23038" s="443"/>
      <c r="J23038" s="443"/>
      <c r="K23038" s="443"/>
    </row>
    <row r="23039" spans="2:11" s="440" customFormat="1" x14ac:dyDescent="0.2">
      <c r="B23039" s="442"/>
      <c r="I23039" s="443"/>
      <c r="J23039" s="443"/>
      <c r="K23039" s="443"/>
    </row>
    <row r="23040" spans="2:11" s="440" customFormat="1" x14ac:dyDescent="0.2">
      <c r="B23040" s="442"/>
      <c r="I23040" s="443"/>
      <c r="J23040" s="443"/>
      <c r="K23040" s="443"/>
    </row>
    <row r="23041" spans="2:11" s="440" customFormat="1" x14ac:dyDescent="0.2">
      <c r="B23041" s="442"/>
      <c r="I23041" s="443"/>
      <c r="J23041" s="443"/>
      <c r="K23041" s="443"/>
    </row>
    <row r="23042" spans="2:11" s="440" customFormat="1" x14ac:dyDescent="0.2">
      <c r="B23042" s="442"/>
      <c r="I23042" s="443"/>
      <c r="J23042" s="443"/>
      <c r="K23042" s="443"/>
    </row>
    <row r="23043" spans="2:11" s="440" customFormat="1" x14ac:dyDescent="0.2">
      <c r="B23043" s="442"/>
      <c r="I23043" s="443"/>
      <c r="J23043" s="443"/>
      <c r="K23043" s="443"/>
    </row>
    <row r="23044" spans="2:11" s="440" customFormat="1" x14ac:dyDescent="0.2">
      <c r="B23044" s="442"/>
      <c r="I23044" s="443"/>
      <c r="J23044" s="443"/>
      <c r="K23044" s="443"/>
    </row>
    <row r="23045" spans="2:11" s="440" customFormat="1" x14ac:dyDescent="0.2">
      <c r="B23045" s="442"/>
      <c r="I23045" s="443"/>
      <c r="J23045" s="443"/>
      <c r="K23045" s="443"/>
    </row>
    <row r="23046" spans="2:11" s="440" customFormat="1" x14ac:dyDescent="0.2">
      <c r="B23046" s="442"/>
      <c r="I23046" s="443"/>
      <c r="J23046" s="443"/>
      <c r="K23046" s="443"/>
    </row>
    <row r="23047" spans="2:11" s="440" customFormat="1" x14ac:dyDescent="0.2">
      <c r="B23047" s="442"/>
      <c r="I23047" s="443"/>
      <c r="J23047" s="443"/>
      <c r="K23047" s="443"/>
    </row>
    <row r="23048" spans="2:11" s="440" customFormat="1" x14ac:dyDescent="0.2">
      <c r="B23048" s="442"/>
      <c r="I23048" s="443"/>
      <c r="J23048" s="443"/>
      <c r="K23048" s="443"/>
    </row>
    <row r="23049" spans="2:11" s="440" customFormat="1" x14ac:dyDescent="0.2">
      <c r="B23049" s="442"/>
      <c r="I23049" s="443"/>
      <c r="J23049" s="443"/>
      <c r="K23049" s="443"/>
    </row>
    <row r="23050" spans="2:11" s="440" customFormat="1" x14ac:dyDescent="0.2">
      <c r="B23050" s="442"/>
      <c r="I23050" s="443"/>
      <c r="J23050" s="443"/>
      <c r="K23050" s="443"/>
    </row>
    <row r="23051" spans="2:11" s="440" customFormat="1" x14ac:dyDescent="0.2">
      <c r="B23051" s="442"/>
      <c r="I23051" s="443"/>
      <c r="J23051" s="443"/>
      <c r="K23051" s="443"/>
    </row>
    <row r="23052" spans="2:11" s="440" customFormat="1" x14ac:dyDescent="0.2">
      <c r="B23052" s="442"/>
      <c r="I23052" s="443"/>
      <c r="J23052" s="443"/>
      <c r="K23052" s="443"/>
    </row>
    <row r="23053" spans="2:11" s="440" customFormat="1" x14ac:dyDescent="0.2">
      <c r="B23053" s="442"/>
      <c r="I23053" s="443"/>
      <c r="J23053" s="443"/>
      <c r="K23053" s="443"/>
    </row>
    <row r="23054" spans="2:11" s="440" customFormat="1" x14ac:dyDescent="0.2">
      <c r="B23054" s="442"/>
      <c r="I23054" s="443"/>
      <c r="J23054" s="443"/>
      <c r="K23054" s="443"/>
    </row>
    <row r="23055" spans="2:11" s="440" customFormat="1" x14ac:dyDescent="0.2">
      <c r="B23055" s="442"/>
      <c r="I23055" s="443"/>
      <c r="J23055" s="443"/>
      <c r="K23055" s="443"/>
    </row>
    <row r="23056" spans="2:11" s="440" customFormat="1" x14ac:dyDescent="0.2">
      <c r="B23056" s="442"/>
      <c r="I23056" s="443"/>
      <c r="J23056" s="443"/>
      <c r="K23056" s="443"/>
    </row>
    <row r="23057" spans="2:11" s="440" customFormat="1" x14ac:dyDescent="0.2">
      <c r="B23057" s="442"/>
      <c r="I23057" s="443"/>
      <c r="J23057" s="443"/>
      <c r="K23057" s="443"/>
    </row>
    <row r="23058" spans="2:11" s="440" customFormat="1" x14ac:dyDescent="0.2">
      <c r="B23058" s="442"/>
      <c r="I23058" s="443"/>
      <c r="J23058" s="443"/>
      <c r="K23058" s="443"/>
    </row>
    <row r="23059" spans="2:11" s="440" customFormat="1" x14ac:dyDescent="0.2">
      <c r="B23059" s="442"/>
      <c r="I23059" s="443"/>
      <c r="J23059" s="443"/>
      <c r="K23059" s="443"/>
    </row>
    <row r="23060" spans="2:11" s="440" customFormat="1" x14ac:dyDescent="0.2">
      <c r="B23060" s="442"/>
      <c r="I23060" s="443"/>
      <c r="J23060" s="443"/>
      <c r="K23060" s="443"/>
    </row>
    <row r="23061" spans="2:11" s="440" customFormat="1" x14ac:dyDescent="0.2">
      <c r="B23061" s="442"/>
      <c r="I23061" s="443"/>
      <c r="J23061" s="443"/>
      <c r="K23061" s="443"/>
    </row>
    <row r="23062" spans="2:11" s="440" customFormat="1" x14ac:dyDescent="0.2">
      <c r="B23062" s="442"/>
      <c r="I23062" s="443"/>
      <c r="J23062" s="443"/>
      <c r="K23062" s="443"/>
    </row>
    <row r="23063" spans="2:11" s="440" customFormat="1" x14ac:dyDescent="0.2">
      <c r="B23063" s="442"/>
      <c r="I23063" s="443"/>
      <c r="J23063" s="443"/>
      <c r="K23063" s="443"/>
    </row>
    <row r="23064" spans="2:11" s="440" customFormat="1" x14ac:dyDescent="0.2">
      <c r="B23064" s="442"/>
      <c r="I23064" s="443"/>
      <c r="J23064" s="443"/>
      <c r="K23064" s="443"/>
    </row>
    <row r="23065" spans="2:11" s="440" customFormat="1" x14ac:dyDescent="0.2">
      <c r="B23065" s="442"/>
      <c r="I23065" s="443"/>
      <c r="J23065" s="443"/>
      <c r="K23065" s="443"/>
    </row>
    <row r="23066" spans="2:11" s="440" customFormat="1" x14ac:dyDescent="0.2">
      <c r="B23066" s="442"/>
      <c r="I23066" s="443"/>
      <c r="J23066" s="443"/>
      <c r="K23066" s="443"/>
    </row>
    <row r="23067" spans="2:11" s="440" customFormat="1" x14ac:dyDescent="0.2">
      <c r="B23067" s="442"/>
      <c r="I23067" s="443"/>
      <c r="J23067" s="443"/>
      <c r="K23067" s="443"/>
    </row>
    <row r="23068" spans="2:11" s="440" customFormat="1" x14ac:dyDescent="0.2">
      <c r="B23068" s="442"/>
      <c r="I23068" s="443"/>
      <c r="J23068" s="443"/>
      <c r="K23068" s="443"/>
    </row>
    <row r="23069" spans="2:11" s="440" customFormat="1" x14ac:dyDescent="0.2">
      <c r="B23069" s="442"/>
      <c r="I23069" s="443"/>
      <c r="J23069" s="443"/>
      <c r="K23069" s="443"/>
    </row>
    <row r="23070" spans="2:11" s="440" customFormat="1" x14ac:dyDescent="0.2">
      <c r="B23070" s="442"/>
      <c r="I23070" s="443"/>
      <c r="J23070" s="443"/>
      <c r="K23070" s="443"/>
    </row>
    <row r="23071" spans="2:11" s="440" customFormat="1" x14ac:dyDescent="0.2">
      <c r="B23071" s="442"/>
      <c r="I23071" s="443"/>
      <c r="J23071" s="443"/>
      <c r="K23071" s="443"/>
    </row>
    <row r="23072" spans="2:11" s="440" customFormat="1" x14ac:dyDescent="0.2">
      <c r="B23072" s="442"/>
      <c r="I23072" s="443"/>
      <c r="J23072" s="443"/>
      <c r="K23072" s="443"/>
    </row>
    <row r="23073" spans="2:11" s="440" customFormat="1" x14ac:dyDescent="0.2">
      <c r="B23073" s="442"/>
      <c r="I23073" s="443"/>
      <c r="J23073" s="443"/>
      <c r="K23073" s="443"/>
    </row>
    <row r="23074" spans="2:11" s="440" customFormat="1" x14ac:dyDescent="0.2">
      <c r="B23074" s="442"/>
      <c r="I23074" s="443"/>
      <c r="J23074" s="443"/>
      <c r="K23074" s="443"/>
    </row>
    <row r="23075" spans="2:11" s="440" customFormat="1" x14ac:dyDescent="0.2">
      <c r="B23075" s="442"/>
      <c r="I23075" s="443"/>
      <c r="J23075" s="443"/>
      <c r="K23075" s="443"/>
    </row>
    <row r="23076" spans="2:11" s="440" customFormat="1" x14ac:dyDescent="0.2">
      <c r="B23076" s="442"/>
      <c r="I23076" s="443"/>
      <c r="J23076" s="443"/>
      <c r="K23076" s="443"/>
    </row>
    <row r="23077" spans="2:11" s="440" customFormat="1" x14ac:dyDescent="0.2">
      <c r="B23077" s="442"/>
      <c r="I23077" s="443"/>
      <c r="J23077" s="443"/>
      <c r="K23077" s="443"/>
    </row>
    <row r="23078" spans="2:11" s="440" customFormat="1" x14ac:dyDescent="0.2">
      <c r="B23078" s="442"/>
      <c r="I23078" s="443"/>
      <c r="J23078" s="443"/>
      <c r="K23078" s="443"/>
    </row>
    <row r="23079" spans="2:11" s="440" customFormat="1" x14ac:dyDescent="0.2">
      <c r="B23079" s="442"/>
      <c r="I23079" s="443"/>
      <c r="J23079" s="443"/>
      <c r="K23079" s="443"/>
    </row>
    <row r="23080" spans="2:11" s="440" customFormat="1" x14ac:dyDescent="0.2">
      <c r="B23080" s="442"/>
      <c r="I23080" s="443"/>
      <c r="J23080" s="443"/>
      <c r="K23080" s="443"/>
    </row>
    <row r="23081" spans="2:11" s="440" customFormat="1" x14ac:dyDescent="0.2">
      <c r="B23081" s="442"/>
      <c r="I23081" s="443"/>
      <c r="J23081" s="443"/>
      <c r="K23081" s="443"/>
    </row>
    <row r="23082" spans="2:11" s="440" customFormat="1" x14ac:dyDescent="0.2">
      <c r="B23082" s="442"/>
      <c r="I23082" s="443"/>
      <c r="J23082" s="443"/>
      <c r="K23082" s="443"/>
    </row>
    <row r="23083" spans="2:11" s="440" customFormat="1" x14ac:dyDescent="0.2">
      <c r="B23083" s="442"/>
      <c r="I23083" s="443"/>
      <c r="J23083" s="443"/>
      <c r="K23083" s="443"/>
    </row>
    <row r="23084" spans="2:11" s="440" customFormat="1" x14ac:dyDescent="0.2">
      <c r="B23084" s="442"/>
      <c r="I23084" s="443"/>
      <c r="J23084" s="443"/>
      <c r="K23084" s="443"/>
    </row>
    <row r="23085" spans="2:11" s="440" customFormat="1" x14ac:dyDescent="0.2">
      <c r="B23085" s="442"/>
      <c r="I23085" s="443"/>
      <c r="J23085" s="443"/>
      <c r="K23085" s="443"/>
    </row>
    <row r="23086" spans="2:11" s="440" customFormat="1" x14ac:dyDescent="0.2">
      <c r="B23086" s="442"/>
      <c r="I23086" s="443"/>
      <c r="J23086" s="443"/>
      <c r="K23086" s="443"/>
    </row>
    <row r="23087" spans="2:11" s="440" customFormat="1" x14ac:dyDescent="0.2">
      <c r="B23087" s="442"/>
      <c r="I23087" s="443"/>
      <c r="J23087" s="443"/>
      <c r="K23087" s="443"/>
    </row>
    <row r="23088" spans="2:11" s="440" customFormat="1" x14ac:dyDescent="0.2">
      <c r="B23088" s="442"/>
      <c r="I23088" s="443"/>
      <c r="J23088" s="443"/>
      <c r="K23088" s="443"/>
    </row>
    <row r="23089" spans="2:11" s="440" customFormat="1" x14ac:dyDescent="0.2">
      <c r="B23089" s="442"/>
      <c r="I23089" s="443"/>
      <c r="J23089" s="443"/>
      <c r="K23089" s="443"/>
    </row>
    <row r="23090" spans="2:11" s="440" customFormat="1" x14ac:dyDescent="0.2">
      <c r="B23090" s="442"/>
      <c r="I23090" s="443"/>
      <c r="J23090" s="443"/>
      <c r="K23090" s="443"/>
    </row>
    <row r="23091" spans="2:11" s="440" customFormat="1" x14ac:dyDescent="0.2">
      <c r="B23091" s="442"/>
      <c r="I23091" s="443"/>
      <c r="J23091" s="443"/>
      <c r="K23091" s="443"/>
    </row>
    <row r="23092" spans="2:11" s="440" customFormat="1" x14ac:dyDescent="0.2">
      <c r="B23092" s="442"/>
      <c r="I23092" s="443"/>
      <c r="J23092" s="443"/>
      <c r="K23092" s="443"/>
    </row>
    <row r="23093" spans="2:11" s="440" customFormat="1" x14ac:dyDescent="0.2">
      <c r="B23093" s="442"/>
      <c r="I23093" s="443"/>
      <c r="J23093" s="443"/>
      <c r="K23093" s="443"/>
    </row>
    <row r="23094" spans="2:11" s="440" customFormat="1" x14ac:dyDescent="0.2">
      <c r="B23094" s="442"/>
      <c r="I23094" s="443"/>
      <c r="J23094" s="443"/>
      <c r="K23094" s="443"/>
    </row>
    <row r="23095" spans="2:11" s="440" customFormat="1" x14ac:dyDescent="0.2">
      <c r="B23095" s="442"/>
      <c r="I23095" s="443"/>
      <c r="J23095" s="443"/>
      <c r="K23095" s="443"/>
    </row>
    <row r="23096" spans="2:11" s="440" customFormat="1" x14ac:dyDescent="0.2">
      <c r="B23096" s="442"/>
      <c r="I23096" s="443"/>
      <c r="J23096" s="443"/>
      <c r="K23096" s="443"/>
    </row>
    <row r="23097" spans="2:11" s="440" customFormat="1" x14ac:dyDescent="0.2">
      <c r="B23097" s="442"/>
      <c r="I23097" s="443"/>
      <c r="J23097" s="443"/>
      <c r="K23097" s="443"/>
    </row>
    <row r="23098" spans="2:11" s="440" customFormat="1" x14ac:dyDescent="0.2">
      <c r="B23098" s="442"/>
      <c r="I23098" s="443"/>
      <c r="J23098" s="443"/>
      <c r="K23098" s="443"/>
    </row>
    <row r="23099" spans="2:11" s="440" customFormat="1" x14ac:dyDescent="0.2">
      <c r="B23099" s="442"/>
      <c r="I23099" s="443"/>
      <c r="J23099" s="443"/>
      <c r="K23099" s="443"/>
    </row>
    <row r="23100" spans="2:11" s="440" customFormat="1" x14ac:dyDescent="0.2">
      <c r="B23100" s="442"/>
      <c r="I23100" s="443"/>
      <c r="J23100" s="443"/>
      <c r="K23100" s="443"/>
    </row>
    <row r="23101" spans="2:11" s="440" customFormat="1" x14ac:dyDescent="0.2">
      <c r="B23101" s="442"/>
      <c r="I23101" s="443"/>
      <c r="J23101" s="443"/>
      <c r="K23101" s="443"/>
    </row>
    <row r="23102" spans="2:11" s="440" customFormat="1" x14ac:dyDescent="0.2">
      <c r="B23102" s="442"/>
      <c r="I23102" s="443"/>
      <c r="J23102" s="443"/>
      <c r="K23102" s="443"/>
    </row>
    <row r="23103" spans="2:11" s="440" customFormat="1" x14ac:dyDescent="0.2">
      <c r="B23103" s="442"/>
      <c r="I23103" s="443"/>
      <c r="J23103" s="443"/>
      <c r="K23103" s="443"/>
    </row>
    <row r="23104" spans="2:11" s="440" customFormat="1" x14ac:dyDescent="0.2">
      <c r="B23104" s="442"/>
      <c r="I23104" s="443"/>
      <c r="J23104" s="443"/>
      <c r="K23104" s="443"/>
    </row>
    <row r="23105" spans="2:11" s="440" customFormat="1" x14ac:dyDescent="0.2">
      <c r="B23105" s="442"/>
      <c r="I23105" s="443"/>
      <c r="J23105" s="443"/>
      <c r="K23105" s="443"/>
    </row>
    <row r="23106" spans="2:11" s="440" customFormat="1" x14ac:dyDescent="0.2">
      <c r="B23106" s="442"/>
      <c r="I23106" s="443"/>
      <c r="J23106" s="443"/>
      <c r="K23106" s="443"/>
    </row>
    <row r="23107" spans="2:11" s="440" customFormat="1" x14ac:dyDescent="0.2">
      <c r="B23107" s="442"/>
      <c r="I23107" s="443"/>
      <c r="J23107" s="443"/>
      <c r="K23107" s="443"/>
    </row>
    <row r="23108" spans="2:11" s="440" customFormat="1" x14ac:dyDescent="0.2">
      <c r="B23108" s="442"/>
      <c r="I23108" s="443"/>
      <c r="J23108" s="443"/>
      <c r="K23108" s="443"/>
    </row>
    <row r="23109" spans="2:11" s="440" customFormat="1" x14ac:dyDescent="0.2">
      <c r="B23109" s="442"/>
      <c r="I23109" s="443"/>
      <c r="J23109" s="443"/>
      <c r="K23109" s="443"/>
    </row>
    <row r="23110" spans="2:11" s="440" customFormat="1" x14ac:dyDescent="0.2">
      <c r="B23110" s="442"/>
      <c r="I23110" s="443"/>
      <c r="J23110" s="443"/>
      <c r="K23110" s="443"/>
    </row>
    <row r="23111" spans="2:11" s="440" customFormat="1" x14ac:dyDescent="0.2">
      <c r="B23111" s="442"/>
      <c r="I23111" s="443"/>
      <c r="J23111" s="443"/>
      <c r="K23111" s="443"/>
    </row>
    <row r="23112" spans="2:11" s="440" customFormat="1" x14ac:dyDescent="0.2">
      <c r="B23112" s="442"/>
      <c r="I23112" s="443"/>
      <c r="J23112" s="443"/>
      <c r="K23112" s="443"/>
    </row>
    <row r="23113" spans="2:11" s="440" customFormat="1" x14ac:dyDescent="0.2">
      <c r="B23113" s="442"/>
      <c r="I23113" s="443"/>
      <c r="J23113" s="443"/>
      <c r="K23113" s="443"/>
    </row>
    <row r="23114" spans="2:11" s="440" customFormat="1" x14ac:dyDescent="0.2">
      <c r="B23114" s="442"/>
      <c r="I23114" s="443"/>
      <c r="J23114" s="443"/>
      <c r="K23114" s="443"/>
    </row>
    <row r="23115" spans="2:11" s="440" customFormat="1" x14ac:dyDescent="0.2">
      <c r="B23115" s="442"/>
      <c r="I23115" s="443"/>
      <c r="J23115" s="443"/>
      <c r="K23115" s="443"/>
    </row>
    <row r="23116" spans="2:11" s="440" customFormat="1" x14ac:dyDescent="0.2">
      <c r="B23116" s="442"/>
      <c r="I23116" s="443"/>
      <c r="J23116" s="443"/>
      <c r="K23116" s="443"/>
    </row>
    <row r="23117" spans="2:11" s="440" customFormat="1" x14ac:dyDescent="0.2">
      <c r="B23117" s="442"/>
      <c r="I23117" s="443"/>
      <c r="J23117" s="443"/>
      <c r="K23117" s="443"/>
    </row>
    <row r="23118" spans="2:11" s="440" customFormat="1" x14ac:dyDescent="0.2">
      <c r="B23118" s="442"/>
      <c r="I23118" s="443"/>
      <c r="J23118" s="443"/>
      <c r="K23118" s="443"/>
    </row>
    <row r="23119" spans="2:11" s="440" customFormat="1" x14ac:dyDescent="0.2">
      <c r="B23119" s="442"/>
      <c r="I23119" s="443"/>
      <c r="J23119" s="443"/>
      <c r="K23119" s="443"/>
    </row>
    <row r="23120" spans="2:11" s="440" customFormat="1" x14ac:dyDescent="0.2">
      <c r="B23120" s="442"/>
      <c r="I23120" s="443"/>
      <c r="J23120" s="443"/>
      <c r="K23120" s="443"/>
    </row>
    <row r="23121" spans="2:11" s="440" customFormat="1" x14ac:dyDescent="0.2">
      <c r="B23121" s="442"/>
      <c r="I23121" s="443"/>
      <c r="J23121" s="443"/>
      <c r="K23121" s="443"/>
    </row>
    <row r="23122" spans="2:11" s="440" customFormat="1" x14ac:dyDescent="0.2">
      <c r="B23122" s="442"/>
      <c r="I23122" s="443"/>
      <c r="J23122" s="443"/>
      <c r="K23122" s="443"/>
    </row>
    <row r="23123" spans="2:11" s="440" customFormat="1" x14ac:dyDescent="0.2">
      <c r="B23123" s="442"/>
      <c r="I23123" s="443"/>
      <c r="J23123" s="443"/>
      <c r="K23123" s="443"/>
    </row>
    <row r="23124" spans="2:11" s="440" customFormat="1" x14ac:dyDescent="0.2">
      <c r="B23124" s="442"/>
      <c r="I23124" s="443"/>
      <c r="J23124" s="443"/>
      <c r="K23124" s="443"/>
    </row>
    <row r="23125" spans="2:11" s="440" customFormat="1" x14ac:dyDescent="0.2">
      <c r="B23125" s="442"/>
      <c r="I23125" s="443"/>
      <c r="J23125" s="443"/>
      <c r="K23125" s="443"/>
    </row>
    <row r="23126" spans="2:11" s="440" customFormat="1" x14ac:dyDescent="0.2">
      <c r="B23126" s="442"/>
      <c r="I23126" s="443"/>
      <c r="J23126" s="443"/>
      <c r="K23126" s="443"/>
    </row>
    <row r="23127" spans="2:11" s="440" customFormat="1" x14ac:dyDescent="0.2">
      <c r="B23127" s="442"/>
      <c r="I23127" s="443"/>
      <c r="J23127" s="443"/>
      <c r="K23127" s="443"/>
    </row>
    <row r="23128" spans="2:11" s="440" customFormat="1" x14ac:dyDescent="0.2">
      <c r="B23128" s="442"/>
      <c r="I23128" s="443"/>
      <c r="J23128" s="443"/>
      <c r="K23128" s="443"/>
    </row>
    <row r="23129" spans="2:11" s="440" customFormat="1" x14ac:dyDescent="0.2">
      <c r="B23129" s="442"/>
      <c r="I23129" s="443"/>
      <c r="J23129" s="443"/>
      <c r="K23129" s="443"/>
    </row>
    <row r="23130" spans="2:11" s="440" customFormat="1" x14ac:dyDescent="0.2">
      <c r="B23130" s="442"/>
      <c r="I23130" s="443"/>
      <c r="J23130" s="443"/>
      <c r="K23130" s="443"/>
    </row>
    <row r="23131" spans="2:11" s="440" customFormat="1" x14ac:dyDescent="0.2">
      <c r="B23131" s="442"/>
      <c r="I23131" s="443"/>
      <c r="J23131" s="443"/>
      <c r="K23131" s="443"/>
    </row>
    <row r="23132" spans="2:11" s="440" customFormat="1" x14ac:dyDescent="0.2">
      <c r="B23132" s="442"/>
      <c r="I23132" s="443"/>
      <c r="J23132" s="443"/>
      <c r="K23132" s="443"/>
    </row>
    <row r="23133" spans="2:11" s="440" customFormat="1" x14ac:dyDescent="0.2">
      <c r="B23133" s="442"/>
      <c r="I23133" s="443"/>
      <c r="J23133" s="443"/>
      <c r="K23133" s="443"/>
    </row>
    <row r="23134" spans="2:11" s="440" customFormat="1" x14ac:dyDescent="0.2">
      <c r="B23134" s="442"/>
      <c r="I23134" s="443"/>
      <c r="J23134" s="443"/>
      <c r="K23134" s="443"/>
    </row>
    <row r="23135" spans="2:11" s="440" customFormat="1" x14ac:dyDescent="0.2">
      <c r="B23135" s="442"/>
      <c r="I23135" s="443"/>
      <c r="J23135" s="443"/>
      <c r="K23135" s="443"/>
    </row>
    <row r="23136" spans="2:11" s="440" customFormat="1" x14ac:dyDescent="0.2">
      <c r="B23136" s="442"/>
      <c r="I23136" s="443"/>
      <c r="J23136" s="443"/>
      <c r="K23136" s="443"/>
    </row>
    <row r="23137" spans="2:11" s="440" customFormat="1" x14ac:dyDescent="0.2">
      <c r="B23137" s="442"/>
      <c r="I23137" s="443"/>
      <c r="J23137" s="443"/>
      <c r="K23137" s="443"/>
    </row>
    <row r="23138" spans="2:11" s="440" customFormat="1" x14ac:dyDescent="0.2">
      <c r="B23138" s="442"/>
      <c r="I23138" s="443"/>
      <c r="J23138" s="443"/>
      <c r="K23138" s="443"/>
    </row>
    <row r="23139" spans="2:11" s="440" customFormat="1" x14ac:dyDescent="0.2">
      <c r="B23139" s="442"/>
      <c r="I23139" s="443"/>
      <c r="J23139" s="443"/>
      <c r="K23139" s="443"/>
    </row>
    <row r="23140" spans="2:11" s="440" customFormat="1" x14ac:dyDescent="0.2">
      <c r="B23140" s="442"/>
      <c r="I23140" s="443"/>
      <c r="J23140" s="443"/>
      <c r="K23140" s="443"/>
    </row>
    <row r="23141" spans="2:11" s="440" customFormat="1" x14ac:dyDescent="0.2">
      <c r="B23141" s="442"/>
      <c r="I23141" s="443"/>
      <c r="J23141" s="443"/>
      <c r="K23141" s="443"/>
    </row>
    <row r="23142" spans="2:11" s="440" customFormat="1" x14ac:dyDescent="0.2">
      <c r="B23142" s="442"/>
      <c r="I23142" s="443"/>
      <c r="J23142" s="443"/>
      <c r="K23142" s="443"/>
    </row>
    <row r="23143" spans="2:11" s="440" customFormat="1" x14ac:dyDescent="0.2">
      <c r="B23143" s="442"/>
      <c r="I23143" s="443"/>
      <c r="J23143" s="443"/>
      <c r="K23143" s="443"/>
    </row>
    <row r="23144" spans="2:11" s="440" customFormat="1" x14ac:dyDescent="0.2">
      <c r="B23144" s="442"/>
      <c r="I23144" s="443"/>
      <c r="J23144" s="443"/>
      <c r="K23144" s="443"/>
    </row>
    <row r="23145" spans="2:11" s="440" customFormat="1" x14ac:dyDescent="0.2">
      <c r="B23145" s="442"/>
      <c r="I23145" s="443"/>
      <c r="J23145" s="443"/>
      <c r="K23145" s="443"/>
    </row>
    <row r="23146" spans="2:11" s="440" customFormat="1" x14ac:dyDescent="0.2">
      <c r="B23146" s="442"/>
      <c r="I23146" s="443"/>
      <c r="J23146" s="443"/>
      <c r="K23146" s="443"/>
    </row>
    <row r="23147" spans="2:11" s="440" customFormat="1" x14ac:dyDescent="0.2">
      <c r="B23147" s="442"/>
      <c r="I23147" s="443"/>
      <c r="J23147" s="443"/>
      <c r="K23147" s="443"/>
    </row>
    <row r="23148" spans="2:11" s="440" customFormat="1" x14ac:dyDescent="0.2">
      <c r="B23148" s="442"/>
      <c r="I23148" s="443"/>
      <c r="J23148" s="443"/>
      <c r="K23148" s="443"/>
    </row>
    <row r="23149" spans="2:11" s="440" customFormat="1" x14ac:dyDescent="0.2">
      <c r="B23149" s="442"/>
      <c r="I23149" s="443"/>
      <c r="J23149" s="443"/>
      <c r="K23149" s="443"/>
    </row>
    <row r="23150" spans="2:11" s="440" customFormat="1" x14ac:dyDescent="0.2">
      <c r="B23150" s="442"/>
      <c r="I23150" s="443"/>
      <c r="J23150" s="443"/>
      <c r="K23150" s="443"/>
    </row>
    <row r="23151" spans="2:11" s="440" customFormat="1" x14ac:dyDescent="0.2">
      <c r="B23151" s="442"/>
      <c r="I23151" s="443"/>
      <c r="J23151" s="443"/>
      <c r="K23151" s="443"/>
    </row>
    <row r="23152" spans="2:11" s="440" customFormat="1" x14ac:dyDescent="0.2">
      <c r="B23152" s="442"/>
      <c r="I23152" s="443"/>
      <c r="J23152" s="443"/>
      <c r="K23152" s="443"/>
    </row>
    <row r="23153" spans="2:11" s="440" customFormat="1" x14ac:dyDescent="0.2">
      <c r="B23153" s="442"/>
      <c r="I23153" s="443"/>
      <c r="J23153" s="443"/>
      <c r="K23153" s="443"/>
    </row>
    <row r="23154" spans="2:11" s="440" customFormat="1" x14ac:dyDescent="0.2">
      <c r="B23154" s="442"/>
      <c r="I23154" s="443"/>
      <c r="J23154" s="443"/>
      <c r="K23154" s="443"/>
    </row>
    <row r="23155" spans="2:11" s="440" customFormat="1" x14ac:dyDescent="0.2">
      <c r="B23155" s="442"/>
      <c r="I23155" s="443"/>
      <c r="J23155" s="443"/>
      <c r="K23155" s="443"/>
    </row>
    <row r="23156" spans="2:11" s="440" customFormat="1" x14ac:dyDescent="0.2">
      <c r="B23156" s="442"/>
      <c r="I23156" s="443"/>
      <c r="J23156" s="443"/>
      <c r="K23156" s="443"/>
    </row>
    <row r="23157" spans="2:11" s="440" customFormat="1" x14ac:dyDescent="0.2">
      <c r="B23157" s="442"/>
      <c r="I23157" s="443"/>
      <c r="J23157" s="443"/>
      <c r="K23157" s="443"/>
    </row>
    <row r="23158" spans="2:11" s="440" customFormat="1" x14ac:dyDescent="0.2">
      <c r="B23158" s="442"/>
      <c r="I23158" s="443"/>
      <c r="J23158" s="443"/>
      <c r="K23158" s="443"/>
    </row>
    <row r="23159" spans="2:11" s="440" customFormat="1" x14ac:dyDescent="0.2">
      <c r="B23159" s="442"/>
      <c r="I23159" s="443"/>
      <c r="J23159" s="443"/>
      <c r="K23159" s="443"/>
    </row>
    <row r="23160" spans="2:11" s="440" customFormat="1" x14ac:dyDescent="0.2">
      <c r="B23160" s="442"/>
      <c r="I23160" s="443"/>
      <c r="J23160" s="443"/>
      <c r="K23160" s="443"/>
    </row>
    <row r="23161" spans="2:11" s="440" customFormat="1" x14ac:dyDescent="0.2">
      <c r="B23161" s="442"/>
      <c r="I23161" s="443"/>
      <c r="J23161" s="443"/>
      <c r="K23161" s="443"/>
    </row>
    <row r="23162" spans="2:11" s="440" customFormat="1" x14ac:dyDescent="0.2">
      <c r="B23162" s="442"/>
      <c r="I23162" s="443"/>
      <c r="J23162" s="443"/>
      <c r="K23162" s="443"/>
    </row>
    <row r="23163" spans="2:11" s="440" customFormat="1" x14ac:dyDescent="0.2">
      <c r="B23163" s="442"/>
      <c r="I23163" s="443"/>
      <c r="J23163" s="443"/>
      <c r="K23163" s="443"/>
    </row>
    <row r="23164" spans="2:11" s="440" customFormat="1" x14ac:dyDescent="0.2">
      <c r="B23164" s="442"/>
      <c r="I23164" s="443"/>
      <c r="J23164" s="443"/>
      <c r="K23164" s="443"/>
    </row>
    <row r="23165" spans="2:11" s="440" customFormat="1" x14ac:dyDescent="0.2">
      <c r="B23165" s="442"/>
      <c r="I23165" s="443"/>
      <c r="J23165" s="443"/>
      <c r="K23165" s="443"/>
    </row>
    <row r="23166" spans="2:11" s="440" customFormat="1" x14ac:dyDescent="0.2">
      <c r="B23166" s="442"/>
      <c r="I23166" s="443"/>
      <c r="J23166" s="443"/>
      <c r="K23166" s="443"/>
    </row>
    <row r="23167" spans="2:11" s="440" customFormat="1" x14ac:dyDescent="0.2">
      <c r="B23167" s="442"/>
      <c r="I23167" s="443"/>
      <c r="J23167" s="443"/>
      <c r="K23167" s="443"/>
    </row>
    <row r="23168" spans="2:11" s="440" customFormat="1" x14ac:dyDescent="0.2">
      <c r="B23168" s="442"/>
      <c r="I23168" s="443"/>
      <c r="J23168" s="443"/>
      <c r="K23168" s="443"/>
    </row>
    <row r="23169" spans="2:11" s="440" customFormat="1" x14ac:dyDescent="0.2">
      <c r="B23169" s="442"/>
      <c r="I23169" s="443"/>
      <c r="J23169" s="443"/>
      <c r="K23169" s="443"/>
    </row>
    <row r="23170" spans="2:11" s="440" customFormat="1" x14ac:dyDescent="0.2">
      <c r="B23170" s="442"/>
      <c r="I23170" s="443"/>
      <c r="J23170" s="443"/>
      <c r="K23170" s="443"/>
    </row>
    <row r="23171" spans="2:11" s="440" customFormat="1" x14ac:dyDescent="0.2">
      <c r="B23171" s="442"/>
      <c r="I23171" s="443"/>
      <c r="J23171" s="443"/>
      <c r="K23171" s="443"/>
    </row>
    <row r="23172" spans="2:11" s="440" customFormat="1" x14ac:dyDescent="0.2">
      <c r="B23172" s="442"/>
      <c r="I23172" s="443"/>
      <c r="J23172" s="443"/>
      <c r="K23172" s="443"/>
    </row>
    <row r="23173" spans="2:11" s="440" customFormat="1" x14ac:dyDescent="0.2">
      <c r="B23173" s="442"/>
      <c r="I23173" s="443"/>
      <c r="J23173" s="443"/>
      <c r="K23173" s="443"/>
    </row>
    <row r="23174" spans="2:11" s="440" customFormat="1" x14ac:dyDescent="0.2">
      <c r="B23174" s="442"/>
      <c r="I23174" s="443"/>
      <c r="J23174" s="443"/>
      <c r="K23174" s="443"/>
    </row>
    <row r="23175" spans="2:11" s="440" customFormat="1" x14ac:dyDescent="0.2">
      <c r="B23175" s="442"/>
      <c r="I23175" s="443"/>
      <c r="J23175" s="443"/>
      <c r="K23175" s="443"/>
    </row>
    <row r="23176" spans="2:11" s="440" customFormat="1" x14ac:dyDescent="0.2">
      <c r="B23176" s="442"/>
      <c r="I23176" s="443"/>
      <c r="J23176" s="443"/>
      <c r="K23176" s="443"/>
    </row>
    <row r="23177" spans="2:11" s="440" customFormat="1" x14ac:dyDescent="0.2">
      <c r="B23177" s="442"/>
      <c r="I23177" s="443"/>
      <c r="J23177" s="443"/>
      <c r="K23177" s="443"/>
    </row>
    <row r="23178" spans="2:11" s="440" customFormat="1" x14ac:dyDescent="0.2">
      <c r="B23178" s="442"/>
      <c r="I23178" s="443"/>
      <c r="J23178" s="443"/>
      <c r="K23178" s="443"/>
    </row>
    <row r="23179" spans="2:11" s="440" customFormat="1" x14ac:dyDescent="0.2">
      <c r="B23179" s="442"/>
      <c r="I23179" s="443"/>
      <c r="J23179" s="443"/>
      <c r="K23179" s="443"/>
    </row>
    <row r="23180" spans="2:11" s="440" customFormat="1" x14ac:dyDescent="0.2">
      <c r="B23180" s="442"/>
      <c r="I23180" s="443"/>
      <c r="J23180" s="443"/>
      <c r="K23180" s="443"/>
    </row>
    <row r="23181" spans="2:11" s="440" customFormat="1" x14ac:dyDescent="0.2">
      <c r="B23181" s="442"/>
      <c r="I23181" s="443"/>
      <c r="J23181" s="443"/>
      <c r="K23181" s="443"/>
    </row>
    <row r="23182" spans="2:11" s="440" customFormat="1" x14ac:dyDescent="0.2">
      <c r="B23182" s="442"/>
      <c r="I23182" s="443"/>
      <c r="J23182" s="443"/>
      <c r="K23182" s="443"/>
    </row>
    <row r="23183" spans="2:11" s="440" customFormat="1" x14ac:dyDescent="0.2">
      <c r="B23183" s="442"/>
      <c r="I23183" s="443"/>
      <c r="J23183" s="443"/>
      <c r="K23183" s="443"/>
    </row>
    <row r="23184" spans="2:11" s="440" customFormat="1" x14ac:dyDescent="0.2">
      <c r="B23184" s="442"/>
      <c r="I23184" s="443"/>
      <c r="J23184" s="443"/>
      <c r="K23184" s="443"/>
    </row>
    <row r="23185" spans="2:11" s="440" customFormat="1" x14ac:dyDescent="0.2">
      <c r="B23185" s="442"/>
      <c r="I23185" s="443"/>
      <c r="J23185" s="443"/>
      <c r="K23185" s="443"/>
    </row>
    <row r="23186" spans="2:11" s="440" customFormat="1" x14ac:dyDescent="0.2">
      <c r="B23186" s="442"/>
      <c r="I23186" s="443"/>
      <c r="J23186" s="443"/>
      <c r="K23186" s="443"/>
    </row>
    <row r="23187" spans="2:11" s="440" customFormat="1" x14ac:dyDescent="0.2">
      <c r="B23187" s="442"/>
      <c r="I23187" s="443"/>
      <c r="J23187" s="443"/>
      <c r="K23187" s="443"/>
    </row>
    <row r="23188" spans="2:11" s="440" customFormat="1" x14ac:dyDescent="0.2">
      <c r="B23188" s="442"/>
      <c r="I23188" s="443"/>
      <c r="J23188" s="443"/>
      <c r="K23188" s="443"/>
    </row>
    <row r="23189" spans="2:11" s="440" customFormat="1" x14ac:dyDescent="0.2">
      <c r="B23189" s="442"/>
      <c r="I23189" s="443"/>
      <c r="J23189" s="443"/>
      <c r="K23189" s="443"/>
    </row>
    <row r="23190" spans="2:11" s="440" customFormat="1" x14ac:dyDescent="0.2">
      <c r="B23190" s="442"/>
      <c r="I23190" s="443"/>
      <c r="J23190" s="443"/>
      <c r="K23190" s="443"/>
    </row>
    <row r="23191" spans="2:11" s="440" customFormat="1" x14ac:dyDescent="0.2">
      <c r="B23191" s="442"/>
      <c r="I23191" s="443"/>
      <c r="J23191" s="443"/>
      <c r="K23191" s="443"/>
    </row>
    <row r="23192" spans="2:11" s="440" customFormat="1" x14ac:dyDescent="0.2">
      <c r="B23192" s="442"/>
      <c r="I23192" s="443"/>
      <c r="J23192" s="443"/>
      <c r="K23192" s="443"/>
    </row>
    <row r="23193" spans="2:11" s="440" customFormat="1" x14ac:dyDescent="0.2">
      <c r="B23193" s="442"/>
      <c r="I23193" s="443"/>
      <c r="J23193" s="443"/>
      <c r="K23193" s="443"/>
    </row>
    <row r="23194" spans="2:11" s="440" customFormat="1" x14ac:dyDescent="0.2">
      <c r="B23194" s="442"/>
      <c r="I23194" s="443"/>
      <c r="J23194" s="443"/>
      <c r="K23194" s="443"/>
    </row>
    <row r="23195" spans="2:11" s="440" customFormat="1" x14ac:dyDescent="0.2">
      <c r="B23195" s="442"/>
      <c r="I23195" s="443"/>
      <c r="J23195" s="443"/>
      <c r="K23195" s="443"/>
    </row>
    <row r="23196" spans="2:11" s="440" customFormat="1" x14ac:dyDescent="0.2">
      <c r="B23196" s="442"/>
      <c r="I23196" s="443"/>
      <c r="J23196" s="443"/>
      <c r="K23196" s="443"/>
    </row>
    <row r="23197" spans="2:11" s="440" customFormat="1" x14ac:dyDescent="0.2">
      <c r="B23197" s="442"/>
      <c r="I23197" s="443"/>
      <c r="J23197" s="443"/>
      <c r="K23197" s="443"/>
    </row>
    <row r="23198" spans="2:11" s="440" customFormat="1" x14ac:dyDescent="0.2">
      <c r="B23198" s="442"/>
      <c r="I23198" s="443"/>
      <c r="J23198" s="443"/>
      <c r="K23198" s="443"/>
    </row>
    <row r="23199" spans="2:11" s="440" customFormat="1" x14ac:dyDescent="0.2">
      <c r="B23199" s="442"/>
      <c r="I23199" s="443"/>
      <c r="J23199" s="443"/>
      <c r="K23199" s="443"/>
    </row>
    <row r="23200" spans="2:11" s="440" customFormat="1" x14ac:dyDescent="0.2">
      <c r="B23200" s="442"/>
      <c r="I23200" s="443"/>
      <c r="J23200" s="443"/>
      <c r="K23200" s="443"/>
    </row>
    <row r="23201" spans="2:11" s="440" customFormat="1" x14ac:dyDescent="0.2">
      <c r="B23201" s="442"/>
      <c r="I23201" s="443"/>
      <c r="J23201" s="443"/>
      <c r="K23201" s="443"/>
    </row>
    <row r="23202" spans="2:11" s="440" customFormat="1" x14ac:dyDescent="0.2">
      <c r="B23202" s="442"/>
      <c r="I23202" s="443"/>
      <c r="J23202" s="443"/>
      <c r="K23202" s="443"/>
    </row>
    <row r="23203" spans="2:11" s="440" customFormat="1" x14ac:dyDescent="0.2">
      <c r="B23203" s="442"/>
      <c r="I23203" s="443"/>
      <c r="J23203" s="443"/>
      <c r="K23203" s="443"/>
    </row>
    <row r="23204" spans="2:11" s="440" customFormat="1" x14ac:dyDescent="0.2">
      <c r="B23204" s="442"/>
      <c r="I23204" s="443"/>
      <c r="J23204" s="443"/>
      <c r="K23204" s="443"/>
    </row>
    <row r="23205" spans="2:11" s="440" customFormat="1" x14ac:dyDescent="0.2">
      <c r="B23205" s="442"/>
      <c r="I23205" s="443"/>
      <c r="J23205" s="443"/>
      <c r="K23205" s="443"/>
    </row>
    <row r="23206" spans="2:11" s="440" customFormat="1" x14ac:dyDescent="0.2">
      <c r="B23206" s="442"/>
      <c r="I23206" s="443"/>
      <c r="J23206" s="443"/>
      <c r="K23206" s="443"/>
    </row>
    <row r="23207" spans="2:11" s="440" customFormat="1" x14ac:dyDescent="0.2">
      <c r="B23207" s="442"/>
      <c r="I23207" s="443"/>
      <c r="J23207" s="443"/>
      <c r="K23207" s="443"/>
    </row>
    <row r="23208" spans="2:11" s="440" customFormat="1" x14ac:dyDescent="0.2">
      <c r="B23208" s="442"/>
      <c r="I23208" s="443"/>
      <c r="J23208" s="443"/>
      <c r="K23208" s="443"/>
    </row>
    <row r="23209" spans="2:11" s="440" customFormat="1" x14ac:dyDescent="0.2">
      <c r="B23209" s="442"/>
      <c r="I23209" s="443"/>
      <c r="J23209" s="443"/>
      <c r="K23209" s="443"/>
    </row>
    <row r="23210" spans="2:11" s="440" customFormat="1" x14ac:dyDescent="0.2">
      <c r="B23210" s="442"/>
      <c r="I23210" s="443"/>
      <c r="J23210" s="443"/>
      <c r="K23210" s="443"/>
    </row>
    <row r="23211" spans="2:11" s="440" customFormat="1" x14ac:dyDescent="0.2">
      <c r="B23211" s="442"/>
      <c r="I23211" s="443"/>
      <c r="J23211" s="443"/>
      <c r="K23211" s="443"/>
    </row>
    <row r="23212" spans="2:11" s="440" customFormat="1" x14ac:dyDescent="0.2">
      <c r="B23212" s="442"/>
      <c r="I23212" s="443"/>
      <c r="J23212" s="443"/>
      <c r="K23212" s="443"/>
    </row>
    <row r="23213" spans="2:11" s="440" customFormat="1" x14ac:dyDescent="0.2">
      <c r="B23213" s="442"/>
      <c r="I23213" s="443"/>
      <c r="J23213" s="443"/>
      <c r="K23213" s="443"/>
    </row>
    <row r="23214" spans="2:11" s="440" customFormat="1" x14ac:dyDescent="0.2">
      <c r="B23214" s="442"/>
      <c r="I23214" s="443"/>
      <c r="J23214" s="443"/>
      <c r="K23214" s="443"/>
    </row>
    <row r="23215" spans="2:11" s="440" customFormat="1" x14ac:dyDescent="0.2">
      <c r="B23215" s="442"/>
      <c r="I23215" s="443"/>
      <c r="J23215" s="443"/>
      <c r="K23215" s="443"/>
    </row>
    <row r="23216" spans="2:11" s="440" customFormat="1" x14ac:dyDescent="0.2">
      <c r="B23216" s="442"/>
      <c r="I23216" s="443"/>
      <c r="J23216" s="443"/>
      <c r="K23216" s="443"/>
    </row>
    <row r="23217" spans="2:11" s="440" customFormat="1" x14ac:dyDescent="0.2">
      <c r="B23217" s="442"/>
      <c r="I23217" s="443"/>
      <c r="J23217" s="443"/>
      <c r="K23217" s="443"/>
    </row>
    <row r="23218" spans="2:11" s="440" customFormat="1" x14ac:dyDescent="0.2">
      <c r="B23218" s="442"/>
      <c r="I23218" s="443"/>
      <c r="J23218" s="443"/>
      <c r="K23218" s="443"/>
    </row>
    <row r="23219" spans="2:11" s="440" customFormat="1" x14ac:dyDescent="0.2">
      <c r="B23219" s="442"/>
      <c r="I23219" s="443"/>
      <c r="J23219" s="443"/>
      <c r="K23219" s="443"/>
    </row>
    <row r="23220" spans="2:11" s="440" customFormat="1" x14ac:dyDescent="0.2">
      <c r="B23220" s="442"/>
      <c r="I23220" s="443"/>
      <c r="J23220" s="443"/>
      <c r="K23220" s="443"/>
    </row>
    <row r="23221" spans="2:11" s="440" customFormat="1" x14ac:dyDescent="0.2">
      <c r="B23221" s="442"/>
      <c r="I23221" s="443"/>
      <c r="J23221" s="443"/>
      <c r="K23221" s="443"/>
    </row>
    <row r="23222" spans="2:11" s="440" customFormat="1" x14ac:dyDescent="0.2">
      <c r="B23222" s="442"/>
      <c r="I23222" s="443"/>
      <c r="J23222" s="443"/>
      <c r="K23222" s="443"/>
    </row>
    <row r="23223" spans="2:11" s="440" customFormat="1" x14ac:dyDescent="0.2">
      <c r="B23223" s="442"/>
      <c r="I23223" s="443"/>
      <c r="J23223" s="443"/>
      <c r="K23223" s="443"/>
    </row>
    <row r="23224" spans="2:11" s="440" customFormat="1" x14ac:dyDescent="0.2">
      <c r="B23224" s="442"/>
      <c r="I23224" s="443"/>
      <c r="J23224" s="443"/>
      <c r="K23224" s="443"/>
    </row>
    <row r="23225" spans="2:11" s="440" customFormat="1" x14ac:dyDescent="0.2">
      <c r="B23225" s="442"/>
      <c r="I23225" s="443"/>
      <c r="J23225" s="443"/>
      <c r="K23225" s="443"/>
    </row>
    <row r="23226" spans="2:11" s="440" customFormat="1" x14ac:dyDescent="0.2">
      <c r="B23226" s="442"/>
      <c r="I23226" s="443"/>
      <c r="J23226" s="443"/>
      <c r="K23226" s="443"/>
    </row>
    <row r="23227" spans="2:11" s="440" customFormat="1" x14ac:dyDescent="0.2">
      <c r="B23227" s="442"/>
      <c r="I23227" s="443"/>
      <c r="J23227" s="443"/>
      <c r="K23227" s="443"/>
    </row>
    <row r="23228" spans="2:11" s="440" customFormat="1" x14ac:dyDescent="0.2">
      <c r="B23228" s="442"/>
      <c r="I23228" s="443"/>
      <c r="J23228" s="443"/>
      <c r="K23228" s="443"/>
    </row>
    <row r="23229" spans="2:11" s="440" customFormat="1" x14ac:dyDescent="0.2">
      <c r="B23229" s="442"/>
      <c r="I23229" s="443"/>
      <c r="J23229" s="443"/>
      <c r="K23229" s="443"/>
    </row>
    <row r="23230" spans="2:11" s="440" customFormat="1" x14ac:dyDescent="0.2">
      <c r="B23230" s="442"/>
      <c r="I23230" s="443"/>
      <c r="J23230" s="443"/>
      <c r="K23230" s="443"/>
    </row>
    <row r="23231" spans="2:11" s="440" customFormat="1" x14ac:dyDescent="0.2">
      <c r="B23231" s="442"/>
      <c r="I23231" s="443"/>
      <c r="J23231" s="443"/>
      <c r="K23231" s="443"/>
    </row>
    <row r="23232" spans="2:11" s="440" customFormat="1" x14ac:dyDescent="0.2">
      <c r="B23232" s="442"/>
      <c r="I23232" s="443"/>
      <c r="J23232" s="443"/>
      <c r="K23232" s="443"/>
    </row>
    <row r="23233" spans="2:11" s="440" customFormat="1" x14ac:dyDescent="0.2">
      <c r="B23233" s="442"/>
      <c r="I23233" s="443"/>
      <c r="J23233" s="443"/>
      <c r="K23233" s="443"/>
    </row>
    <row r="23234" spans="2:11" s="440" customFormat="1" x14ac:dyDescent="0.2">
      <c r="B23234" s="442"/>
      <c r="I23234" s="443"/>
      <c r="J23234" s="443"/>
      <c r="K23234" s="443"/>
    </row>
    <row r="23235" spans="2:11" s="440" customFormat="1" x14ac:dyDescent="0.2">
      <c r="B23235" s="442"/>
      <c r="I23235" s="443"/>
      <c r="J23235" s="443"/>
      <c r="K23235" s="443"/>
    </row>
    <row r="23236" spans="2:11" s="440" customFormat="1" x14ac:dyDescent="0.2">
      <c r="B23236" s="442"/>
      <c r="I23236" s="443"/>
      <c r="J23236" s="443"/>
      <c r="K23236" s="443"/>
    </row>
    <row r="23237" spans="2:11" s="440" customFormat="1" x14ac:dyDescent="0.2">
      <c r="B23237" s="442"/>
      <c r="I23237" s="443"/>
      <c r="J23237" s="443"/>
      <c r="K23237" s="443"/>
    </row>
    <row r="23238" spans="2:11" s="440" customFormat="1" x14ac:dyDescent="0.2">
      <c r="B23238" s="442"/>
      <c r="I23238" s="443"/>
      <c r="J23238" s="443"/>
      <c r="K23238" s="443"/>
    </row>
    <row r="23239" spans="2:11" s="440" customFormat="1" x14ac:dyDescent="0.2">
      <c r="B23239" s="442"/>
      <c r="I23239" s="443"/>
      <c r="J23239" s="443"/>
      <c r="K23239" s="443"/>
    </row>
    <row r="23240" spans="2:11" s="440" customFormat="1" x14ac:dyDescent="0.2">
      <c r="B23240" s="442"/>
      <c r="I23240" s="443"/>
      <c r="J23240" s="443"/>
      <c r="K23240" s="443"/>
    </row>
    <row r="23241" spans="2:11" s="440" customFormat="1" x14ac:dyDescent="0.2">
      <c r="B23241" s="442"/>
      <c r="I23241" s="443"/>
      <c r="J23241" s="443"/>
      <c r="K23241" s="443"/>
    </row>
    <row r="23242" spans="2:11" s="440" customFormat="1" x14ac:dyDescent="0.2">
      <c r="B23242" s="442"/>
      <c r="I23242" s="443"/>
      <c r="J23242" s="443"/>
      <c r="K23242" s="443"/>
    </row>
    <row r="23243" spans="2:11" s="440" customFormat="1" x14ac:dyDescent="0.2">
      <c r="B23243" s="442"/>
      <c r="I23243" s="443"/>
      <c r="J23243" s="443"/>
      <c r="K23243" s="443"/>
    </row>
    <row r="23244" spans="2:11" s="440" customFormat="1" x14ac:dyDescent="0.2">
      <c r="B23244" s="442"/>
      <c r="I23244" s="443"/>
      <c r="J23244" s="443"/>
      <c r="K23244" s="443"/>
    </row>
    <row r="23245" spans="2:11" s="440" customFormat="1" x14ac:dyDescent="0.2">
      <c r="B23245" s="442"/>
      <c r="I23245" s="443"/>
      <c r="J23245" s="443"/>
      <c r="K23245" s="443"/>
    </row>
    <row r="23246" spans="2:11" s="440" customFormat="1" x14ac:dyDescent="0.2">
      <c r="B23246" s="442"/>
      <c r="I23246" s="443"/>
      <c r="J23246" s="443"/>
      <c r="K23246" s="443"/>
    </row>
    <row r="23247" spans="2:11" s="440" customFormat="1" x14ac:dyDescent="0.2">
      <c r="B23247" s="442"/>
      <c r="I23247" s="443"/>
      <c r="J23247" s="443"/>
      <c r="K23247" s="443"/>
    </row>
    <row r="23248" spans="2:11" s="440" customFormat="1" x14ac:dyDescent="0.2">
      <c r="B23248" s="442"/>
      <c r="I23248" s="443"/>
      <c r="J23248" s="443"/>
      <c r="K23248" s="443"/>
    </row>
    <row r="23249" spans="2:11" s="440" customFormat="1" x14ac:dyDescent="0.2">
      <c r="B23249" s="442"/>
      <c r="I23249" s="443"/>
      <c r="J23249" s="443"/>
      <c r="K23249" s="443"/>
    </row>
    <row r="23250" spans="2:11" s="440" customFormat="1" x14ac:dyDescent="0.2">
      <c r="B23250" s="442"/>
      <c r="I23250" s="443"/>
      <c r="J23250" s="443"/>
      <c r="K23250" s="443"/>
    </row>
    <row r="23251" spans="2:11" s="440" customFormat="1" x14ac:dyDescent="0.2">
      <c r="B23251" s="442"/>
      <c r="I23251" s="443"/>
      <c r="J23251" s="443"/>
      <c r="K23251" s="443"/>
    </row>
    <row r="23252" spans="2:11" s="440" customFormat="1" x14ac:dyDescent="0.2">
      <c r="B23252" s="442"/>
      <c r="I23252" s="443"/>
      <c r="J23252" s="443"/>
      <c r="K23252" s="443"/>
    </row>
    <row r="23253" spans="2:11" s="440" customFormat="1" x14ac:dyDescent="0.2">
      <c r="B23253" s="442"/>
      <c r="I23253" s="443"/>
      <c r="J23253" s="443"/>
      <c r="K23253" s="443"/>
    </row>
    <row r="23254" spans="2:11" s="440" customFormat="1" x14ac:dyDescent="0.2">
      <c r="B23254" s="442"/>
      <c r="I23254" s="443"/>
      <c r="J23254" s="443"/>
      <c r="K23254" s="443"/>
    </row>
    <row r="23255" spans="2:11" s="440" customFormat="1" x14ac:dyDescent="0.2">
      <c r="B23255" s="442"/>
      <c r="I23255" s="443"/>
      <c r="J23255" s="443"/>
      <c r="K23255" s="443"/>
    </row>
    <row r="23256" spans="2:11" s="440" customFormat="1" x14ac:dyDescent="0.2">
      <c r="B23256" s="442"/>
      <c r="I23256" s="443"/>
      <c r="J23256" s="443"/>
      <c r="K23256" s="443"/>
    </row>
    <row r="23257" spans="2:11" s="440" customFormat="1" x14ac:dyDescent="0.2">
      <c r="B23257" s="442"/>
      <c r="I23257" s="443"/>
      <c r="J23257" s="443"/>
      <c r="K23257" s="443"/>
    </row>
    <row r="23258" spans="2:11" s="440" customFormat="1" x14ac:dyDescent="0.2">
      <c r="B23258" s="442"/>
      <c r="I23258" s="443"/>
      <c r="J23258" s="443"/>
      <c r="K23258" s="443"/>
    </row>
    <row r="23259" spans="2:11" s="440" customFormat="1" x14ac:dyDescent="0.2">
      <c r="B23259" s="442"/>
      <c r="I23259" s="443"/>
      <c r="J23259" s="443"/>
      <c r="K23259" s="443"/>
    </row>
    <row r="23260" spans="2:11" s="440" customFormat="1" x14ac:dyDescent="0.2">
      <c r="B23260" s="442"/>
      <c r="I23260" s="443"/>
      <c r="J23260" s="443"/>
      <c r="K23260" s="443"/>
    </row>
    <row r="23261" spans="2:11" s="440" customFormat="1" x14ac:dyDescent="0.2">
      <c r="B23261" s="442"/>
      <c r="I23261" s="443"/>
      <c r="J23261" s="443"/>
      <c r="K23261" s="443"/>
    </row>
    <row r="23262" spans="2:11" s="440" customFormat="1" x14ac:dyDescent="0.2">
      <c r="B23262" s="442"/>
      <c r="I23262" s="443"/>
      <c r="J23262" s="443"/>
      <c r="K23262" s="443"/>
    </row>
    <row r="23263" spans="2:11" s="440" customFormat="1" x14ac:dyDescent="0.2">
      <c r="B23263" s="442"/>
      <c r="I23263" s="443"/>
      <c r="J23263" s="443"/>
      <c r="K23263" s="443"/>
    </row>
    <row r="23264" spans="2:11" s="440" customFormat="1" x14ac:dyDescent="0.2">
      <c r="B23264" s="442"/>
      <c r="I23264" s="443"/>
      <c r="J23264" s="443"/>
      <c r="K23264" s="443"/>
    </row>
    <row r="23265" spans="2:11" s="440" customFormat="1" x14ac:dyDescent="0.2">
      <c r="B23265" s="442"/>
      <c r="I23265" s="443"/>
      <c r="J23265" s="443"/>
      <c r="K23265" s="443"/>
    </row>
    <row r="23266" spans="2:11" s="440" customFormat="1" x14ac:dyDescent="0.2">
      <c r="B23266" s="442"/>
      <c r="I23266" s="443"/>
      <c r="J23266" s="443"/>
      <c r="K23266" s="443"/>
    </row>
    <row r="23267" spans="2:11" s="440" customFormat="1" x14ac:dyDescent="0.2">
      <c r="B23267" s="442"/>
      <c r="I23267" s="443"/>
      <c r="J23267" s="443"/>
      <c r="K23267" s="443"/>
    </row>
    <row r="23268" spans="2:11" s="440" customFormat="1" x14ac:dyDescent="0.2">
      <c r="B23268" s="442"/>
      <c r="I23268" s="443"/>
      <c r="J23268" s="443"/>
      <c r="K23268" s="443"/>
    </row>
    <row r="23269" spans="2:11" s="440" customFormat="1" x14ac:dyDescent="0.2">
      <c r="B23269" s="442"/>
      <c r="I23269" s="443"/>
      <c r="J23269" s="443"/>
      <c r="K23269" s="443"/>
    </row>
    <row r="23270" spans="2:11" s="440" customFormat="1" x14ac:dyDescent="0.2">
      <c r="B23270" s="442"/>
      <c r="I23270" s="443"/>
      <c r="J23270" s="443"/>
      <c r="K23270" s="443"/>
    </row>
    <row r="23271" spans="2:11" s="440" customFormat="1" x14ac:dyDescent="0.2">
      <c r="B23271" s="442"/>
      <c r="I23271" s="443"/>
      <c r="J23271" s="443"/>
      <c r="K23271" s="443"/>
    </row>
    <row r="23272" spans="2:11" s="440" customFormat="1" x14ac:dyDescent="0.2">
      <c r="B23272" s="442"/>
      <c r="I23272" s="443"/>
      <c r="J23272" s="443"/>
      <c r="K23272" s="443"/>
    </row>
    <row r="23273" spans="2:11" s="440" customFormat="1" x14ac:dyDescent="0.2">
      <c r="B23273" s="442"/>
      <c r="I23273" s="443"/>
      <c r="J23273" s="443"/>
      <c r="K23273" s="443"/>
    </row>
    <row r="23274" spans="2:11" s="440" customFormat="1" x14ac:dyDescent="0.2">
      <c r="B23274" s="442"/>
      <c r="I23274" s="443"/>
      <c r="J23274" s="443"/>
      <c r="K23274" s="443"/>
    </row>
    <row r="23275" spans="2:11" s="440" customFormat="1" x14ac:dyDescent="0.2">
      <c r="B23275" s="442"/>
      <c r="I23275" s="443"/>
      <c r="J23275" s="443"/>
      <c r="K23275" s="443"/>
    </row>
    <row r="23276" spans="2:11" s="440" customFormat="1" x14ac:dyDescent="0.2">
      <c r="B23276" s="442"/>
      <c r="I23276" s="443"/>
      <c r="J23276" s="443"/>
      <c r="K23276" s="443"/>
    </row>
    <row r="23277" spans="2:11" s="440" customFormat="1" x14ac:dyDescent="0.2">
      <c r="B23277" s="442"/>
      <c r="I23277" s="443"/>
      <c r="J23277" s="443"/>
      <c r="K23277" s="443"/>
    </row>
    <row r="23278" spans="2:11" s="440" customFormat="1" x14ac:dyDescent="0.2">
      <c r="B23278" s="442"/>
      <c r="I23278" s="443"/>
      <c r="J23278" s="443"/>
      <c r="K23278" s="443"/>
    </row>
    <row r="23279" spans="2:11" s="440" customFormat="1" x14ac:dyDescent="0.2">
      <c r="B23279" s="442"/>
      <c r="I23279" s="443"/>
      <c r="J23279" s="443"/>
      <c r="K23279" s="443"/>
    </row>
    <row r="23280" spans="2:11" s="440" customFormat="1" x14ac:dyDescent="0.2">
      <c r="B23280" s="442"/>
      <c r="I23280" s="443"/>
      <c r="J23280" s="443"/>
      <c r="K23280" s="443"/>
    </row>
    <row r="23281" spans="2:11" s="440" customFormat="1" x14ac:dyDescent="0.2">
      <c r="B23281" s="442"/>
      <c r="I23281" s="443"/>
      <c r="J23281" s="443"/>
      <c r="K23281" s="443"/>
    </row>
    <row r="23282" spans="2:11" s="440" customFormat="1" x14ac:dyDescent="0.2">
      <c r="B23282" s="442"/>
      <c r="I23282" s="443"/>
      <c r="J23282" s="443"/>
      <c r="K23282" s="443"/>
    </row>
    <row r="23283" spans="2:11" s="440" customFormat="1" x14ac:dyDescent="0.2">
      <c r="B23283" s="442"/>
      <c r="I23283" s="443"/>
      <c r="J23283" s="443"/>
      <c r="K23283" s="443"/>
    </row>
    <row r="23284" spans="2:11" s="440" customFormat="1" x14ac:dyDescent="0.2">
      <c r="B23284" s="442"/>
      <c r="I23284" s="443"/>
      <c r="J23284" s="443"/>
      <c r="K23284" s="443"/>
    </row>
    <row r="23285" spans="2:11" s="440" customFormat="1" x14ac:dyDescent="0.2">
      <c r="B23285" s="442"/>
      <c r="I23285" s="443"/>
      <c r="J23285" s="443"/>
      <c r="K23285" s="443"/>
    </row>
    <row r="23286" spans="2:11" s="440" customFormat="1" x14ac:dyDescent="0.2">
      <c r="B23286" s="442"/>
      <c r="I23286" s="443"/>
      <c r="J23286" s="443"/>
      <c r="K23286" s="443"/>
    </row>
    <row r="23287" spans="2:11" s="440" customFormat="1" x14ac:dyDescent="0.2">
      <c r="B23287" s="442"/>
      <c r="I23287" s="443"/>
      <c r="J23287" s="443"/>
      <c r="K23287" s="443"/>
    </row>
    <row r="23288" spans="2:11" s="440" customFormat="1" x14ac:dyDescent="0.2">
      <c r="B23288" s="442"/>
      <c r="I23288" s="443"/>
      <c r="J23288" s="443"/>
      <c r="K23288" s="443"/>
    </row>
    <row r="23289" spans="2:11" s="440" customFormat="1" x14ac:dyDescent="0.2">
      <c r="B23289" s="442"/>
      <c r="I23289" s="443"/>
      <c r="J23289" s="443"/>
      <c r="K23289" s="443"/>
    </row>
    <row r="23290" spans="2:11" s="440" customFormat="1" x14ac:dyDescent="0.2">
      <c r="B23290" s="442"/>
      <c r="I23290" s="443"/>
      <c r="J23290" s="443"/>
      <c r="K23290" s="443"/>
    </row>
    <row r="23291" spans="2:11" s="440" customFormat="1" x14ac:dyDescent="0.2">
      <c r="B23291" s="442"/>
      <c r="I23291" s="443"/>
      <c r="J23291" s="443"/>
      <c r="K23291" s="443"/>
    </row>
    <row r="23292" spans="2:11" s="440" customFormat="1" x14ac:dyDescent="0.2">
      <c r="B23292" s="442"/>
      <c r="I23292" s="443"/>
      <c r="J23292" s="443"/>
      <c r="K23292" s="443"/>
    </row>
    <row r="23293" spans="2:11" s="440" customFormat="1" x14ac:dyDescent="0.2">
      <c r="B23293" s="442"/>
      <c r="I23293" s="443"/>
      <c r="J23293" s="443"/>
      <c r="K23293" s="443"/>
    </row>
    <row r="23294" spans="2:11" s="440" customFormat="1" x14ac:dyDescent="0.2">
      <c r="B23294" s="442"/>
      <c r="I23294" s="443"/>
      <c r="J23294" s="443"/>
      <c r="K23294" s="443"/>
    </row>
    <row r="23295" spans="2:11" s="440" customFormat="1" x14ac:dyDescent="0.2">
      <c r="B23295" s="442"/>
      <c r="I23295" s="443"/>
      <c r="J23295" s="443"/>
      <c r="K23295" s="443"/>
    </row>
    <row r="23296" spans="2:11" s="440" customFormat="1" x14ac:dyDescent="0.2">
      <c r="B23296" s="442"/>
      <c r="I23296" s="443"/>
      <c r="J23296" s="443"/>
      <c r="K23296" s="443"/>
    </row>
    <row r="23297" spans="2:11" s="440" customFormat="1" x14ac:dyDescent="0.2">
      <c r="B23297" s="442"/>
      <c r="I23297" s="443"/>
      <c r="J23297" s="443"/>
      <c r="K23297" s="443"/>
    </row>
    <row r="23298" spans="2:11" s="440" customFormat="1" x14ac:dyDescent="0.2">
      <c r="B23298" s="442"/>
      <c r="I23298" s="443"/>
      <c r="J23298" s="443"/>
      <c r="K23298" s="443"/>
    </row>
    <row r="23299" spans="2:11" s="440" customFormat="1" x14ac:dyDescent="0.2">
      <c r="B23299" s="442"/>
      <c r="I23299" s="443"/>
      <c r="J23299" s="443"/>
      <c r="K23299" s="443"/>
    </row>
    <row r="23300" spans="2:11" s="440" customFormat="1" x14ac:dyDescent="0.2">
      <c r="B23300" s="442"/>
      <c r="I23300" s="443"/>
      <c r="J23300" s="443"/>
      <c r="K23300" s="443"/>
    </row>
    <row r="23301" spans="2:11" s="440" customFormat="1" x14ac:dyDescent="0.2">
      <c r="B23301" s="442"/>
      <c r="I23301" s="443"/>
      <c r="J23301" s="443"/>
      <c r="K23301" s="443"/>
    </row>
    <row r="23302" spans="2:11" s="440" customFormat="1" x14ac:dyDescent="0.2">
      <c r="B23302" s="442"/>
      <c r="I23302" s="443"/>
      <c r="J23302" s="443"/>
      <c r="K23302" s="443"/>
    </row>
    <row r="23303" spans="2:11" s="440" customFormat="1" x14ac:dyDescent="0.2">
      <c r="B23303" s="442"/>
      <c r="I23303" s="443"/>
      <c r="J23303" s="443"/>
      <c r="K23303" s="443"/>
    </row>
    <row r="23304" spans="2:11" s="440" customFormat="1" x14ac:dyDescent="0.2">
      <c r="B23304" s="442"/>
      <c r="I23304" s="443"/>
      <c r="J23304" s="443"/>
      <c r="K23304" s="443"/>
    </row>
    <row r="23305" spans="2:11" s="440" customFormat="1" x14ac:dyDescent="0.2">
      <c r="B23305" s="442"/>
      <c r="I23305" s="443"/>
      <c r="J23305" s="443"/>
      <c r="K23305" s="443"/>
    </row>
    <row r="23306" spans="2:11" s="440" customFormat="1" x14ac:dyDescent="0.2">
      <c r="B23306" s="442"/>
      <c r="I23306" s="443"/>
      <c r="J23306" s="443"/>
      <c r="K23306" s="443"/>
    </row>
    <row r="23307" spans="2:11" s="440" customFormat="1" x14ac:dyDescent="0.2">
      <c r="B23307" s="442"/>
      <c r="I23307" s="443"/>
      <c r="J23307" s="443"/>
      <c r="K23307" s="443"/>
    </row>
    <row r="23308" spans="2:11" s="440" customFormat="1" x14ac:dyDescent="0.2">
      <c r="B23308" s="442"/>
      <c r="I23308" s="443"/>
      <c r="J23308" s="443"/>
      <c r="K23308" s="443"/>
    </row>
    <row r="23309" spans="2:11" s="440" customFormat="1" x14ac:dyDescent="0.2">
      <c r="B23309" s="442"/>
      <c r="I23309" s="443"/>
      <c r="J23309" s="443"/>
      <c r="K23309" s="443"/>
    </row>
    <row r="23310" spans="2:11" s="440" customFormat="1" x14ac:dyDescent="0.2">
      <c r="B23310" s="442"/>
      <c r="I23310" s="443"/>
      <c r="J23310" s="443"/>
      <c r="K23310" s="443"/>
    </row>
    <row r="23311" spans="2:11" s="440" customFormat="1" x14ac:dyDescent="0.2">
      <c r="B23311" s="442"/>
      <c r="I23311" s="443"/>
      <c r="J23311" s="443"/>
      <c r="K23311" s="443"/>
    </row>
    <row r="23312" spans="2:11" s="440" customFormat="1" x14ac:dyDescent="0.2">
      <c r="B23312" s="442"/>
      <c r="I23312" s="443"/>
      <c r="J23312" s="443"/>
      <c r="K23312" s="443"/>
    </row>
    <row r="23313" spans="2:11" s="440" customFormat="1" x14ac:dyDescent="0.2">
      <c r="B23313" s="442"/>
      <c r="I23313" s="443"/>
      <c r="J23313" s="443"/>
      <c r="K23313" s="443"/>
    </row>
    <row r="23314" spans="2:11" s="440" customFormat="1" x14ac:dyDescent="0.2">
      <c r="B23314" s="442"/>
      <c r="I23314" s="443"/>
      <c r="J23314" s="443"/>
      <c r="K23314" s="443"/>
    </row>
    <row r="23315" spans="2:11" s="440" customFormat="1" x14ac:dyDescent="0.2">
      <c r="B23315" s="442"/>
      <c r="I23315" s="443"/>
      <c r="J23315" s="443"/>
      <c r="K23315" s="443"/>
    </row>
    <row r="23316" spans="2:11" s="440" customFormat="1" x14ac:dyDescent="0.2">
      <c r="B23316" s="442"/>
      <c r="I23316" s="443"/>
      <c r="J23316" s="443"/>
      <c r="K23316" s="443"/>
    </row>
    <row r="23317" spans="2:11" s="440" customFormat="1" x14ac:dyDescent="0.2">
      <c r="B23317" s="442"/>
      <c r="I23317" s="443"/>
      <c r="J23317" s="443"/>
      <c r="K23317" s="443"/>
    </row>
    <row r="23318" spans="2:11" s="440" customFormat="1" x14ac:dyDescent="0.2">
      <c r="B23318" s="442"/>
      <c r="I23318" s="443"/>
      <c r="J23318" s="443"/>
      <c r="K23318" s="443"/>
    </row>
    <row r="23319" spans="2:11" s="440" customFormat="1" x14ac:dyDescent="0.2">
      <c r="B23319" s="442"/>
      <c r="I23319" s="443"/>
      <c r="J23319" s="443"/>
      <c r="K23319" s="443"/>
    </row>
    <row r="23320" spans="2:11" s="440" customFormat="1" x14ac:dyDescent="0.2">
      <c r="B23320" s="442"/>
      <c r="I23320" s="443"/>
      <c r="J23320" s="443"/>
      <c r="K23320" s="443"/>
    </row>
    <row r="23321" spans="2:11" s="440" customFormat="1" x14ac:dyDescent="0.2">
      <c r="B23321" s="442"/>
      <c r="I23321" s="443"/>
      <c r="J23321" s="443"/>
      <c r="K23321" s="443"/>
    </row>
    <row r="23322" spans="2:11" s="440" customFormat="1" x14ac:dyDescent="0.2">
      <c r="B23322" s="442"/>
      <c r="I23322" s="443"/>
      <c r="J23322" s="443"/>
      <c r="K23322" s="443"/>
    </row>
    <row r="23323" spans="2:11" s="440" customFormat="1" x14ac:dyDescent="0.2">
      <c r="B23323" s="442"/>
      <c r="I23323" s="443"/>
      <c r="J23323" s="443"/>
      <c r="K23323" s="443"/>
    </row>
    <row r="23324" spans="2:11" s="440" customFormat="1" x14ac:dyDescent="0.2">
      <c r="B23324" s="442"/>
      <c r="I23324" s="443"/>
      <c r="J23324" s="443"/>
      <c r="K23324" s="443"/>
    </row>
    <row r="23325" spans="2:11" s="440" customFormat="1" x14ac:dyDescent="0.2">
      <c r="B23325" s="442"/>
      <c r="I23325" s="443"/>
      <c r="J23325" s="443"/>
      <c r="K23325" s="443"/>
    </row>
    <row r="23326" spans="2:11" s="440" customFormat="1" x14ac:dyDescent="0.2">
      <c r="B23326" s="442"/>
      <c r="I23326" s="443"/>
      <c r="J23326" s="443"/>
      <c r="K23326" s="443"/>
    </row>
    <row r="23327" spans="2:11" s="440" customFormat="1" x14ac:dyDescent="0.2">
      <c r="B23327" s="442"/>
      <c r="I23327" s="443"/>
      <c r="J23327" s="443"/>
      <c r="K23327" s="443"/>
    </row>
    <row r="23328" spans="2:11" s="440" customFormat="1" x14ac:dyDescent="0.2">
      <c r="B23328" s="442"/>
      <c r="I23328" s="443"/>
      <c r="J23328" s="443"/>
      <c r="K23328" s="443"/>
    </row>
    <row r="23329" spans="2:11" s="440" customFormat="1" x14ac:dyDescent="0.2">
      <c r="B23329" s="442"/>
      <c r="I23329" s="443"/>
      <c r="J23329" s="443"/>
      <c r="K23329" s="443"/>
    </row>
    <row r="23330" spans="2:11" s="440" customFormat="1" x14ac:dyDescent="0.2">
      <c r="B23330" s="442"/>
      <c r="I23330" s="443"/>
      <c r="J23330" s="443"/>
      <c r="K23330" s="443"/>
    </row>
    <row r="23331" spans="2:11" s="440" customFormat="1" x14ac:dyDescent="0.2">
      <c r="B23331" s="442"/>
      <c r="I23331" s="443"/>
      <c r="J23331" s="443"/>
      <c r="K23331" s="443"/>
    </row>
    <row r="23332" spans="2:11" s="440" customFormat="1" x14ac:dyDescent="0.2">
      <c r="B23332" s="442"/>
      <c r="I23332" s="443"/>
      <c r="J23332" s="443"/>
      <c r="K23332" s="443"/>
    </row>
    <row r="23333" spans="2:11" s="440" customFormat="1" x14ac:dyDescent="0.2">
      <c r="B23333" s="442"/>
      <c r="I23333" s="443"/>
      <c r="J23333" s="443"/>
      <c r="K23333" s="443"/>
    </row>
    <row r="23334" spans="2:11" s="440" customFormat="1" x14ac:dyDescent="0.2">
      <c r="B23334" s="442"/>
      <c r="I23334" s="443"/>
      <c r="J23334" s="443"/>
      <c r="K23334" s="443"/>
    </row>
    <row r="23335" spans="2:11" s="440" customFormat="1" x14ac:dyDescent="0.2">
      <c r="B23335" s="442"/>
      <c r="I23335" s="443"/>
      <c r="J23335" s="443"/>
      <c r="K23335" s="443"/>
    </row>
    <row r="23336" spans="2:11" s="440" customFormat="1" x14ac:dyDescent="0.2">
      <c r="B23336" s="442"/>
      <c r="I23336" s="443"/>
      <c r="J23336" s="443"/>
      <c r="K23336" s="443"/>
    </row>
    <row r="23337" spans="2:11" s="440" customFormat="1" x14ac:dyDescent="0.2">
      <c r="B23337" s="442"/>
      <c r="I23337" s="443"/>
      <c r="J23337" s="443"/>
      <c r="K23337" s="443"/>
    </row>
    <row r="23338" spans="2:11" s="440" customFormat="1" x14ac:dyDescent="0.2">
      <c r="B23338" s="442"/>
      <c r="I23338" s="443"/>
      <c r="J23338" s="443"/>
      <c r="K23338" s="443"/>
    </row>
    <row r="23339" spans="2:11" s="440" customFormat="1" x14ac:dyDescent="0.2">
      <c r="B23339" s="442"/>
      <c r="I23339" s="443"/>
      <c r="J23339" s="443"/>
      <c r="K23339" s="443"/>
    </row>
    <row r="23340" spans="2:11" s="440" customFormat="1" x14ac:dyDescent="0.2">
      <c r="B23340" s="442"/>
      <c r="I23340" s="443"/>
      <c r="J23340" s="443"/>
      <c r="K23340" s="443"/>
    </row>
    <row r="23341" spans="2:11" s="440" customFormat="1" x14ac:dyDescent="0.2">
      <c r="B23341" s="442"/>
      <c r="I23341" s="443"/>
      <c r="J23341" s="443"/>
      <c r="K23341" s="443"/>
    </row>
    <row r="23342" spans="2:11" s="440" customFormat="1" x14ac:dyDescent="0.2">
      <c r="B23342" s="442"/>
      <c r="I23342" s="443"/>
      <c r="J23342" s="443"/>
      <c r="K23342" s="443"/>
    </row>
    <row r="23343" spans="2:11" s="440" customFormat="1" x14ac:dyDescent="0.2">
      <c r="B23343" s="442"/>
      <c r="I23343" s="443"/>
      <c r="J23343" s="443"/>
      <c r="K23343" s="443"/>
    </row>
    <row r="23344" spans="2:11" s="440" customFormat="1" x14ac:dyDescent="0.2">
      <c r="B23344" s="442"/>
      <c r="I23344" s="443"/>
      <c r="J23344" s="443"/>
      <c r="K23344" s="443"/>
    </row>
    <row r="23345" spans="2:11" s="440" customFormat="1" x14ac:dyDescent="0.2">
      <c r="B23345" s="442"/>
      <c r="I23345" s="443"/>
      <c r="J23345" s="443"/>
      <c r="K23345" s="443"/>
    </row>
    <row r="23346" spans="2:11" s="440" customFormat="1" x14ac:dyDescent="0.2">
      <c r="B23346" s="442"/>
      <c r="I23346" s="443"/>
      <c r="J23346" s="443"/>
      <c r="K23346" s="443"/>
    </row>
    <row r="23347" spans="2:11" s="440" customFormat="1" x14ac:dyDescent="0.2">
      <c r="B23347" s="442"/>
      <c r="I23347" s="443"/>
      <c r="J23347" s="443"/>
      <c r="K23347" s="443"/>
    </row>
    <row r="23348" spans="2:11" s="440" customFormat="1" x14ac:dyDescent="0.2">
      <c r="B23348" s="442"/>
      <c r="I23348" s="443"/>
      <c r="J23348" s="443"/>
      <c r="K23348" s="443"/>
    </row>
    <row r="23349" spans="2:11" s="440" customFormat="1" x14ac:dyDescent="0.2">
      <c r="B23349" s="442"/>
      <c r="I23349" s="443"/>
      <c r="J23349" s="443"/>
      <c r="K23349" s="443"/>
    </row>
    <row r="23350" spans="2:11" s="440" customFormat="1" x14ac:dyDescent="0.2">
      <c r="B23350" s="442"/>
      <c r="I23350" s="443"/>
      <c r="J23350" s="443"/>
      <c r="K23350" s="443"/>
    </row>
    <row r="23351" spans="2:11" s="440" customFormat="1" x14ac:dyDescent="0.2">
      <c r="B23351" s="442"/>
      <c r="I23351" s="443"/>
      <c r="J23351" s="443"/>
      <c r="K23351" s="443"/>
    </row>
    <row r="23352" spans="2:11" s="440" customFormat="1" x14ac:dyDescent="0.2">
      <c r="B23352" s="442"/>
      <c r="I23352" s="443"/>
      <c r="J23352" s="443"/>
      <c r="K23352" s="443"/>
    </row>
    <row r="23353" spans="2:11" s="440" customFormat="1" x14ac:dyDescent="0.2">
      <c r="B23353" s="442"/>
      <c r="I23353" s="443"/>
      <c r="J23353" s="443"/>
      <c r="K23353" s="443"/>
    </row>
    <row r="23354" spans="2:11" s="440" customFormat="1" x14ac:dyDescent="0.2">
      <c r="B23354" s="442"/>
      <c r="I23354" s="443"/>
      <c r="J23354" s="443"/>
      <c r="K23354" s="443"/>
    </row>
    <row r="23355" spans="2:11" s="440" customFormat="1" x14ac:dyDescent="0.2">
      <c r="B23355" s="442"/>
      <c r="I23355" s="443"/>
      <c r="J23355" s="443"/>
      <c r="K23355" s="443"/>
    </row>
    <row r="23356" spans="2:11" s="440" customFormat="1" x14ac:dyDescent="0.2">
      <c r="B23356" s="442"/>
      <c r="I23356" s="443"/>
      <c r="J23356" s="443"/>
      <c r="K23356" s="443"/>
    </row>
    <row r="23357" spans="2:11" s="440" customFormat="1" x14ac:dyDescent="0.2">
      <c r="B23357" s="442"/>
      <c r="I23357" s="443"/>
      <c r="J23357" s="443"/>
      <c r="K23357" s="443"/>
    </row>
    <row r="23358" spans="2:11" s="440" customFormat="1" x14ac:dyDescent="0.2">
      <c r="B23358" s="442"/>
      <c r="I23358" s="443"/>
      <c r="J23358" s="443"/>
      <c r="K23358" s="443"/>
    </row>
    <row r="23359" spans="2:11" s="440" customFormat="1" x14ac:dyDescent="0.2">
      <c r="B23359" s="442"/>
      <c r="I23359" s="443"/>
      <c r="J23359" s="443"/>
      <c r="K23359" s="443"/>
    </row>
    <row r="23360" spans="2:11" s="440" customFormat="1" x14ac:dyDescent="0.2">
      <c r="B23360" s="442"/>
      <c r="I23360" s="443"/>
      <c r="J23360" s="443"/>
      <c r="K23360" s="443"/>
    </row>
    <row r="23361" spans="2:11" s="440" customFormat="1" x14ac:dyDescent="0.2">
      <c r="B23361" s="442"/>
      <c r="I23361" s="443"/>
      <c r="J23361" s="443"/>
      <c r="K23361" s="443"/>
    </row>
    <row r="23362" spans="2:11" s="440" customFormat="1" x14ac:dyDescent="0.2">
      <c r="B23362" s="442"/>
      <c r="I23362" s="443"/>
      <c r="J23362" s="443"/>
      <c r="K23362" s="443"/>
    </row>
    <row r="23363" spans="2:11" s="440" customFormat="1" x14ac:dyDescent="0.2">
      <c r="B23363" s="442"/>
      <c r="I23363" s="443"/>
      <c r="J23363" s="443"/>
      <c r="K23363" s="443"/>
    </row>
    <row r="23364" spans="2:11" s="440" customFormat="1" x14ac:dyDescent="0.2">
      <c r="B23364" s="442"/>
      <c r="I23364" s="443"/>
      <c r="J23364" s="443"/>
      <c r="K23364" s="443"/>
    </row>
    <row r="23365" spans="2:11" s="440" customFormat="1" x14ac:dyDescent="0.2">
      <c r="B23365" s="442"/>
      <c r="I23365" s="443"/>
      <c r="J23365" s="443"/>
      <c r="K23365" s="443"/>
    </row>
    <row r="23366" spans="2:11" s="440" customFormat="1" x14ac:dyDescent="0.2">
      <c r="B23366" s="442"/>
      <c r="I23366" s="443"/>
      <c r="J23366" s="443"/>
      <c r="K23366" s="443"/>
    </row>
    <row r="23367" spans="2:11" s="440" customFormat="1" x14ac:dyDescent="0.2">
      <c r="B23367" s="442"/>
      <c r="I23367" s="443"/>
      <c r="J23367" s="443"/>
      <c r="K23367" s="443"/>
    </row>
    <row r="23368" spans="2:11" s="440" customFormat="1" x14ac:dyDescent="0.2">
      <c r="B23368" s="442"/>
      <c r="I23368" s="443"/>
      <c r="J23368" s="443"/>
      <c r="K23368" s="443"/>
    </row>
    <row r="23369" spans="2:11" s="440" customFormat="1" x14ac:dyDescent="0.2">
      <c r="B23369" s="442"/>
      <c r="I23369" s="443"/>
      <c r="J23369" s="443"/>
      <c r="K23369" s="443"/>
    </row>
    <row r="23370" spans="2:11" s="440" customFormat="1" x14ac:dyDescent="0.2">
      <c r="B23370" s="442"/>
      <c r="I23370" s="443"/>
      <c r="J23370" s="443"/>
      <c r="K23370" s="443"/>
    </row>
    <row r="23371" spans="2:11" s="440" customFormat="1" x14ac:dyDescent="0.2">
      <c r="B23371" s="442"/>
      <c r="I23371" s="443"/>
      <c r="J23371" s="443"/>
      <c r="K23371" s="443"/>
    </row>
    <row r="23372" spans="2:11" s="440" customFormat="1" x14ac:dyDescent="0.2">
      <c r="B23372" s="442"/>
      <c r="I23372" s="443"/>
      <c r="J23372" s="443"/>
      <c r="K23372" s="443"/>
    </row>
    <row r="23373" spans="2:11" s="440" customFormat="1" x14ac:dyDescent="0.2">
      <c r="B23373" s="442"/>
      <c r="I23373" s="443"/>
      <c r="J23373" s="443"/>
      <c r="K23373" s="443"/>
    </row>
    <row r="23374" spans="2:11" s="440" customFormat="1" x14ac:dyDescent="0.2">
      <c r="B23374" s="442"/>
      <c r="I23374" s="443"/>
      <c r="J23374" s="443"/>
      <c r="K23374" s="443"/>
    </row>
    <row r="23375" spans="2:11" s="440" customFormat="1" x14ac:dyDescent="0.2">
      <c r="B23375" s="442"/>
      <c r="I23375" s="443"/>
      <c r="J23375" s="443"/>
      <c r="K23375" s="443"/>
    </row>
    <row r="23376" spans="2:11" s="440" customFormat="1" x14ac:dyDescent="0.2">
      <c r="B23376" s="442"/>
      <c r="I23376" s="443"/>
      <c r="J23376" s="443"/>
      <c r="K23376" s="443"/>
    </row>
    <row r="23377" spans="2:11" s="440" customFormat="1" x14ac:dyDescent="0.2">
      <c r="B23377" s="442"/>
      <c r="I23377" s="443"/>
      <c r="J23377" s="443"/>
      <c r="K23377" s="443"/>
    </row>
    <row r="23378" spans="2:11" s="440" customFormat="1" x14ac:dyDescent="0.2">
      <c r="B23378" s="442"/>
      <c r="I23378" s="443"/>
      <c r="J23378" s="443"/>
      <c r="K23378" s="443"/>
    </row>
    <row r="23379" spans="2:11" s="440" customFormat="1" x14ac:dyDescent="0.2">
      <c r="B23379" s="442"/>
      <c r="I23379" s="443"/>
      <c r="J23379" s="443"/>
      <c r="K23379" s="443"/>
    </row>
    <row r="23380" spans="2:11" s="440" customFormat="1" x14ac:dyDescent="0.2">
      <c r="B23380" s="442"/>
      <c r="I23380" s="443"/>
      <c r="J23380" s="443"/>
      <c r="K23380" s="443"/>
    </row>
    <row r="23381" spans="2:11" s="440" customFormat="1" x14ac:dyDescent="0.2">
      <c r="B23381" s="442"/>
      <c r="I23381" s="443"/>
      <c r="J23381" s="443"/>
      <c r="K23381" s="443"/>
    </row>
    <row r="23382" spans="2:11" s="440" customFormat="1" x14ac:dyDescent="0.2">
      <c r="B23382" s="442"/>
      <c r="I23382" s="443"/>
      <c r="J23382" s="443"/>
      <c r="K23382" s="443"/>
    </row>
    <row r="23383" spans="2:11" s="440" customFormat="1" x14ac:dyDescent="0.2">
      <c r="B23383" s="442"/>
      <c r="I23383" s="443"/>
      <c r="J23383" s="443"/>
      <c r="K23383" s="443"/>
    </row>
    <row r="23384" spans="2:11" s="440" customFormat="1" x14ac:dyDescent="0.2">
      <c r="B23384" s="442"/>
      <c r="I23384" s="443"/>
      <c r="J23384" s="443"/>
      <c r="K23384" s="443"/>
    </row>
    <row r="23385" spans="2:11" s="440" customFormat="1" x14ac:dyDescent="0.2">
      <c r="B23385" s="442"/>
      <c r="I23385" s="443"/>
      <c r="J23385" s="443"/>
      <c r="K23385" s="443"/>
    </row>
    <row r="23386" spans="2:11" s="440" customFormat="1" x14ac:dyDescent="0.2">
      <c r="B23386" s="442"/>
      <c r="I23386" s="443"/>
      <c r="J23386" s="443"/>
      <c r="K23386" s="443"/>
    </row>
    <row r="23387" spans="2:11" s="440" customFormat="1" x14ac:dyDescent="0.2">
      <c r="B23387" s="442"/>
      <c r="I23387" s="443"/>
      <c r="J23387" s="443"/>
      <c r="K23387" s="443"/>
    </row>
    <row r="23388" spans="2:11" s="440" customFormat="1" x14ac:dyDescent="0.2">
      <c r="B23388" s="442"/>
      <c r="I23388" s="443"/>
      <c r="J23388" s="443"/>
      <c r="K23388" s="443"/>
    </row>
    <row r="23389" spans="2:11" s="440" customFormat="1" x14ac:dyDescent="0.2">
      <c r="B23389" s="442"/>
      <c r="I23389" s="443"/>
      <c r="J23389" s="443"/>
      <c r="K23389" s="443"/>
    </row>
    <row r="23390" spans="2:11" s="440" customFormat="1" x14ac:dyDescent="0.2">
      <c r="B23390" s="442"/>
      <c r="I23390" s="443"/>
      <c r="J23390" s="443"/>
      <c r="K23390" s="443"/>
    </row>
    <row r="23391" spans="2:11" s="440" customFormat="1" x14ac:dyDescent="0.2">
      <c r="B23391" s="442"/>
      <c r="I23391" s="443"/>
      <c r="J23391" s="443"/>
      <c r="K23391" s="443"/>
    </row>
    <row r="23392" spans="2:11" s="440" customFormat="1" x14ac:dyDescent="0.2">
      <c r="B23392" s="442"/>
      <c r="I23392" s="443"/>
      <c r="J23392" s="443"/>
      <c r="K23392" s="443"/>
    </row>
    <row r="23393" spans="2:11" s="440" customFormat="1" x14ac:dyDescent="0.2">
      <c r="B23393" s="442"/>
      <c r="I23393" s="443"/>
      <c r="J23393" s="443"/>
      <c r="K23393" s="443"/>
    </row>
    <row r="23394" spans="2:11" s="440" customFormat="1" x14ac:dyDescent="0.2">
      <c r="B23394" s="442"/>
      <c r="I23394" s="443"/>
      <c r="J23394" s="443"/>
      <c r="K23394" s="443"/>
    </row>
    <row r="23395" spans="2:11" s="440" customFormat="1" x14ac:dyDescent="0.2">
      <c r="B23395" s="442"/>
      <c r="I23395" s="443"/>
      <c r="J23395" s="443"/>
      <c r="K23395" s="443"/>
    </row>
    <row r="23396" spans="2:11" s="440" customFormat="1" x14ac:dyDescent="0.2">
      <c r="B23396" s="442"/>
      <c r="I23396" s="443"/>
      <c r="J23396" s="443"/>
      <c r="K23396" s="443"/>
    </row>
    <row r="23397" spans="2:11" s="440" customFormat="1" x14ac:dyDescent="0.2">
      <c r="B23397" s="442"/>
      <c r="I23397" s="443"/>
      <c r="J23397" s="443"/>
      <c r="K23397" s="443"/>
    </row>
    <row r="23398" spans="2:11" s="440" customFormat="1" x14ac:dyDescent="0.2">
      <c r="B23398" s="442"/>
      <c r="I23398" s="443"/>
      <c r="J23398" s="443"/>
      <c r="K23398" s="443"/>
    </row>
    <row r="23399" spans="2:11" s="440" customFormat="1" x14ac:dyDescent="0.2">
      <c r="B23399" s="442"/>
      <c r="I23399" s="443"/>
      <c r="J23399" s="443"/>
      <c r="K23399" s="443"/>
    </row>
    <row r="23400" spans="2:11" s="440" customFormat="1" x14ac:dyDescent="0.2">
      <c r="B23400" s="442"/>
      <c r="I23400" s="443"/>
      <c r="J23400" s="443"/>
      <c r="K23400" s="443"/>
    </row>
    <row r="23401" spans="2:11" s="440" customFormat="1" x14ac:dyDescent="0.2">
      <c r="B23401" s="442"/>
      <c r="I23401" s="443"/>
      <c r="J23401" s="443"/>
      <c r="K23401" s="443"/>
    </row>
    <row r="23402" spans="2:11" s="440" customFormat="1" x14ac:dyDescent="0.2">
      <c r="B23402" s="442"/>
      <c r="I23402" s="443"/>
      <c r="J23402" s="443"/>
      <c r="K23402" s="443"/>
    </row>
    <row r="23403" spans="2:11" s="440" customFormat="1" x14ac:dyDescent="0.2">
      <c r="B23403" s="442"/>
      <c r="I23403" s="443"/>
      <c r="J23403" s="443"/>
      <c r="K23403" s="443"/>
    </row>
    <row r="23404" spans="2:11" s="440" customFormat="1" x14ac:dyDescent="0.2">
      <c r="B23404" s="442"/>
      <c r="I23404" s="443"/>
      <c r="J23404" s="443"/>
      <c r="K23404" s="443"/>
    </row>
    <row r="23405" spans="2:11" s="440" customFormat="1" x14ac:dyDescent="0.2">
      <c r="B23405" s="442"/>
      <c r="I23405" s="443"/>
      <c r="J23405" s="443"/>
      <c r="K23405" s="443"/>
    </row>
    <row r="23406" spans="2:11" s="440" customFormat="1" x14ac:dyDescent="0.2">
      <c r="B23406" s="442"/>
      <c r="I23406" s="443"/>
      <c r="J23406" s="443"/>
      <c r="K23406" s="443"/>
    </row>
    <row r="23407" spans="2:11" s="440" customFormat="1" x14ac:dyDescent="0.2">
      <c r="B23407" s="442"/>
      <c r="I23407" s="443"/>
      <c r="J23407" s="443"/>
      <c r="K23407" s="443"/>
    </row>
    <row r="23408" spans="2:11" s="440" customFormat="1" x14ac:dyDescent="0.2">
      <c r="B23408" s="442"/>
      <c r="I23408" s="443"/>
      <c r="J23408" s="443"/>
      <c r="K23408" s="443"/>
    </row>
    <row r="23409" spans="2:11" s="440" customFormat="1" x14ac:dyDescent="0.2">
      <c r="B23409" s="442"/>
      <c r="I23409" s="443"/>
      <c r="J23409" s="443"/>
      <c r="K23409" s="443"/>
    </row>
    <row r="23410" spans="2:11" s="440" customFormat="1" x14ac:dyDescent="0.2">
      <c r="B23410" s="442"/>
      <c r="I23410" s="443"/>
      <c r="J23410" s="443"/>
      <c r="K23410" s="443"/>
    </row>
    <row r="23411" spans="2:11" s="440" customFormat="1" x14ac:dyDescent="0.2">
      <c r="B23411" s="442"/>
      <c r="I23411" s="443"/>
      <c r="J23411" s="443"/>
      <c r="K23411" s="443"/>
    </row>
    <row r="23412" spans="2:11" s="440" customFormat="1" x14ac:dyDescent="0.2">
      <c r="B23412" s="442"/>
      <c r="I23412" s="443"/>
      <c r="J23412" s="443"/>
      <c r="K23412" s="443"/>
    </row>
    <row r="23413" spans="2:11" s="440" customFormat="1" x14ac:dyDescent="0.2">
      <c r="B23413" s="442"/>
      <c r="I23413" s="443"/>
      <c r="J23413" s="443"/>
      <c r="K23413" s="443"/>
    </row>
    <row r="23414" spans="2:11" s="440" customFormat="1" x14ac:dyDescent="0.2">
      <c r="B23414" s="442"/>
      <c r="I23414" s="443"/>
      <c r="J23414" s="443"/>
      <c r="K23414" s="443"/>
    </row>
    <row r="23415" spans="2:11" s="440" customFormat="1" x14ac:dyDescent="0.2">
      <c r="B23415" s="442"/>
      <c r="I23415" s="443"/>
      <c r="J23415" s="443"/>
      <c r="K23415" s="443"/>
    </row>
    <row r="23416" spans="2:11" s="440" customFormat="1" x14ac:dyDescent="0.2">
      <c r="B23416" s="442"/>
      <c r="I23416" s="443"/>
      <c r="J23416" s="443"/>
      <c r="K23416" s="443"/>
    </row>
    <row r="23417" spans="2:11" s="440" customFormat="1" x14ac:dyDescent="0.2">
      <c r="B23417" s="442"/>
      <c r="I23417" s="443"/>
      <c r="J23417" s="443"/>
      <c r="K23417" s="443"/>
    </row>
    <row r="23418" spans="2:11" s="440" customFormat="1" x14ac:dyDescent="0.2">
      <c r="B23418" s="442"/>
      <c r="I23418" s="443"/>
      <c r="J23418" s="443"/>
      <c r="K23418" s="443"/>
    </row>
    <row r="23419" spans="2:11" s="440" customFormat="1" x14ac:dyDescent="0.2">
      <c r="B23419" s="442"/>
      <c r="I23419" s="443"/>
      <c r="J23419" s="443"/>
      <c r="K23419" s="443"/>
    </row>
    <row r="23420" spans="2:11" s="440" customFormat="1" x14ac:dyDescent="0.2">
      <c r="B23420" s="442"/>
      <c r="I23420" s="443"/>
      <c r="J23420" s="443"/>
      <c r="K23420" s="443"/>
    </row>
    <row r="23421" spans="2:11" s="440" customFormat="1" x14ac:dyDescent="0.2">
      <c r="B23421" s="442"/>
      <c r="I23421" s="443"/>
      <c r="J23421" s="443"/>
      <c r="K23421" s="443"/>
    </row>
    <row r="23422" spans="2:11" s="440" customFormat="1" x14ac:dyDescent="0.2">
      <c r="B23422" s="442"/>
      <c r="I23422" s="443"/>
      <c r="J23422" s="443"/>
      <c r="K23422" s="443"/>
    </row>
    <row r="23423" spans="2:11" s="440" customFormat="1" x14ac:dyDescent="0.2">
      <c r="B23423" s="442"/>
      <c r="I23423" s="443"/>
      <c r="J23423" s="443"/>
      <c r="K23423" s="443"/>
    </row>
    <row r="23424" spans="2:11" s="440" customFormat="1" x14ac:dyDescent="0.2">
      <c r="B23424" s="442"/>
      <c r="I23424" s="443"/>
      <c r="J23424" s="443"/>
      <c r="K23424" s="443"/>
    </row>
    <row r="23425" spans="2:11" s="440" customFormat="1" x14ac:dyDescent="0.2">
      <c r="B23425" s="442"/>
      <c r="I23425" s="443"/>
      <c r="J23425" s="443"/>
      <c r="K23425" s="443"/>
    </row>
    <row r="23426" spans="2:11" s="440" customFormat="1" x14ac:dyDescent="0.2">
      <c r="B23426" s="442"/>
      <c r="I23426" s="443"/>
      <c r="J23426" s="443"/>
      <c r="K23426" s="443"/>
    </row>
    <row r="23427" spans="2:11" s="440" customFormat="1" x14ac:dyDescent="0.2">
      <c r="B23427" s="442"/>
      <c r="I23427" s="443"/>
      <c r="J23427" s="443"/>
      <c r="K23427" s="443"/>
    </row>
    <row r="23428" spans="2:11" s="440" customFormat="1" x14ac:dyDescent="0.2">
      <c r="B23428" s="442"/>
      <c r="I23428" s="443"/>
      <c r="J23428" s="443"/>
      <c r="K23428" s="443"/>
    </row>
    <row r="23429" spans="2:11" s="440" customFormat="1" x14ac:dyDescent="0.2">
      <c r="B23429" s="442"/>
      <c r="I23429" s="443"/>
      <c r="J23429" s="443"/>
      <c r="K23429" s="443"/>
    </row>
    <row r="23430" spans="2:11" s="440" customFormat="1" x14ac:dyDescent="0.2">
      <c r="B23430" s="442"/>
      <c r="I23430" s="443"/>
      <c r="J23430" s="443"/>
      <c r="K23430" s="443"/>
    </row>
    <row r="23431" spans="2:11" s="440" customFormat="1" x14ac:dyDescent="0.2">
      <c r="B23431" s="442"/>
      <c r="I23431" s="443"/>
      <c r="J23431" s="443"/>
      <c r="K23431" s="443"/>
    </row>
    <row r="23432" spans="2:11" s="440" customFormat="1" x14ac:dyDescent="0.2">
      <c r="B23432" s="442"/>
      <c r="I23432" s="443"/>
      <c r="J23432" s="443"/>
      <c r="K23432" s="443"/>
    </row>
    <row r="23433" spans="2:11" s="440" customFormat="1" x14ac:dyDescent="0.2">
      <c r="B23433" s="442"/>
      <c r="I23433" s="443"/>
      <c r="J23433" s="443"/>
      <c r="K23433" s="443"/>
    </row>
    <row r="23434" spans="2:11" s="440" customFormat="1" x14ac:dyDescent="0.2">
      <c r="B23434" s="442"/>
      <c r="I23434" s="443"/>
      <c r="J23434" s="443"/>
      <c r="K23434" s="443"/>
    </row>
    <row r="23435" spans="2:11" s="440" customFormat="1" x14ac:dyDescent="0.2">
      <c r="B23435" s="442"/>
      <c r="I23435" s="443"/>
      <c r="J23435" s="443"/>
      <c r="K23435" s="443"/>
    </row>
    <row r="23436" spans="2:11" s="440" customFormat="1" x14ac:dyDescent="0.2">
      <c r="B23436" s="442"/>
      <c r="I23436" s="443"/>
      <c r="J23436" s="443"/>
      <c r="K23436" s="443"/>
    </row>
    <row r="23437" spans="2:11" s="440" customFormat="1" x14ac:dyDescent="0.2">
      <c r="B23437" s="442"/>
      <c r="I23437" s="443"/>
      <c r="J23437" s="443"/>
      <c r="K23437" s="443"/>
    </row>
    <row r="23438" spans="2:11" s="440" customFormat="1" x14ac:dyDescent="0.2">
      <c r="B23438" s="442"/>
      <c r="I23438" s="443"/>
      <c r="J23438" s="443"/>
      <c r="K23438" s="443"/>
    </row>
    <row r="23439" spans="2:11" s="440" customFormat="1" x14ac:dyDescent="0.2">
      <c r="B23439" s="442"/>
      <c r="I23439" s="443"/>
      <c r="J23439" s="443"/>
      <c r="K23439" s="443"/>
    </row>
    <row r="23440" spans="2:11" s="440" customFormat="1" x14ac:dyDescent="0.2">
      <c r="B23440" s="442"/>
      <c r="I23440" s="443"/>
      <c r="J23440" s="443"/>
      <c r="K23440" s="443"/>
    </row>
    <row r="23441" spans="2:11" s="440" customFormat="1" x14ac:dyDescent="0.2">
      <c r="B23441" s="442"/>
      <c r="I23441" s="443"/>
      <c r="J23441" s="443"/>
      <c r="K23441" s="443"/>
    </row>
    <row r="23442" spans="2:11" s="440" customFormat="1" x14ac:dyDescent="0.2">
      <c r="B23442" s="442"/>
      <c r="I23442" s="443"/>
      <c r="J23442" s="443"/>
      <c r="K23442" s="443"/>
    </row>
    <row r="23443" spans="2:11" s="440" customFormat="1" x14ac:dyDescent="0.2">
      <c r="B23443" s="442"/>
      <c r="I23443" s="443"/>
      <c r="J23443" s="443"/>
      <c r="K23443" s="443"/>
    </row>
    <row r="23444" spans="2:11" s="440" customFormat="1" x14ac:dyDescent="0.2">
      <c r="B23444" s="442"/>
      <c r="I23444" s="443"/>
      <c r="J23444" s="443"/>
      <c r="K23444" s="443"/>
    </row>
    <row r="23445" spans="2:11" s="440" customFormat="1" x14ac:dyDescent="0.2">
      <c r="B23445" s="442"/>
      <c r="I23445" s="443"/>
      <c r="J23445" s="443"/>
      <c r="K23445" s="443"/>
    </row>
    <row r="23446" spans="2:11" s="440" customFormat="1" x14ac:dyDescent="0.2">
      <c r="B23446" s="442"/>
      <c r="I23446" s="443"/>
      <c r="J23446" s="443"/>
      <c r="K23446" s="443"/>
    </row>
    <row r="23447" spans="2:11" s="440" customFormat="1" x14ac:dyDescent="0.2">
      <c r="B23447" s="442"/>
      <c r="I23447" s="443"/>
      <c r="J23447" s="443"/>
      <c r="K23447" s="443"/>
    </row>
    <row r="23448" spans="2:11" s="440" customFormat="1" x14ac:dyDescent="0.2">
      <c r="B23448" s="442"/>
      <c r="I23448" s="443"/>
      <c r="J23448" s="443"/>
      <c r="K23448" s="443"/>
    </row>
    <row r="23449" spans="2:11" s="440" customFormat="1" x14ac:dyDescent="0.2">
      <c r="B23449" s="442"/>
      <c r="I23449" s="443"/>
      <c r="J23449" s="443"/>
      <c r="K23449" s="443"/>
    </row>
    <row r="23450" spans="2:11" s="440" customFormat="1" x14ac:dyDescent="0.2">
      <c r="B23450" s="442"/>
      <c r="I23450" s="443"/>
      <c r="J23450" s="443"/>
      <c r="K23450" s="443"/>
    </row>
    <row r="23451" spans="2:11" s="440" customFormat="1" x14ac:dyDescent="0.2">
      <c r="B23451" s="442"/>
      <c r="I23451" s="443"/>
      <c r="J23451" s="443"/>
      <c r="K23451" s="443"/>
    </row>
    <row r="23452" spans="2:11" s="440" customFormat="1" x14ac:dyDescent="0.2">
      <c r="B23452" s="442"/>
      <c r="I23452" s="443"/>
      <c r="J23452" s="443"/>
      <c r="K23452" s="443"/>
    </row>
    <row r="23453" spans="2:11" s="440" customFormat="1" x14ac:dyDescent="0.2">
      <c r="B23453" s="442"/>
      <c r="I23453" s="443"/>
      <c r="J23453" s="443"/>
      <c r="K23453" s="443"/>
    </row>
    <row r="23454" spans="2:11" s="440" customFormat="1" x14ac:dyDescent="0.2">
      <c r="B23454" s="442"/>
      <c r="I23454" s="443"/>
      <c r="J23454" s="443"/>
      <c r="K23454" s="443"/>
    </row>
    <row r="23455" spans="2:11" s="440" customFormat="1" x14ac:dyDescent="0.2">
      <c r="B23455" s="442"/>
      <c r="I23455" s="443"/>
      <c r="J23455" s="443"/>
      <c r="K23455" s="443"/>
    </row>
    <row r="23456" spans="2:11" s="440" customFormat="1" x14ac:dyDescent="0.2">
      <c r="B23456" s="442"/>
      <c r="I23456" s="443"/>
      <c r="J23456" s="443"/>
      <c r="K23456" s="443"/>
    </row>
    <row r="23457" spans="2:11" s="440" customFormat="1" x14ac:dyDescent="0.2">
      <c r="B23457" s="442"/>
      <c r="I23457" s="443"/>
      <c r="J23457" s="443"/>
      <c r="K23457" s="443"/>
    </row>
    <row r="23458" spans="2:11" s="440" customFormat="1" x14ac:dyDescent="0.2">
      <c r="B23458" s="442"/>
      <c r="I23458" s="443"/>
      <c r="J23458" s="443"/>
      <c r="K23458" s="443"/>
    </row>
    <row r="23459" spans="2:11" s="440" customFormat="1" x14ac:dyDescent="0.2">
      <c r="B23459" s="442"/>
      <c r="I23459" s="443"/>
      <c r="J23459" s="443"/>
      <c r="K23459" s="443"/>
    </row>
    <row r="23460" spans="2:11" s="440" customFormat="1" x14ac:dyDescent="0.2">
      <c r="B23460" s="442"/>
      <c r="I23460" s="443"/>
      <c r="J23460" s="443"/>
      <c r="K23460" s="443"/>
    </row>
    <row r="23461" spans="2:11" s="440" customFormat="1" x14ac:dyDescent="0.2">
      <c r="B23461" s="442"/>
      <c r="I23461" s="443"/>
      <c r="J23461" s="443"/>
      <c r="K23461" s="443"/>
    </row>
    <row r="23462" spans="2:11" s="440" customFormat="1" x14ac:dyDescent="0.2">
      <c r="B23462" s="442"/>
      <c r="I23462" s="443"/>
      <c r="J23462" s="443"/>
      <c r="K23462" s="443"/>
    </row>
    <row r="23463" spans="2:11" s="440" customFormat="1" x14ac:dyDescent="0.2">
      <c r="B23463" s="442"/>
      <c r="I23463" s="443"/>
      <c r="J23463" s="443"/>
      <c r="K23463" s="443"/>
    </row>
    <row r="23464" spans="2:11" s="440" customFormat="1" x14ac:dyDescent="0.2">
      <c r="B23464" s="442"/>
      <c r="I23464" s="443"/>
      <c r="J23464" s="443"/>
      <c r="K23464" s="443"/>
    </row>
    <row r="23465" spans="2:11" s="440" customFormat="1" x14ac:dyDescent="0.2">
      <c r="B23465" s="442"/>
      <c r="I23465" s="443"/>
      <c r="J23465" s="443"/>
      <c r="K23465" s="443"/>
    </row>
    <row r="23466" spans="2:11" s="440" customFormat="1" x14ac:dyDescent="0.2">
      <c r="B23466" s="442"/>
      <c r="I23466" s="443"/>
      <c r="J23466" s="443"/>
      <c r="K23466" s="443"/>
    </row>
    <row r="23467" spans="2:11" s="440" customFormat="1" x14ac:dyDescent="0.2">
      <c r="B23467" s="442"/>
      <c r="I23467" s="443"/>
      <c r="J23467" s="443"/>
      <c r="K23467" s="443"/>
    </row>
    <row r="23468" spans="2:11" s="440" customFormat="1" x14ac:dyDescent="0.2">
      <c r="B23468" s="442"/>
      <c r="I23468" s="443"/>
      <c r="J23468" s="443"/>
      <c r="K23468" s="443"/>
    </row>
    <row r="23469" spans="2:11" s="440" customFormat="1" x14ac:dyDescent="0.2">
      <c r="B23469" s="442"/>
      <c r="I23469" s="443"/>
      <c r="J23469" s="443"/>
      <c r="K23469" s="443"/>
    </row>
    <row r="23470" spans="2:11" s="440" customFormat="1" x14ac:dyDescent="0.2">
      <c r="B23470" s="442"/>
      <c r="I23470" s="443"/>
      <c r="J23470" s="443"/>
      <c r="K23470" s="443"/>
    </row>
    <row r="23471" spans="2:11" s="440" customFormat="1" x14ac:dyDescent="0.2">
      <c r="B23471" s="442"/>
      <c r="I23471" s="443"/>
      <c r="J23471" s="443"/>
      <c r="K23471" s="443"/>
    </row>
    <row r="23472" spans="2:11" s="440" customFormat="1" x14ac:dyDescent="0.2">
      <c r="B23472" s="442"/>
      <c r="I23472" s="443"/>
      <c r="J23472" s="443"/>
      <c r="K23472" s="443"/>
    </row>
    <row r="23473" spans="2:11" s="440" customFormat="1" x14ac:dyDescent="0.2">
      <c r="B23473" s="442"/>
      <c r="I23473" s="443"/>
      <c r="J23473" s="443"/>
      <c r="K23473" s="443"/>
    </row>
    <row r="23474" spans="2:11" s="440" customFormat="1" x14ac:dyDescent="0.2">
      <c r="B23474" s="442"/>
      <c r="I23474" s="443"/>
      <c r="J23474" s="443"/>
      <c r="K23474" s="443"/>
    </row>
    <row r="23475" spans="2:11" s="440" customFormat="1" x14ac:dyDescent="0.2">
      <c r="B23475" s="442"/>
      <c r="I23475" s="443"/>
      <c r="J23475" s="443"/>
      <c r="K23475" s="443"/>
    </row>
    <row r="23476" spans="2:11" s="440" customFormat="1" x14ac:dyDescent="0.2">
      <c r="B23476" s="442"/>
      <c r="I23476" s="443"/>
      <c r="J23476" s="443"/>
      <c r="K23476" s="443"/>
    </row>
    <row r="23477" spans="2:11" s="440" customFormat="1" x14ac:dyDescent="0.2">
      <c r="B23477" s="442"/>
      <c r="I23477" s="443"/>
      <c r="J23477" s="443"/>
      <c r="K23477" s="443"/>
    </row>
    <row r="23478" spans="2:11" s="440" customFormat="1" x14ac:dyDescent="0.2">
      <c r="B23478" s="442"/>
      <c r="I23478" s="443"/>
      <c r="J23478" s="443"/>
      <c r="K23478" s="443"/>
    </row>
    <row r="23479" spans="2:11" s="440" customFormat="1" x14ac:dyDescent="0.2">
      <c r="B23479" s="442"/>
      <c r="I23479" s="443"/>
      <c r="J23479" s="443"/>
      <c r="K23479" s="443"/>
    </row>
    <row r="23480" spans="2:11" s="440" customFormat="1" x14ac:dyDescent="0.2">
      <c r="B23480" s="442"/>
      <c r="I23480" s="443"/>
      <c r="J23480" s="443"/>
      <c r="K23480" s="443"/>
    </row>
    <row r="23481" spans="2:11" s="440" customFormat="1" x14ac:dyDescent="0.2">
      <c r="B23481" s="442"/>
      <c r="I23481" s="443"/>
      <c r="J23481" s="443"/>
      <c r="K23481" s="443"/>
    </row>
    <row r="23482" spans="2:11" s="440" customFormat="1" x14ac:dyDescent="0.2">
      <c r="B23482" s="442"/>
      <c r="I23482" s="443"/>
      <c r="J23482" s="443"/>
      <c r="K23482" s="443"/>
    </row>
    <row r="23483" spans="2:11" s="440" customFormat="1" x14ac:dyDescent="0.2">
      <c r="B23483" s="442"/>
      <c r="I23483" s="443"/>
      <c r="J23483" s="443"/>
      <c r="K23483" s="443"/>
    </row>
    <row r="23484" spans="2:11" s="440" customFormat="1" x14ac:dyDescent="0.2">
      <c r="B23484" s="442"/>
      <c r="I23484" s="443"/>
      <c r="J23484" s="443"/>
      <c r="K23484" s="443"/>
    </row>
    <row r="23485" spans="2:11" s="440" customFormat="1" x14ac:dyDescent="0.2">
      <c r="B23485" s="442"/>
      <c r="I23485" s="443"/>
      <c r="J23485" s="443"/>
      <c r="K23485" s="443"/>
    </row>
    <row r="23486" spans="2:11" s="440" customFormat="1" x14ac:dyDescent="0.2">
      <c r="B23486" s="442"/>
      <c r="I23486" s="443"/>
      <c r="J23486" s="443"/>
      <c r="K23486" s="443"/>
    </row>
    <row r="23487" spans="2:11" s="440" customFormat="1" x14ac:dyDescent="0.2">
      <c r="B23487" s="442"/>
      <c r="I23487" s="443"/>
      <c r="J23487" s="443"/>
      <c r="K23487" s="443"/>
    </row>
    <row r="23488" spans="2:11" s="440" customFormat="1" x14ac:dyDescent="0.2">
      <c r="B23488" s="442"/>
      <c r="I23488" s="443"/>
      <c r="J23488" s="443"/>
      <c r="K23488" s="443"/>
    </row>
    <row r="23489" spans="2:11" s="440" customFormat="1" x14ac:dyDescent="0.2">
      <c r="B23489" s="442"/>
      <c r="I23489" s="443"/>
      <c r="J23489" s="443"/>
      <c r="K23489" s="443"/>
    </row>
    <row r="23490" spans="2:11" s="440" customFormat="1" x14ac:dyDescent="0.2">
      <c r="B23490" s="442"/>
      <c r="I23490" s="443"/>
      <c r="J23490" s="443"/>
      <c r="K23490" s="443"/>
    </row>
    <row r="23491" spans="2:11" s="440" customFormat="1" x14ac:dyDescent="0.2">
      <c r="B23491" s="442"/>
      <c r="I23491" s="443"/>
      <c r="J23491" s="443"/>
      <c r="K23491" s="443"/>
    </row>
    <row r="23492" spans="2:11" s="440" customFormat="1" x14ac:dyDescent="0.2">
      <c r="B23492" s="442"/>
      <c r="I23492" s="443"/>
      <c r="J23492" s="443"/>
      <c r="K23492" s="443"/>
    </row>
    <row r="23493" spans="2:11" s="440" customFormat="1" x14ac:dyDescent="0.2">
      <c r="B23493" s="442"/>
      <c r="I23493" s="443"/>
      <c r="J23493" s="443"/>
      <c r="K23493" s="443"/>
    </row>
    <row r="23494" spans="2:11" s="440" customFormat="1" x14ac:dyDescent="0.2">
      <c r="B23494" s="442"/>
      <c r="I23494" s="443"/>
      <c r="J23494" s="443"/>
      <c r="K23494" s="443"/>
    </row>
    <row r="23495" spans="2:11" s="440" customFormat="1" x14ac:dyDescent="0.2">
      <c r="B23495" s="442"/>
      <c r="I23495" s="443"/>
      <c r="J23495" s="443"/>
      <c r="K23495" s="443"/>
    </row>
    <row r="23496" spans="2:11" s="440" customFormat="1" x14ac:dyDescent="0.2">
      <c r="B23496" s="442"/>
      <c r="I23496" s="443"/>
      <c r="J23496" s="443"/>
      <c r="K23496" s="443"/>
    </row>
    <row r="23497" spans="2:11" s="440" customFormat="1" x14ac:dyDescent="0.2">
      <c r="B23497" s="442"/>
      <c r="I23497" s="443"/>
      <c r="J23497" s="443"/>
      <c r="K23497" s="443"/>
    </row>
    <row r="23498" spans="2:11" s="440" customFormat="1" x14ac:dyDescent="0.2">
      <c r="B23498" s="442"/>
      <c r="I23498" s="443"/>
      <c r="J23498" s="443"/>
      <c r="K23498" s="443"/>
    </row>
    <row r="23499" spans="2:11" s="440" customFormat="1" x14ac:dyDescent="0.2">
      <c r="B23499" s="442"/>
      <c r="I23499" s="443"/>
      <c r="J23499" s="443"/>
      <c r="K23499" s="443"/>
    </row>
    <row r="23500" spans="2:11" s="440" customFormat="1" x14ac:dyDescent="0.2">
      <c r="B23500" s="442"/>
      <c r="I23500" s="443"/>
      <c r="J23500" s="443"/>
      <c r="K23500" s="443"/>
    </row>
    <row r="23501" spans="2:11" s="440" customFormat="1" x14ac:dyDescent="0.2">
      <c r="B23501" s="442"/>
      <c r="I23501" s="443"/>
      <c r="J23501" s="443"/>
      <c r="K23501" s="443"/>
    </row>
    <row r="23502" spans="2:11" s="440" customFormat="1" x14ac:dyDescent="0.2">
      <c r="B23502" s="442"/>
      <c r="I23502" s="443"/>
      <c r="J23502" s="443"/>
      <c r="K23502" s="443"/>
    </row>
    <row r="23503" spans="2:11" s="440" customFormat="1" x14ac:dyDescent="0.2">
      <c r="B23503" s="442"/>
      <c r="I23503" s="443"/>
      <c r="J23503" s="443"/>
      <c r="K23503" s="443"/>
    </row>
    <row r="23504" spans="2:11" s="440" customFormat="1" x14ac:dyDescent="0.2">
      <c r="B23504" s="442"/>
      <c r="I23504" s="443"/>
      <c r="J23504" s="443"/>
      <c r="K23504" s="443"/>
    </row>
    <row r="23505" spans="2:11" s="440" customFormat="1" x14ac:dyDescent="0.2">
      <c r="B23505" s="442"/>
      <c r="I23505" s="443"/>
      <c r="J23505" s="443"/>
      <c r="K23505" s="443"/>
    </row>
    <row r="23506" spans="2:11" s="440" customFormat="1" x14ac:dyDescent="0.2">
      <c r="B23506" s="442"/>
      <c r="I23506" s="443"/>
      <c r="J23506" s="443"/>
      <c r="K23506" s="443"/>
    </row>
    <row r="23507" spans="2:11" s="440" customFormat="1" x14ac:dyDescent="0.2">
      <c r="B23507" s="442"/>
      <c r="I23507" s="443"/>
      <c r="J23507" s="443"/>
      <c r="K23507" s="443"/>
    </row>
    <row r="23508" spans="2:11" s="440" customFormat="1" x14ac:dyDescent="0.2">
      <c r="B23508" s="442"/>
      <c r="I23508" s="443"/>
      <c r="J23508" s="443"/>
      <c r="K23508" s="443"/>
    </row>
    <row r="23509" spans="2:11" s="440" customFormat="1" x14ac:dyDescent="0.2">
      <c r="B23509" s="442"/>
      <c r="I23509" s="443"/>
      <c r="J23509" s="443"/>
      <c r="K23509" s="443"/>
    </row>
    <row r="23510" spans="2:11" s="440" customFormat="1" x14ac:dyDescent="0.2">
      <c r="B23510" s="442"/>
      <c r="I23510" s="443"/>
      <c r="J23510" s="443"/>
      <c r="K23510" s="443"/>
    </row>
    <row r="23511" spans="2:11" s="440" customFormat="1" x14ac:dyDescent="0.2">
      <c r="B23511" s="442"/>
      <c r="I23511" s="443"/>
      <c r="J23511" s="443"/>
      <c r="K23511" s="443"/>
    </row>
    <row r="23512" spans="2:11" s="440" customFormat="1" x14ac:dyDescent="0.2">
      <c r="B23512" s="442"/>
      <c r="I23512" s="443"/>
      <c r="J23512" s="443"/>
      <c r="K23512" s="443"/>
    </row>
    <row r="23513" spans="2:11" s="440" customFormat="1" x14ac:dyDescent="0.2">
      <c r="B23513" s="442"/>
      <c r="I23513" s="443"/>
      <c r="J23513" s="443"/>
      <c r="K23513" s="443"/>
    </row>
    <row r="23514" spans="2:11" s="440" customFormat="1" x14ac:dyDescent="0.2">
      <c r="B23514" s="442"/>
      <c r="I23514" s="443"/>
      <c r="J23514" s="443"/>
      <c r="K23514" s="443"/>
    </row>
    <row r="23515" spans="2:11" s="440" customFormat="1" x14ac:dyDescent="0.2">
      <c r="B23515" s="442"/>
      <c r="I23515" s="443"/>
      <c r="J23515" s="443"/>
      <c r="K23515" s="443"/>
    </row>
    <row r="23516" spans="2:11" s="440" customFormat="1" x14ac:dyDescent="0.2">
      <c r="B23516" s="442"/>
      <c r="I23516" s="443"/>
      <c r="J23516" s="443"/>
      <c r="K23516" s="443"/>
    </row>
    <row r="23517" spans="2:11" s="440" customFormat="1" x14ac:dyDescent="0.2">
      <c r="B23517" s="442"/>
      <c r="I23517" s="443"/>
      <c r="J23517" s="443"/>
      <c r="K23517" s="443"/>
    </row>
    <row r="23518" spans="2:11" s="440" customFormat="1" x14ac:dyDescent="0.2">
      <c r="B23518" s="442"/>
      <c r="I23518" s="443"/>
      <c r="J23518" s="443"/>
      <c r="K23518" s="443"/>
    </row>
    <row r="23519" spans="2:11" s="440" customFormat="1" x14ac:dyDescent="0.2">
      <c r="B23519" s="442"/>
      <c r="I23519" s="443"/>
      <c r="J23519" s="443"/>
      <c r="K23519" s="443"/>
    </row>
    <row r="23520" spans="2:11" s="440" customFormat="1" x14ac:dyDescent="0.2">
      <c r="B23520" s="442"/>
      <c r="I23520" s="443"/>
      <c r="J23520" s="443"/>
      <c r="K23520" s="443"/>
    </row>
    <row r="23521" spans="2:11" s="440" customFormat="1" x14ac:dyDescent="0.2">
      <c r="B23521" s="442"/>
      <c r="I23521" s="443"/>
      <c r="J23521" s="443"/>
      <c r="K23521" s="443"/>
    </row>
    <row r="23522" spans="2:11" s="440" customFormat="1" x14ac:dyDescent="0.2">
      <c r="B23522" s="442"/>
      <c r="I23522" s="443"/>
      <c r="J23522" s="443"/>
      <c r="K23522" s="443"/>
    </row>
    <row r="23523" spans="2:11" s="440" customFormat="1" x14ac:dyDescent="0.2">
      <c r="B23523" s="442"/>
      <c r="I23523" s="443"/>
      <c r="J23523" s="443"/>
      <c r="K23523" s="443"/>
    </row>
    <row r="23524" spans="2:11" s="440" customFormat="1" x14ac:dyDescent="0.2">
      <c r="B23524" s="442"/>
      <c r="I23524" s="443"/>
      <c r="J23524" s="443"/>
      <c r="K23524" s="443"/>
    </row>
    <row r="23525" spans="2:11" s="440" customFormat="1" x14ac:dyDescent="0.2">
      <c r="B23525" s="442"/>
      <c r="I23525" s="443"/>
      <c r="J23525" s="443"/>
      <c r="K23525" s="443"/>
    </row>
    <row r="23526" spans="2:11" s="440" customFormat="1" x14ac:dyDescent="0.2">
      <c r="B23526" s="442"/>
      <c r="I23526" s="443"/>
      <c r="J23526" s="443"/>
      <c r="K23526" s="443"/>
    </row>
    <row r="23527" spans="2:11" s="440" customFormat="1" x14ac:dyDescent="0.2">
      <c r="B23527" s="442"/>
      <c r="I23527" s="443"/>
      <c r="J23527" s="443"/>
      <c r="K23527" s="443"/>
    </row>
    <row r="23528" spans="2:11" s="440" customFormat="1" x14ac:dyDescent="0.2">
      <c r="B23528" s="442"/>
      <c r="I23528" s="443"/>
      <c r="J23528" s="443"/>
      <c r="K23528" s="443"/>
    </row>
    <row r="23529" spans="2:11" s="440" customFormat="1" x14ac:dyDescent="0.2">
      <c r="B23529" s="442"/>
      <c r="I23529" s="443"/>
      <c r="J23529" s="443"/>
      <c r="K23529" s="443"/>
    </row>
    <row r="23530" spans="2:11" s="440" customFormat="1" x14ac:dyDescent="0.2">
      <c r="B23530" s="442"/>
      <c r="I23530" s="443"/>
      <c r="J23530" s="443"/>
      <c r="K23530" s="443"/>
    </row>
    <row r="23531" spans="2:11" s="440" customFormat="1" x14ac:dyDescent="0.2">
      <c r="B23531" s="442"/>
      <c r="I23531" s="443"/>
      <c r="J23531" s="443"/>
      <c r="K23531" s="443"/>
    </row>
    <row r="23532" spans="2:11" s="440" customFormat="1" x14ac:dyDescent="0.2">
      <c r="B23532" s="442"/>
      <c r="I23532" s="443"/>
      <c r="J23532" s="443"/>
      <c r="K23532" s="443"/>
    </row>
    <row r="23533" spans="2:11" s="440" customFormat="1" x14ac:dyDescent="0.2">
      <c r="B23533" s="442"/>
      <c r="I23533" s="443"/>
      <c r="J23533" s="443"/>
      <c r="K23533" s="443"/>
    </row>
    <row r="23534" spans="2:11" s="440" customFormat="1" x14ac:dyDescent="0.2">
      <c r="B23534" s="442"/>
      <c r="I23534" s="443"/>
      <c r="J23534" s="443"/>
      <c r="K23534" s="443"/>
    </row>
    <row r="23535" spans="2:11" s="440" customFormat="1" x14ac:dyDescent="0.2">
      <c r="B23535" s="442"/>
      <c r="I23535" s="443"/>
      <c r="J23535" s="443"/>
      <c r="K23535" s="443"/>
    </row>
    <row r="23536" spans="2:11" s="440" customFormat="1" x14ac:dyDescent="0.2">
      <c r="B23536" s="442"/>
      <c r="I23536" s="443"/>
      <c r="J23536" s="443"/>
      <c r="K23536" s="443"/>
    </row>
    <row r="23537" spans="2:11" s="440" customFormat="1" x14ac:dyDescent="0.2">
      <c r="B23537" s="442"/>
      <c r="I23537" s="443"/>
      <c r="J23537" s="443"/>
      <c r="K23537" s="443"/>
    </row>
    <row r="23538" spans="2:11" s="440" customFormat="1" x14ac:dyDescent="0.2">
      <c r="B23538" s="442"/>
      <c r="I23538" s="443"/>
      <c r="J23538" s="443"/>
      <c r="K23538" s="443"/>
    </row>
    <row r="23539" spans="2:11" s="440" customFormat="1" x14ac:dyDescent="0.2">
      <c r="B23539" s="442"/>
      <c r="I23539" s="443"/>
      <c r="J23539" s="443"/>
      <c r="K23539" s="443"/>
    </row>
    <row r="23540" spans="2:11" s="440" customFormat="1" x14ac:dyDescent="0.2">
      <c r="B23540" s="442"/>
      <c r="I23540" s="443"/>
      <c r="J23540" s="443"/>
      <c r="K23540" s="443"/>
    </row>
    <row r="23541" spans="2:11" s="440" customFormat="1" x14ac:dyDescent="0.2">
      <c r="B23541" s="442"/>
      <c r="I23541" s="443"/>
      <c r="J23541" s="443"/>
      <c r="K23541" s="443"/>
    </row>
    <row r="23542" spans="2:11" s="440" customFormat="1" x14ac:dyDescent="0.2">
      <c r="B23542" s="442"/>
      <c r="I23542" s="443"/>
      <c r="J23542" s="443"/>
      <c r="K23542" s="443"/>
    </row>
    <row r="23543" spans="2:11" s="440" customFormat="1" x14ac:dyDescent="0.2">
      <c r="B23543" s="442"/>
      <c r="I23543" s="443"/>
      <c r="J23543" s="443"/>
      <c r="K23543" s="443"/>
    </row>
    <row r="23544" spans="2:11" s="440" customFormat="1" x14ac:dyDescent="0.2">
      <c r="B23544" s="442"/>
      <c r="I23544" s="443"/>
      <c r="J23544" s="443"/>
      <c r="K23544" s="443"/>
    </row>
    <row r="23545" spans="2:11" s="440" customFormat="1" x14ac:dyDescent="0.2">
      <c r="B23545" s="442"/>
      <c r="I23545" s="443"/>
      <c r="J23545" s="443"/>
      <c r="K23545" s="443"/>
    </row>
    <row r="23546" spans="2:11" s="440" customFormat="1" x14ac:dyDescent="0.2">
      <c r="B23546" s="442"/>
      <c r="I23546" s="443"/>
      <c r="J23546" s="443"/>
      <c r="K23546" s="443"/>
    </row>
    <row r="23547" spans="2:11" s="440" customFormat="1" x14ac:dyDescent="0.2">
      <c r="B23547" s="442"/>
      <c r="I23547" s="443"/>
      <c r="J23547" s="443"/>
      <c r="K23547" s="443"/>
    </row>
    <row r="23548" spans="2:11" s="440" customFormat="1" x14ac:dyDescent="0.2">
      <c r="B23548" s="442"/>
      <c r="I23548" s="443"/>
      <c r="J23548" s="443"/>
      <c r="K23548" s="443"/>
    </row>
    <row r="23549" spans="2:11" s="440" customFormat="1" x14ac:dyDescent="0.2">
      <c r="B23549" s="442"/>
      <c r="I23549" s="443"/>
      <c r="J23549" s="443"/>
      <c r="K23549" s="443"/>
    </row>
    <row r="23550" spans="2:11" s="440" customFormat="1" x14ac:dyDescent="0.2">
      <c r="B23550" s="442"/>
      <c r="I23550" s="443"/>
      <c r="J23550" s="443"/>
      <c r="K23550" s="443"/>
    </row>
    <row r="23551" spans="2:11" s="440" customFormat="1" x14ac:dyDescent="0.2">
      <c r="B23551" s="442"/>
      <c r="I23551" s="443"/>
      <c r="J23551" s="443"/>
      <c r="K23551" s="443"/>
    </row>
    <row r="23552" spans="2:11" s="440" customFormat="1" x14ac:dyDescent="0.2">
      <c r="B23552" s="442"/>
      <c r="I23552" s="443"/>
      <c r="J23552" s="443"/>
      <c r="K23552" s="443"/>
    </row>
    <row r="23553" spans="2:11" s="440" customFormat="1" x14ac:dyDescent="0.2">
      <c r="B23553" s="442"/>
      <c r="I23553" s="443"/>
      <c r="J23553" s="443"/>
      <c r="K23553" s="443"/>
    </row>
    <row r="23554" spans="2:11" s="440" customFormat="1" x14ac:dyDescent="0.2">
      <c r="B23554" s="442"/>
      <c r="I23554" s="443"/>
      <c r="J23554" s="443"/>
      <c r="K23554" s="443"/>
    </row>
    <row r="23555" spans="2:11" s="440" customFormat="1" x14ac:dyDescent="0.2">
      <c r="B23555" s="442"/>
      <c r="I23555" s="443"/>
      <c r="J23555" s="443"/>
      <c r="K23555" s="443"/>
    </row>
    <row r="23556" spans="2:11" s="440" customFormat="1" x14ac:dyDescent="0.2">
      <c r="B23556" s="442"/>
      <c r="I23556" s="443"/>
      <c r="J23556" s="443"/>
      <c r="K23556" s="443"/>
    </row>
    <row r="23557" spans="2:11" s="440" customFormat="1" x14ac:dyDescent="0.2">
      <c r="B23557" s="442"/>
      <c r="I23557" s="443"/>
      <c r="J23557" s="443"/>
      <c r="K23557" s="443"/>
    </row>
    <row r="23558" spans="2:11" s="440" customFormat="1" x14ac:dyDescent="0.2">
      <c r="B23558" s="442"/>
      <c r="I23558" s="443"/>
      <c r="J23558" s="443"/>
      <c r="K23558" s="443"/>
    </row>
    <row r="23559" spans="2:11" s="440" customFormat="1" x14ac:dyDescent="0.2">
      <c r="B23559" s="442"/>
      <c r="I23559" s="443"/>
      <c r="J23559" s="443"/>
      <c r="K23559" s="443"/>
    </row>
    <row r="23560" spans="2:11" s="440" customFormat="1" x14ac:dyDescent="0.2">
      <c r="B23560" s="442"/>
      <c r="I23560" s="443"/>
      <c r="J23560" s="443"/>
      <c r="K23560" s="443"/>
    </row>
    <row r="23561" spans="2:11" s="440" customFormat="1" x14ac:dyDescent="0.2">
      <c r="B23561" s="442"/>
      <c r="I23561" s="443"/>
      <c r="J23561" s="443"/>
      <c r="K23561" s="443"/>
    </row>
    <row r="23562" spans="2:11" s="440" customFormat="1" x14ac:dyDescent="0.2">
      <c r="B23562" s="442"/>
      <c r="I23562" s="443"/>
      <c r="J23562" s="443"/>
      <c r="K23562" s="443"/>
    </row>
    <row r="23563" spans="2:11" s="440" customFormat="1" x14ac:dyDescent="0.2">
      <c r="B23563" s="442"/>
      <c r="I23563" s="443"/>
      <c r="J23563" s="443"/>
      <c r="K23563" s="443"/>
    </row>
    <row r="23564" spans="2:11" s="440" customFormat="1" x14ac:dyDescent="0.2">
      <c r="B23564" s="442"/>
      <c r="I23564" s="443"/>
      <c r="J23564" s="443"/>
      <c r="K23564" s="443"/>
    </row>
    <row r="23565" spans="2:11" s="440" customFormat="1" x14ac:dyDescent="0.2">
      <c r="B23565" s="442"/>
      <c r="I23565" s="443"/>
      <c r="J23565" s="443"/>
      <c r="K23565" s="443"/>
    </row>
    <row r="23566" spans="2:11" s="440" customFormat="1" x14ac:dyDescent="0.2">
      <c r="B23566" s="442"/>
      <c r="I23566" s="443"/>
      <c r="J23566" s="443"/>
      <c r="K23566" s="443"/>
    </row>
    <row r="23567" spans="2:11" s="440" customFormat="1" x14ac:dyDescent="0.2">
      <c r="B23567" s="442"/>
      <c r="I23567" s="443"/>
      <c r="J23567" s="443"/>
      <c r="K23567" s="443"/>
    </row>
    <row r="23568" spans="2:11" s="440" customFormat="1" x14ac:dyDescent="0.2">
      <c r="B23568" s="442"/>
      <c r="I23568" s="443"/>
      <c r="J23568" s="443"/>
      <c r="K23568" s="443"/>
    </row>
    <row r="23569" spans="2:11" s="440" customFormat="1" x14ac:dyDescent="0.2">
      <c r="B23569" s="442"/>
      <c r="I23569" s="443"/>
      <c r="J23569" s="443"/>
      <c r="K23569" s="443"/>
    </row>
    <row r="23570" spans="2:11" s="440" customFormat="1" x14ac:dyDescent="0.2">
      <c r="B23570" s="442"/>
      <c r="I23570" s="443"/>
      <c r="J23570" s="443"/>
      <c r="K23570" s="443"/>
    </row>
    <row r="23571" spans="2:11" s="440" customFormat="1" x14ac:dyDescent="0.2">
      <c r="B23571" s="442"/>
      <c r="I23571" s="443"/>
      <c r="J23571" s="443"/>
      <c r="K23571" s="443"/>
    </row>
    <row r="23572" spans="2:11" s="440" customFormat="1" x14ac:dyDescent="0.2">
      <c r="B23572" s="442"/>
      <c r="I23572" s="443"/>
      <c r="J23572" s="443"/>
      <c r="K23572" s="443"/>
    </row>
    <row r="23573" spans="2:11" s="440" customFormat="1" x14ac:dyDescent="0.2">
      <c r="B23573" s="442"/>
      <c r="I23573" s="443"/>
      <c r="J23573" s="443"/>
      <c r="K23573" s="443"/>
    </row>
    <row r="23574" spans="2:11" s="440" customFormat="1" x14ac:dyDescent="0.2">
      <c r="B23574" s="442"/>
      <c r="I23574" s="443"/>
      <c r="J23574" s="443"/>
      <c r="K23574" s="443"/>
    </row>
    <row r="23575" spans="2:11" s="440" customFormat="1" x14ac:dyDescent="0.2">
      <c r="B23575" s="442"/>
      <c r="I23575" s="443"/>
      <c r="J23575" s="443"/>
      <c r="K23575" s="443"/>
    </row>
    <row r="23576" spans="2:11" s="440" customFormat="1" x14ac:dyDescent="0.2">
      <c r="B23576" s="442"/>
      <c r="I23576" s="443"/>
      <c r="J23576" s="443"/>
      <c r="K23576" s="443"/>
    </row>
    <row r="23577" spans="2:11" s="440" customFormat="1" x14ac:dyDescent="0.2">
      <c r="B23577" s="442"/>
      <c r="I23577" s="443"/>
      <c r="J23577" s="443"/>
      <c r="K23577" s="443"/>
    </row>
    <row r="23578" spans="2:11" s="440" customFormat="1" x14ac:dyDescent="0.2">
      <c r="B23578" s="442"/>
      <c r="I23578" s="443"/>
      <c r="J23578" s="443"/>
      <c r="K23578" s="443"/>
    </row>
    <row r="23579" spans="2:11" s="440" customFormat="1" x14ac:dyDescent="0.2">
      <c r="B23579" s="442"/>
      <c r="I23579" s="443"/>
      <c r="J23579" s="443"/>
      <c r="K23579" s="443"/>
    </row>
    <row r="23580" spans="2:11" s="440" customFormat="1" x14ac:dyDescent="0.2">
      <c r="B23580" s="442"/>
      <c r="I23580" s="443"/>
      <c r="J23580" s="443"/>
      <c r="K23580" s="443"/>
    </row>
    <row r="23581" spans="2:11" s="440" customFormat="1" x14ac:dyDescent="0.2">
      <c r="B23581" s="442"/>
      <c r="I23581" s="443"/>
      <c r="J23581" s="443"/>
      <c r="K23581" s="443"/>
    </row>
    <row r="23582" spans="2:11" s="440" customFormat="1" x14ac:dyDescent="0.2">
      <c r="B23582" s="442"/>
      <c r="I23582" s="443"/>
      <c r="J23582" s="443"/>
      <c r="K23582" s="443"/>
    </row>
    <row r="23583" spans="2:11" s="440" customFormat="1" x14ac:dyDescent="0.2">
      <c r="B23583" s="442"/>
      <c r="I23583" s="443"/>
      <c r="J23583" s="443"/>
      <c r="K23583" s="443"/>
    </row>
    <row r="23584" spans="2:11" s="440" customFormat="1" x14ac:dyDescent="0.2">
      <c r="B23584" s="442"/>
      <c r="I23584" s="443"/>
      <c r="J23584" s="443"/>
      <c r="K23584" s="443"/>
    </row>
    <row r="23585" spans="2:11" s="440" customFormat="1" x14ac:dyDescent="0.2">
      <c r="B23585" s="442"/>
      <c r="I23585" s="443"/>
      <c r="J23585" s="443"/>
      <c r="K23585" s="443"/>
    </row>
    <row r="23586" spans="2:11" s="440" customFormat="1" x14ac:dyDescent="0.2">
      <c r="B23586" s="442"/>
      <c r="I23586" s="443"/>
      <c r="J23586" s="443"/>
      <c r="K23586" s="443"/>
    </row>
    <row r="23587" spans="2:11" s="440" customFormat="1" x14ac:dyDescent="0.2">
      <c r="B23587" s="442"/>
      <c r="I23587" s="443"/>
      <c r="J23587" s="443"/>
      <c r="K23587" s="443"/>
    </row>
    <row r="23588" spans="2:11" s="440" customFormat="1" x14ac:dyDescent="0.2">
      <c r="B23588" s="442"/>
      <c r="I23588" s="443"/>
      <c r="J23588" s="443"/>
      <c r="K23588" s="443"/>
    </row>
    <row r="23589" spans="2:11" s="440" customFormat="1" x14ac:dyDescent="0.2">
      <c r="B23589" s="442"/>
      <c r="I23589" s="443"/>
      <c r="J23589" s="443"/>
      <c r="K23589" s="443"/>
    </row>
    <row r="23590" spans="2:11" s="440" customFormat="1" x14ac:dyDescent="0.2">
      <c r="B23590" s="442"/>
      <c r="I23590" s="443"/>
      <c r="J23590" s="443"/>
      <c r="K23590" s="443"/>
    </row>
    <row r="23591" spans="2:11" s="440" customFormat="1" x14ac:dyDescent="0.2">
      <c r="B23591" s="442"/>
      <c r="I23591" s="443"/>
      <c r="J23591" s="443"/>
      <c r="K23591" s="443"/>
    </row>
    <row r="23592" spans="2:11" s="440" customFormat="1" x14ac:dyDescent="0.2">
      <c r="B23592" s="442"/>
      <c r="I23592" s="443"/>
      <c r="J23592" s="443"/>
      <c r="K23592" s="443"/>
    </row>
    <row r="23593" spans="2:11" s="440" customFormat="1" x14ac:dyDescent="0.2">
      <c r="B23593" s="442"/>
      <c r="I23593" s="443"/>
      <c r="J23593" s="443"/>
      <c r="K23593" s="443"/>
    </row>
    <row r="23594" spans="2:11" s="440" customFormat="1" x14ac:dyDescent="0.2">
      <c r="B23594" s="442"/>
      <c r="I23594" s="443"/>
      <c r="J23594" s="443"/>
      <c r="K23594" s="443"/>
    </row>
    <row r="23595" spans="2:11" s="440" customFormat="1" x14ac:dyDescent="0.2">
      <c r="B23595" s="442"/>
      <c r="I23595" s="443"/>
      <c r="J23595" s="443"/>
      <c r="K23595" s="443"/>
    </row>
    <row r="23596" spans="2:11" s="440" customFormat="1" x14ac:dyDescent="0.2">
      <c r="B23596" s="442"/>
      <c r="I23596" s="443"/>
      <c r="J23596" s="443"/>
      <c r="K23596" s="443"/>
    </row>
    <row r="23597" spans="2:11" s="440" customFormat="1" x14ac:dyDescent="0.2">
      <c r="B23597" s="442"/>
      <c r="I23597" s="443"/>
      <c r="J23597" s="443"/>
      <c r="K23597" s="443"/>
    </row>
    <row r="23598" spans="2:11" s="440" customFormat="1" x14ac:dyDescent="0.2">
      <c r="B23598" s="442"/>
      <c r="I23598" s="443"/>
      <c r="J23598" s="443"/>
      <c r="K23598" s="443"/>
    </row>
    <row r="23599" spans="2:11" s="440" customFormat="1" x14ac:dyDescent="0.2">
      <c r="B23599" s="442"/>
      <c r="I23599" s="443"/>
      <c r="J23599" s="443"/>
      <c r="K23599" s="443"/>
    </row>
    <row r="23600" spans="2:11" s="440" customFormat="1" x14ac:dyDescent="0.2">
      <c r="B23600" s="442"/>
      <c r="I23600" s="443"/>
      <c r="J23600" s="443"/>
      <c r="K23600" s="443"/>
    </row>
    <row r="23601" spans="2:11" s="440" customFormat="1" x14ac:dyDescent="0.2">
      <c r="B23601" s="442"/>
      <c r="I23601" s="443"/>
      <c r="J23601" s="443"/>
      <c r="K23601" s="443"/>
    </row>
    <row r="23602" spans="2:11" s="440" customFormat="1" x14ac:dyDescent="0.2">
      <c r="B23602" s="442"/>
      <c r="I23602" s="443"/>
      <c r="J23602" s="443"/>
      <c r="K23602" s="443"/>
    </row>
    <row r="23603" spans="2:11" s="440" customFormat="1" x14ac:dyDescent="0.2">
      <c r="B23603" s="442"/>
      <c r="I23603" s="443"/>
      <c r="J23603" s="443"/>
      <c r="K23603" s="443"/>
    </row>
    <row r="23604" spans="2:11" s="440" customFormat="1" x14ac:dyDescent="0.2">
      <c r="B23604" s="442"/>
      <c r="I23604" s="443"/>
      <c r="J23604" s="443"/>
      <c r="K23604" s="443"/>
    </row>
    <row r="23605" spans="2:11" s="440" customFormat="1" x14ac:dyDescent="0.2">
      <c r="B23605" s="442"/>
      <c r="I23605" s="443"/>
      <c r="J23605" s="443"/>
      <c r="K23605" s="443"/>
    </row>
    <row r="23606" spans="2:11" s="440" customFormat="1" x14ac:dyDescent="0.2">
      <c r="B23606" s="442"/>
      <c r="I23606" s="443"/>
      <c r="J23606" s="443"/>
      <c r="K23606" s="443"/>
    </row>
    <row r="23607" spans="2:11" s="440" customFormat="1" x14ac:dyDescent="0.2">
      <c r="B23607" s="442"/>
      <c r="I23607" s="443"/>
      <c r="J23607" s="443"/>
      <c r="K23607" s="443"/>
    </row>
    <row r="23608" spans="2:11" s="440" customFormat="1" x14ac:dyDescent="0.2">
      <c r="B23608" s="442"/>
      <c r="I23608" s="443"/>
      <c r="J23608" s="443"/>
      <c r="K23608" s="443"/>
    </row>
    <row r="23609" spans="2:11" s="440" customFormat="1" x14ac:dyDescent="0.2">
      <c r="B23609" s="442"/>
      <c r="I23609" s="443"/>
      <c r="J23609" s="443"/>
      <c r="K23609" s="443"/>
    </row>
    <row r="23610" spans="2:11" s="440" customFormat="1" x14ac:dyDescent="0.2">
      <c r="B23610" s="442"/>
      <c r="I23610" s="443"/>
      <c r="J23610" s="443"/>
      <c r="K23610" s="443"/>
    </row>
    <row r="23611" spans="2:11" s="440" customFormat="1" x14ac:dyDescent="0.2">
      <c r="B23611" s="442"/>
      <c r="I23611" s="443"/>
      <c r="J23611" s="443"/>
      <c r="K23611" s="443"/>
    </row>
    <row r="23612" spans="2:11" s="440" customFormat="1" x14ac:dyDescent="0.2">
      <c r="B23612" s="442"/>
      <c r="I23612" s="443"/>
      <c r="J23612" s="443"/>
      <c r="K23612" s="443"/>
    </row>
    <row r="23613" spans="2:11" s="440" customFormat="1" x14ac:dyDescent="0.2">
      <c r="B23613" s="442"/>
      <c r="I23613" s="443"/>
      <c r="J23613" s="443"/>
      <c r="K23613" s="443"/>
    </row>
    <row r="23614" spans="2:11" s="440" customFormat="1" x14ac:dyDescent="0.2">
      <c r="B23614" s="442"/>
      <c r="I23614" s="443"/>
      <c r="J23614" s="443"/>
      <c r="K23614" s="443"/>
    </row>
    <row r="23615" spans="2:11" s="440" customFormat="1" x14ac:dyDescent="0.2">
      <c r="B23615" s="442"/>
      <c r="I23615" s="443"/>
      <c r="J23615" s="443"/>
      <c r="K23615" s="443"/>
    </row>
    <row r="23616" spans="2:11" s="440" customFormat="1" x14ac:dyDescent="0.2">
      <c r="B23616" s="442"/>
      <c r="I23616" s="443"/>
      <c r="J23616" s="443"/>
      <c r="K23616" s="443"/>
    </row>
    <row r="23617" spans="2:11" s="440" customFormat="1" x14ac:dyDescent="0.2">
      <c r="B23617" s="442"/>
      <c r="I23617" s="443"/>
      <c r="J23617" s="443"/>
      <c r="K23617" s="443"/>
    </row>
    <row r="23618" spans="2:11" s="440" customFormat="1" x14ac:dyDescent="0.2">
      <c r="B23618" s="442"/>
      <c r="I23618" s="443"/>
      <c r="J23618" s="443"/>
      <c r="K23618" s="443"/>
    </row>
    <row r="23619" spans="2:11" s="440" customFormat="1" x14ac:dyDescent="0.2">
      <c r="B23619" s="442"/>
      <c r="I23619" s="443"/>
      <c r="J23619" s="443"/>
      <c r="K23619" s="443"/>
    </row>
    <row r="23620" spans="2:11" s="440" customFormat="1" x14ac:dyDescent="0.2">
      <c r="B23620" s="442"/>
      <c r="I23620" s="443"/>
      <c r="J23620" s="443"/>
      <c r="K23620" s="443"/>
    </row>
    <row r="23621" spans="2:11" s="440" customFormat="1" x14ac:dyDescent="0.2">
      <c r="B23621" s="442"/>
      <c r="I23621" s="443"/>
      <c r="J23621" s="443"/>
      <c r="K23621" s="443"/>
    </row>
    <row r="23622" spans="2:11" s="440" customFormat="1" x14ac:dyDescent="0.2">
      <c r="B23622" s="442"/>
      <c r="I23622" s="443"/>
      <c r="J23622" s="443"/>
      <c r="K23622" s="443"/>
    </row>
    <row r="23623" spans="2:11" s="440" customFormat="1" x14ac:dyDescent="0.2">
      <c r="B23623" s="442"/>
      <c r="I23623" s="443"/>
      <c r="J23623" s="443"/>
      <c r="K23623" s="443"/>
    </row>
    <row r="23624" spans="2:11" s="440" customFormat="1" x14ac:dyDescent="0.2">
      <c r="B23624" s="442"/>
      <c r="I23624" s="443"/>
      <c r="J23624" s="443"/>
      <c r="K23624" s="443"/>
    </row>
    <row r="23625" spans="2:11" s="440" customFormat="1" x14ac:dyDescent="0.2">
      <c r="B23625" s="442"/>
      <c r="I23625" s="443"/>
      <c r="J23625" s="443"/>
      <c r="K23625" s="443"/>
    </row>
    <row r="23626" spans="2:11" s="440" customFormat="1" x14ac:dyDescent="0.2">
      <c r="B23626" s="442"/>
      <c r="I23626" s="443"/>
      <c r="J23626" s="443"/>
      <c r="K23626" s="443"/>
    </row>
    <row r="23627" spans="2:11" s="440" customFormat="1" x14ac:dyDescent="0.2">
      <c r="B23627" s="442"/>
      <c r="I23627" s="443"/>
      <c r="J23627" s="443"/>
      <c r="K23627" s="443"/>
    </row>
    <row r="23628" spans="2:11" s="440" customFormat="1" x14ac:dyDescent="0.2">
      <c r="B23628" s="442"/>
      <c r="I23628" s="443"/>
      <c r="J23628" s="443"/>
      <c r="K23628" s="443"/>
    </row>
    <row r="23629" spans="2:11" s="440" customFormat="1" x14ac:dyDescent="0.2">
      <c r="B23629" s="442"/>
      <c r="I23629" s="443"/>
      <c r="J23629" s="443"/>
      <c r="K23629" s="443"/>
    </row>
    <row r="23630" spans="2:11" s="440" customFormat="1" x14ac:dyDescent="0.2">
      <c r="B23630" s="442"/>
      <c r="I23630" s="443"/>
      <c r="J23630" s="443"/>
      <c r="K23630" s="443"/>
    </row>
    <row r="23631" spans="2:11" s="440" customFormat="1" x14ac:dyDescent="0.2">
      <c r="B23631" s="442"/>
      <c r="I23631" s="443"/>
      <c r="J23631" s="443"/>
      <c r="K23631" s="443"/>
    </row>
    <row r="23632" spans="2:11" s="440" customFormat="1" x14ac:dyDescent="0.2">
      <c r="B23632" s="442"/>
      <c r="I23632" s="443"/>
      <c r="J23632" s="443"/>
      <c r="K23632" s="443"/>
    </row>
    <row r="23633" spans="2:11" s="440" customFormat="1" x14ac:dyDescent="0.2">
      <c r="B23633" s="442"/>
      <c r="I23633" s="443"/>
      <c r="J23633" s="443"/>
      <c r="K23633" s="443"/>
    </row>
    <row r="23634" spans="2:11" s="440" customFormat="1" x14ac:dyDescent="0.2">
      <c r="B23634" s="442"/>
      <c r="I23634" s="443"/>
      <c r="J23634" s="443"/>
      <c r="K23634" s="443"/>
    </row>
    <row r="23635" spans="2:11" s="440" customFormat="1" x14ac:dyDescent="0.2">
      <c r="B23635" s="442"/>
      <c r="I23635" s="443"/>
      <c r="J23635" s="443"/>
      <c r="K23635" s="443"/>
    </row>
    <row r="23636" spans="2:11" s="440" customFormat="1" x14ac:dyDescent="0.2">
      <c r="B23636" s="442"/>
      <c r="I23636" s="443"/>
      <c r="J23636" s="443"/>
      <c r="K23636" s="443"/>
    </row>
    <row r="23637" spans="2:11" s="440" customFormat="1" x14ac:dyDescent="0.2">
      <c r="B23637" s="442"/>
      <c r="I23637" s="443"/>
      <c r="J23637" s="443"/>
      <c r="K23637" s="443"/>
    </row>
    <row r="23638" spans="2:11" s="440" customFormat="1" x14ac:dyDescent="0.2">
      <c r="B23638" s="442"/>
      <c r="I23638" s="443"/>
      <c r="J23638" s="443"/>
      <c r="K23638" s="443"/>
    </row>
    <row r="23639" spans="2:11" s="440" customFormat="1" x14ac:dyDescent="0.2">
      <c r="B23639" s="442"/>
      <c r="I23639" s="443"/>
      <c r="J23639" s="443"/>
      <c r="K23639" s="443"/>
    </row>
    <row r="23640" spans="2:11" s="440" customFormat="1" x14ac:dyDescent="0.2">
      <c r="B23640" s="442"/>
      <c r="I23640" s="443"/>
      <c r="J23640" s="443"/>
      <c r="K23640" s="443"/>
    </row>
    <row r="23641" spans="2:11" s="440" customFormat="1" x14ac:dyDescent="0.2">
      <c r="B23641" s="442"/>
      <c r="I23641" s="443"/>
      <c r="J23641" s="443"/>
      <c r="K23641" s="443"/>
    </row>
    <row r="23642" spans="2:11" s="440" customFormat="1" x14ac:dyDescent="0.2">
      <c r="B23642" s="442"/>
      <c r="I23642" s="443"/>
      <c r="J23642" s="443"/>
      <c r="K23642" s="443"/>
    </row>
    <row r="23643" spans="2:11" s="440" customFormat="1" x14ac:dyDescent="0.2">
      <c r="B23643" s="442"/>
      <c r="I23643" s="443"/>
      <c r="J23643" s="443"/>
      <c r="K23643" s="443"/>
    </row>
    <row r="23644" spans="2:11" s="440" customFormat="1" x14ac:dyDescent="0.2">
      <c r="B23644" s="442"/>
      <c r="I23644" s="443"/>
      <c r="J23644" s="443"/>
      <c r="K23644" s="443"/>
    </row>
    <row r="23645" spans="2:11" s="440" customFormat="1" x14ac:dyDescent="0.2">
      <c r="B23645" s="442"/>
      <c r="I23645" s="443"/>
      <c r="J23645" s="443"/>
      <c r="K23645" s="443"/>
    </row>
    <row r="23646" spans="2:11" s="440" customFormat="1" x14ac:dyDescent="0.2">
      <c r="B23646" s="442"/>
      <c r="I23646" s="443"/>
      <c r="J23646" s="443"/>
      <c r="K23646" s="443"/>
    </row>
    <row r="23647" spans="2:11" s="440" customFormat="1" x14ac:dyDescent="0.2">
      <c r="B23647" s="442"/>
      <c r="I23647" s="443"/>
      <c r="J23647" s="443"/>
      <c r="K23647" s="443"/>
    </row>
    <row r="23648" spans="2:11" s="440" customFormat="1" x14ac:dyDescent="0.2">
      <c r="B23648" s="442"/>
      <c r="I23648" s="443"/>
      <c r="J23648" s="443"/>
      <c r="K23648" s="443"/>
    </row>
    <row r="23649" spans="2:11" s="440" customFormat="1" x14ac:dyDescent="0.2">
      <c r="B23649" s="442"/>
      <c r="I23649" s="443"/>
      <c r="J23649" s="443"/>
      <c r="K23649" s="443"/>
    </row>
    <row r="23650" spans="2:11" s="440" customFormat="1" x14ac:dyDescent="0.2">
      <c r="B23650" s="442"/>
      <c r="I23650" s="443"/>
      <c r="J23650" s="443"/>
      <c r="K23650" s="443"/>
    </row>
    <row r="23651" spans="2:11" s="440" customFormat="1" x14ac:dyDescent="0.2">
      <c r="B23651" s="442"/>
      <c r="I23651" s="443"/>
      <c r="J23651" s="443"/>
      <c r="K23651" s="443"/>
    </row>
    <row r="23652" spans="2:11" s="440" customFormat="1" x14ac:dyDescent="0.2">
      <c r="B23652" s="442"/>
      <c r="I23652" s="443"/>
      <c r="J23652" s="443"/>
      <c r="K23652" s="443"/>
    </row>
    <row r="23653" spans="2:11" s="440" customFormat="1" x14ac:dyDescent="0.2">
      <c r="B23653" s="442"/>
      <c r="I23653" s="443"/>
      <c r="J23653" s="443"/>
      <c r="K23653" s="443"/>
    </row>
    <row r="23654" spans="2:11" s="440" customFormat="1" x14ac:dyDescent="0.2">
      <c r="B23654" s="442"/>
      <c r="I23654" s="443"/>
      <c r="J23654" s="443"/>
      <c r="K23654" s="443"/>
    </row>
    <row r="23655" spans="2:11" s="440" customFormat="1" x14ac:dyDescent="0.2">
      <c r="B23655" s="442"/>
      <c r="I23655" s="443"/>
      <c r="J23655" s="443"/>
      <c r="K23655" s="443"/>
    </row>
    <row r="23656" spans="2:11" s="440" customFormat="1" x14ac:dyDescent="0.2">
      <c r="B23656" s="442"/>
      <c r="I23656" s="443"/>
      <c r="J23656" s="443"/>
      <c r="K23656" s="443"/>
    </row>
    <row r="23657" spans="2:11" s="440" customFormat="1" x14ac:dyDescent="0.2">
      <c r="B23657" s="442"/>
      <c r="I23657" s="443"/>
      <c r="J23657" s="443"/>
      <c r="K23657" s="443"/>
    </row>
    <row r="23658" spans="2:11" s="440" customFormat="1" x14ac:dyDescent="0.2">
      <c r="B23658" s="442"/>
      <c r="I23658" s="443"/>
      <c r="J23658" s="443"/>
      <c r="K23658" s="443"/>
    </row>
    <row r="23659" spans="2:11" s="440" customFormat="1" x14ac:dyDescent="0.2">
      <c r="B23659" s="442"/>
      <c r="I23659" s="443"/>
      <c r="J23659" s="443"/>
      <c r="K23659" s="443"/>
    </row>
    <row r="23660" spans="2:11" s="440" customFormat="1" x14ac:dyDescent="0.2">
      <c r="B23660" s="442"/>
      <c r="I23660" s="443"/>
      <c r="J23660" s="443"/>
      <c r="K23660" s="443"/>
    </row>
    <row r="23661" spans="2:11" s="440" customFormat="1" x14ac:dyDescent="0.2">
      <c r="B23661" s="442"/>
      <c r="I23661" s="443"/>
      <c r="J23661" s="443"/>
      <c r="K23661" s="443"/>
    </row>
    <row r="23662" spans="2:11" s="440" customFormat="1" x14ac:dyDescent="0.2">
      <c r="B23662" s="442"/>
      <c r="I23662" s="443"/>
      <c r="J23662" s="443"/>
      <c r="K23662" s="443"/>
    </row>
    <row r="23663" spans="2:11" s="440" customFormat="1" x14ac:dyDescent="0.2">
      <c r="B23663" s="442"/>
      <c r="I23663" s="443"/>
      <c r="J23663" s="443"/>
      <c r="K23663" s="443"/>
    </row>
    <row r="23664" spans="2:11" s="440" customFormat="1" x14ac:dyDescent="0.2">
      <c r="B23664" s="442"/>
      <c r="I23664" s="443"/>
      <c r="J23664" s="443"/>
      <c r="K23664" s="443"/>
    </row>
    <row r="23665" spans="2:11" s="440" customFormat="1" x14ac:dyDescent="0.2">
      <c r="B23665" s="442"/>
      <c r="I23665" s="443"/>
      <c r="J23665" s="443"/>
      <c r="K23665" s="443"/>
    </row>
    <row r="23666" spans="2:11" s="440" customFormat="1" x14ac:dyDescent="0.2">
      <c r="B23666" s="442"/>
      <c r="I23666" s="443"/>
      <c r="J23666" s="443"/>
      <c r="K23666" s="443"/>
    </row>
    <row r="23667" spans="2:11" s="440" customFormat="1" x14ac:dyDescent="0.2">
      <c r="B23667" s="442"/>
      <c r="I23667" s="443"/>
      <c r="J23667" s="443"/>
      <c r="K23667" s="443"/>
    </row>
    <row r="23668" spans="2:11" s="440" customFormat="1" x14ac:dyDescent="0.2">
      <c r="B23668" s="442"/>
      <c r="I23668" s="443"/>
      <c r="J23668" s="443"/>
      <c r="K23668" s="443"/>
    </row>
    <row r="23669" spans="2:11" s="440" customFormat="1" x14ac:dyDescent="0.2">
      <c r="B23669" s="442"/>
      <c r="I23669" s="443"/>
      <c r="J23669" s="443"/>
      <c r="K23669" s="443"/>
    </row>
    <row r="23670" spans="2:11" s="440" customFormat="1" x14ac:dyDescent="0.2">
      <c r="B23670" s="442"/>
      <c r="I23670" s="443"/>
      <c r="J23670" s="443"/>
      <c r="K23670" s="443"/>
    </row>
    <row r="23671" spans="2:11" s="440" customFormat="1" x14ac:dyDescent="0.2">
      <c r="B23671" s="442"/>
      <c r="I23671" s="443"/>
      <c r="J23671" s="443"/>
      <c r="K23671" s="443"/>
    </row>
    <row r="23672" spans="2:11" s="440" customFormat="1" x14ac:dyDescent="0.2">
      <c r="B23672" s="442"/>
      <c r="I23672" s="443"/>
      <c r="J23672" s="443"/>
      <c r="K23672" s="443"/>
    </row>
    <row r="23673" spans="2:11" s="440" customFormat="1" x14ac:dyDescent="0.2">
      <c r="B23673" s="442"/>
      <c r="I23673" s="443"/>
      <c r="J23673" s="443"/>
      <c r="K23673" s="443"/>
    </row>
    <row r="23674" spans="2:11" s="440" customFormat="1" x14ac:dyDescent="0.2">
      <c r="B23674" s="442"/>
      <c r="I23674" s="443"/>
      <c r="J23674" s="443"/>
      <c r="K23674" s="443"/>
    </row>
    <row r="23675" spans="2:11" s="440" customFormat="1" x14ac:dyDescent="0.2">
      <c r="B23675" s="442"/>
      <c r="I23675" s="443"/>
      <c r="J23675" s="443"/>
      <c r="K23675" s="443"/>
    </row>
    <row r="23676" spans="2:11" s="440" customFormat="1" x14ac:dyDescent="0.2">
      <c r="B23676" s="442"/>
      <c r="I23676" s="443"/>
      <c r="J23676" s="443"/>
      <c r="K23676" s="443"/>
    </row>
    <row r="23677" spans="2:11" s="440" customFormat="1" x14ac:dyDescent="0.2">
      <c r="B23677" s="442"/>
      <c r="I23677" s="443"/>
      <c r="J23677" s="443"/>
      <c r="K23677" s="443"/>
    </row>
    <row r="23678" spans="2:11" s="440" customFormat="1" x14ac:dyDescent="0.2">
      <c r="B23678" s="442"/>
      <c r="I23678" s="443"/>
      <c r="J23678" s="443"/>
      <c r="K23678" s="443"/>
    </row>
    <row r="23679" spans="2:11" s="440" customFormat="1" x14ac:dyDescent="0.2">
      <c r="B23679" s="442"/>
      <c r="I23679" s="443"/>
      <c r="J23679" s="443"/>
      <c r="K23679" s="443"/>
    </row>
    <row r="23680" spans="2:11" s="440" customFormat="1" x14ac:dyDescent="0.2">
      <c r="B23680" s="442"/>
      <c r="I23680" s="443"/>
      <c r="J23680" s="443"/>
      <c r="K23680" s="443"/>
    </row>
    <row r="23681" spans="2:11" s="440" customFormat="1" x14ac:dyDescent="0.2">
      <c r="B23681" s="442"/>
      <c r="I23681" s="443"/>
      <c r="J23681" s="443"/>
      <c r="K23681" s="443"/>
    </row>
    <row r="23682" spans="2:11" s="440" customFormat="1" x14ac:dyDescent="0.2">
      <c r="B23682" s="442"/>
      <c r="I23682" s="443"/>
      <c r="J23682" s="443"/>
      <c r="K23682" s="443"/>
    </row>
    <row r="23683" spans="2:11" s="440" customFormat="1" x14ac:dyDescent="0.2">
      <c r="B23683" s="442"/>
      <c r="I23683" s="443"/>
      <c r="J23683" s="443"/>
      <c r="K23683" s="443"/>
    </row>
    <row r="23684" spans="2:11" s="440" customFormat="1" x14ac:dyDescent="0.2">
      <c r="B23684" s="442"/>
      <c r="I23684" s="443"/>
      <c r="J23684" s="443"/>
      <c r="K23684" s="443"/>
    </row>
    <row r="23685" spans="2:11" s="440" customFormat="1" x14ac:dyDescent="0.2">
      <c r="B23685" s="442"/>
      <c r="I23685" s="443"/>
      <c r="J23685" s="443"/>
      <c r="K23685" s="443"/>
    </row>
    <row r="23686" spans="2:11" s="440" customFormat="1" x14ac:dyDescent="0.2">
      <c r="B23686" s="442"/>
      <c r="I23686" s="443"/>
      <c r="J23686" s="443"/>
      <c r="K23686" s="443"/>
    </row>
    <row r="23687" spans="2:11" s="440" customFormat="1" x14ac:dyDescent="0.2">
      <c r="B23687" s="442"/>
      <c r="I23687" s="443"/>
      <c r="J23687" s="443"/>
      <c r="K23687" s="443"/>
    </row>
    <row r="23688" spans="2:11" s="440" customFormat="1" x14ac:dyDescent="0.2">
      <c r="B23688" s="442"/>
      <c r="I23688" s="443"/>
      <c r="J23688" s="443"/>
      <c r="K23688" s="443"/>
    </row>
    <row r="23689" spans="2:11" s="440" customFormat="1" x14ac:dyDescent="0.2">
      <c r="B23689" s="442"/>
      <c r="I23689" s="443"/>
      <c r="J23689" s="443"/>
      <c r="K23689" s="443"/>
    </row>
    <row r="23690" spans="2:11" s="440" customFormat="1" x14ac:dyDescent="0.2">
      <c r="B23690" s="442"/>
      <c r="I23690" s="443"/>
      <c r="J23690" s="443"/>
      <c r="K23690" s="443"/>
    </row>
    <row r="23691" spans="2:11" s="440" customFormat="1" x14ac:dyDescent="0.2">
      <c r="B23691" s="442"/>
      <c r="I23691" s="443"/>
      <c r="J23691" s="443"/>
      <c r="K23691" s="443"/>
    </row>
    <row r="23692" spans="2:11" s="440" customFormat="1" x14ac:dyDescent="0.2">
      <c r="B23692" s="442"/>
      <c r="I23692" s="443"/>
      <c r="J23692" s="443"/>
      <c r="K23692" s="443"/>
    </row>
    <row r="23693" spans="2:11" s="440" customFormat="1" x14ac:dyDescent="0.2">
      <c r="B23693" s="442"/>
      <c r="I23693" s="443"/>
      <c r="J23693" s="443"/>
      <c r="K23693" s="443"/>
    </row>
    <row r="23694" spans="2:11" s="440" customFormat="1" x14ac:dyDescent="0.2">
      <c r="B23694" s="442"/>
      <c r="I23694" s="443"/>
      <c r="J23694" s="443"/>
      <c r="K23694" s="443"/>
    </row>
    <row r="23695" spans="2:11" s="440" customFormat="1" x14ac:dyDescent="0.2">
      <c r="B23695" s="442"/>
      <c r="I23695" s="443"/>
      <c r="J23695" s="443"/>
      <c r="K23695" s="443"/>
    </row>
    <row r="23696" spans="2:11" s="440" customFormat="1" x14ac:dyDescent="0.2">
      <c r="B23696" s="442"/>
      <c r="I23696" s="443"/>
      <c r="J23696" s="443"/>
      <c r="K23696" s="443"/>
    </row>
    <row r="23697" spans="2:11" s="440" customFormat="1" x14ac:dyDescent="0.2">
      <c r="B23697" s="442"/>
      <c r="I23697" s="443"/>
      <c r="J23697" s="443"/>
      <c r="K23697" s="443"/>
    </row>
    <row r="23698" spans="2:11" s="440" customFormat="1" x14ac:dyDescent="0.2">
      <c r="B23698" s="442"/>
      <c r="I23698" s="443"/>
      <c r="J23698" s="443"/>
      <c r="K23698" s="443"/>
    </row>
    <row r="23699" spans="2:11" s="440" customFormat="1" x14ac:dyDescent="0.2">
      <c r="B23699" s="442"/>
      <c r="I23699" s="443"/>
      <c r="J23699" s="443"/>
      <c r="K23699" s="443"/>
    </row>
    <row r="23700" spans="2:11" s="440" customFormat="1" x14ac:dyDescent="0.2">
      <c r="B23700" s="442"/>
      <c r="I23700" s="443"/>
      <c r="J23700" s="443"/>
      <c r="K23700" s="443"/>
    </row>
    <row r="23701" spans="2:11" s="440" customFormat="1" x14ac:dyDescent="0.2">
      <c r="B23701" s="442"/>
      <c r="I23701" s="443"/>
      <c r="J23701" s="443"/>
      <c r="K23701" s="443"/>
    </row>
    <row r="23702" spans="2:11" s="440" customFormat="1" x14ac:dyDescent="0.2">
      <c r="B23702" s="442"/>
      <c r="I23702" s="443"/>
      <c r="J23702" s="443"/>
      <c r="K23702" s="443"/>
    </row>
    <row r="23703" spans="2:11" s="440" customFormat="1" x14ac:dyDescent="0.2">
      <c r="B23703" s="442"/>
      <c r="I23703" s="443"/>
      <c r="J23703" s="443"/>
      <c r="K23703" s="443"/>
    </row>
    <row r="23704" spans="2:11" s="440" customFormat="1" x14ac:dyDescent="0.2">
      <c r="B23704" s="442"/>
      <c r="I23704" s="443"/>
      <c r="J23704" s="443"/>
      <c r="K23704" s="443"/>
    </row>
    <row r="23705" spans="2:11" s="440" customFormat="1" x14ac:dyDescent="0.2">
      <c r="B23705" s="442"/>
      <c r="I23705" s="443"/>
      <c r="J23705" s="443"/>
      <c r="K23705" s="443"/>
    </row>
    <row r="23706" spans="2:11" s="440" customFormat="1" x14ac:dyDescent="0.2">
      <c r="B23706" s="442"/>
      <c r="I23706" s="443"/>
      <c r="J23706" s="443"/>
      <c r="K23706" s="443"/>
    </row>
    <row r="23707" spans="2:11" s="440" customFormat="1" x14ac:dyDescent="0.2">
      <c r="B23707" s="442"/>
      <c r="I23707" s="443"/>
      <c r="J23707" s="443"/>
      <c r="K23707" s="443"/>
    </row>
    <row r="23708" spans="2:11" s="440" customFormat="1" x14ac:dyDescent="0.2">
      <c r="B23708" s="442"/>
      <c r="I23708" s="443"/>
      <c r="J23708" s="443"/>
      <c r="K23708" s="443"/>
    </row>
    <row r="23709" spans="2:11" s="440" customFormat="1" x14ac:dyDescent="0.2">
      <c r="B23709" s="442"/>
      <c r="I23709" s="443"/>
      <c r="J23709" s="443"/>
      <c r="K23709" s="443"/>
    </row>
    <row r="23710" spans="2:11" s="440" customFormat="1" x14ac:dyDescent="0.2">
      <c r="B23710" s="442"/>
      <c r="I23710" s="443"/>
      <c r="J23710" s="443"/>
      <c r="K23710" s="443"/>
    </row>
    <row r="23711" spans="2:11" s="440" customFormat="1" x14ac:dyDescent="0.2">
      <c r="B23711" s="442"/>
      <c r="I23711" s="443"/>
      <c r="J23711" s="443"/>
      <c r="K23711" s="443"/>
    </row>
    <row r="23712" spans="2:11" s="440" customFormat="1" x14ac:dyDescent="0.2">
      <c r="B23712" s="442"/>
      <c r="I23712" s="443"/>
      <c r="J23712" s="443"/>
      <c r="K23712" s="443"/>
    </row>
    <row r="23713" spans="2:11" s="440" customFormat="1" x14ac:dyDescent="0.2">
      <c r="B23713" s="442"/>
      <c r="I23713" s="443"/>
      <c r="J23713" s="443"/>
      <c r="K23713" s="443"/>
    </row>
    <row r="23714" spans="2:11" s="440" customFormat="1" x14ac:dyDescent="0.2">
      <c r="B23714" s="442"/>
      <c r="I23714" s="443"/>
      <c r="J23714" s="443"/>
      <c r="K23714" s="443"/>
    </row>
    <row r="23715" spans="2:11" s="440" customFormat="1" x14ac:dyDescent="0.2">
      <c r="B23715" s="442"/>
      <c r="I23715" s="443"/>
      <c r="J23715" s="443"/>
      <c r="K23715" s="443"/>
    </row>
    <row r="23716" spans="2:11" s="440" customFormat="1" x14ac:dyDescent="0.2">
      <c r="B23716" s="442"/>
      <c r="I23716" s="443"/>
      <c r="J23716" s="443"/>
      <c r="K23716" s="443"/>
    </row>
    <row r="23717" spans="2:11" s="440" customFormat="1" x14ac:dyDescent="0.2">
      <c r="B23717" s="442"/>
      <c r="I23717" s="443"/>
      <c r="J23717" s="443"/>
      <c r="K23717" s="443"/>
    </row>
    <row r="23718" spans="2:11" s="440" customFormat="1" x14ac:dyDescent="0.2">
      <c r="B23718" s="442"/>
      <c r="I23718" s="443"/>
      <c r="J23718" s="443"/>
      <c r="K23718" s="443"/>
    </row>
    <row r="23719" spans="2:11" s="440" customFormat="1" x14ac:dyDescent="0.2">
      <c r="B23719" s="442"/>
      <c r="I23719" s="443"/>
      <c r="J23719" s="443"/>
      <c r="K23719" s="443"/>
    </row>
    <row r="23720" spans="2:11" s="440" customFormat="1" x14ac:dyDescent="0.2">
      <c r="B23720" s="442"/>
      <c r="I23720" s="443"/>
      <c r="J23720" s="443"/>
      <c r="K23720" s="443"/>
    </row>
    <row r="23721" spans="2:11" s="440" customFormat="1" x14ac:dyDescent="0.2">
      <c r="B23721" s="442"/>
      <c r="I23721" s="443"/>
      <c r="J23721" s="443"/>
      <c r="K23721" s="443"/>
    </row>
    <row r="23722" spans="2:11" s="440" customFormat="1" x14ac:dyDescent="0.2">
      <c r="B23722" s="442"/>
      <c r="I23722" s="443"/>
      <c r="J23722" s="443"/>
      <c r="K23722" s="443"/>
    </row>
    <row r="23723" spans="2:11" s="440" customFormat="1" x14ac:dyDescent="0.2">
      <c r="B23723" s="442"/>
      <c r="I23723" s="443"/>
      <c r="J23723" s="443"/>
      <c r="K23723" s="443"/>
    </row>
    <row r="23724" spans="2:11" s="440" customFormat="1" x14ac:dyDescent="0.2">
      <c r="B23724" s="442"/>
      <c r="I23724" s="443"/>
      <c r="J23724" s="443"/>
      <c r="K23724" s="443"/>
    </row>
    <row r="23725" spans="2:11" s="440" customFormat="1" x14ac:dyDescent="0.2">
      <c r="B23725" s="442"/>
      <c r="I23725" s="443"/>
      <c r="J23725" s="443"/>
      <c r="K23725" s="443"/>
    </row>
    <row r="23726" spans="2:11" s="440" customFormat="1" x14ac:dyDescent="0.2">
      <c r="B23726" s="442"/>
      <c r="I23726" s="443"/>
      <c r="J23726" s="443"/>
      <c r="K23726" s="443"/>
    </row>
    <row r="23727" spans="2:11" s="440" customFormat="1" x14ac:dyDescent="0.2">
      <c r="B23727" s="442"/>
      <c r="I23727" s="443"/>
      <c r="J23727" s="443"/>
      <c r="K23727" s="443"/>
    </row>
    <row r="23728" spans="2:11" s="440" customFormat="1" x14ac:dyDescent="0.2">
      <c r="B23728" s="442"/>
      <c r="I23728" s="443"/>
      <c r="J23728" s="443"/>
      <c r="K23728" s="443"/>
    </row>
    <row r="23729" spans="2:11" s="440" customFormat="1" x14ac:dyDescent="0.2">
      <c r="B23729" s="442"/>
      <c r="I23729" s="443"/>
      <c r="J23729" s="443"/>
      <c r="K23729" s="443"/>
    </row>
    <row r="23730" spans="2:11" s="440" customFormat="1" x14ac:dyDescent="0.2">
      <c r="B23730" s="442"/>
      <c r="I23730" s="443"/>
      <c r="J23730" s="443"/>
      <c r="K23730" s="443"/>
    </row>
    <row r="23731" spans="2:11" s="440" customFormat="1" x14ac:dyDescent="0.2">
      <c r="B23731" s="442"/>
      <c r="I23731" s="443"/>
      <c r="J23731" s="443"/>
      <c r="K23731" s="443"/>
    </row>
    <row r="23732" spans="2:11" s="440" customFormat="1" x14ac:dyDescent="0.2">
      <c r="B23732" s="442"/>
      <c r="I23732" s="443"/>
      <c r="J23732" s="443"/>
      <c r="K23732" s="443"/>
    </row>
    <row r="23733" spans="2:11" s="440" customFormat="1" x14ac:dyDescent="0.2">
      <c r="B23733" s="442"/>
      <c r="I23733" s="443"/>
      <c r="J23733" s="443"/>
      <c r="K23733" s="443"/>
    </row>
    <row r="23734" spans="2:11" s="440" customFormat="1" x14ac:dyDescent="0.2">
      <c r="B23734" s="442"/>
      <c r="I23734" s="443"/>
      <c r="J23734" s="443"/>
      <c r="K23734" s="443"/>
    </row>
    <row r="23735" spans="2:11" s="440" customFormat="1" x14ac:dyDescent="0.2">
      <c r="B23735" s="442"/>
      <c r="I23735" s="443"/>
      <c r="J23735" s="443"/>
      <c r="K23735" s="443"/>
    </row>
    <row r="23736" spans="2:11" s="440" customFormat="1" x14ac:dyDescent="0.2">
      <c r="B23736" s="442"/>
      <c r="I23736" s="443"/>
      <c r="J23736" s="443"/>
      <c r="K23736" s="443"/>
    </row>
    <row r="23737" spans="2:11" s="440" customFormat="1" x14ac:dyDescent="0.2">
      <c r="B23737" s="442"/>
      <c r="I23737" s="443"/>
      <c r="J23737" s="443"/>
      <c r="K23737" s="443"/>
    </row>
    <row r="23738" spans="2:11" s="440" customFormat="1" x14ac:dyDescent="0.2">
      <c r="B23738" s="442"/>
      <c r="I23738" s="443"/>
      <c r="J23738" s="443"/>
      <c r="K23738" s="443"/>
    </row>
    <row r="23739" spans="2:11" s="440" customFormat="1" x14ac:dyDescent="0.2">
      <c r="B23739" s="442"/>
      <c r="I23739" s="443"/>
      <c r="J23739" s="443"/>
      <c r="K23739" s="443"/>
    </row>
    <row r="23740" spans="2:11" s="440" customFormat="1" x14ac:dyDescent="0.2">
      <c r="B23740" s="442"/>
      <c r="I23740" s="443"/>
      <c r="J23740" s="443"/>
      <c r="K23740" s="443"/>
    </row>
    <row r="23741" spans="2:11" s="440" customFormat="1" x14ac:dyDescent="0.2">
      <c r="B23741" s="442"/>
      <c r="I23741" s="443"/>
      <c r="J23741" s="443"/>
      <c r="K23741" s="443"/>
    </row>
    <row r="23742" spans="2:11" s="440" customFormat="1" x14ac:dyDescent="0.2">
      <c r="B23742" s="442"/>
      <c r="I23742" s="443"/>
      <c r="J23742" s="443"/>
      <c r="K23742" s="443"/>
    </row>
    <row r="23743" spans="2:11" s="440" customFormat="1" x14ac:dyDescent="0.2">
      <c r="B23743" s="442"/>
      <c r="I23743" s="443"/>
      <c r="J23743" s="443"/>
      <c r="K23743" s="443"/>
    </row>
    <row r="23744" spans="2:11" s="440" customFormat="1" x14ac:dyDescent="0.2">
      <c r="B23744" s="442"/>
      <c r="I23744" s="443"/>
      <c r="J23744" s="443"/>
      <c r="K23744" s="443"/>
    </row>
    <row r="23745" spans="2:11" s="440" customFormat="1" x14ac:dyDescent="0.2">
      <c r="B23745" s="442"/>
      <c r="I23745" s="443"/>
      <c r="J23745" s="443"/>
      <c r="K23745" s="443"/>
    </row>
    <row r="23746" spans="2:11" s="440" customFormat="1" x14ac:dyDescent="0.2">
      <c r="B23746" s="442"/>
      <c r="I23746" s="443"/>
      <c r="J23746" s="443"/>
      <c r="K23746" s="443"/>
    </row>
    <row r="23747" spans="2:11" s="440" customFormat="1" x14ac:dyDescent="0.2">
      <c r="B23747" s="442"/>
      <c r="I23747" s="443"/>
      <c r="J23747" s="443"/>
      <c r="K23747" s="443"/>
    </row>
    <row r="23748" spans="2:11" s="440" customFormat="1" x14ac:dyDescent="0.2">
      <c r="B23748" s="442"/>
      <c r="I23748" s="443"/>
      <c r="J23748" s="443"/>
      <c r="K23748" s="443"/>
    </row>
    <row r="23749" spans="2:11" s="440" customFormat="1" x14ac:dyDescent="0.2">
      <c r="B23749" s="442"/>
      <c r="I23749" s="443"/>
      <c r="J23749" s="443"/>
      <c r="K23749" s="443"/>
    </row>
    <row r="23750" spans="2:11" s="440" customFormat="1" x14ac:dyDescent="0.2">
      <c r="B23750" s="442"/>
      <c r="I23750" s="443"/>
      <c r="J23750" s="443"/>
      <c r="K23750" s="443"/>
    </row>
    <row r="23751" spans="2:11" s="440" customFormat="1" x14ac:dyDescent="0.2">
      <c r="B23751" s="442"/>
      <c r="I23751" s="443"/>
      <c r="J23751" s="443"/>
      <c r="K23751" s="443"/>
    </row>
    <row r="23752" spans="2:11" s="440" customFormat="1" x14ac:dyDescent="0.2">
      <c r="B23752" s="442"/>
      <c r="I23752" s="443"/>
      <c r="J23752" s="443"/>
      <c r="K23752" s="443"/>
    </row>
    <row r="23753" spans="2:11" s="440" customFormat="1" x14ac:dyDescent="0.2">
      <c r="B23753" s="442"/>
      <c r="I23753" s="443"/>
      <c r="J23753" s="443"/>
      <c r="K23753" s="443"/>
    </row>
    <row r="23754" spans="2:11" s="440" customFormat="1" x14ac:dyDescent="0.2">
      <c r="B23754" s="442"/>
      <c r="I23754" s="443"/>
      <c r="J23754" s="443"/>
      <c r="K23754" s="443"/>
    </row>
    <row r="23755" spans="2:11" s="440" customFormat="1" x14ac:dyDescent="0.2">
      <c r="B23755" s="442"/>
      <c r="I23755" s="443"/>
      <c r="J23755" s="443"/>
      <c r="K23755" s="443"/>
    </row>
    <row r="23756" spans="2:11" s="440" customFormat="1" x14ac:dyDescent="0.2">
      <c r="B23756" s="442"/>
      <c r="I23756" s="443"/>
      <c r="J23756" s="443"/>
      <c r="K23756" s="443"/>
    </row>
    <row r="23757" spans="2:11" s="440" customFormat="1" x14ac:dyDescent="0.2">
      <c r="B23757" s="442"/>
      <c r="I23757" s="443"/>
      <c r="J23757" s="443"/>
      <c r="K23757" s="443"/>
    </row>
    <row r="23758" spans="2:11" s="440" customFormat="1" x14ac:dyDescent="0.2">
      <c r="B23758" s="442"/>
      <c r="I23758" s="443"/>
      <c r="J23758" s="443"/>
      <c r="K23758" s="443"/>
    </row>
    <row r="23759" spans="2:11" s="440" customFormat="1" x14ac:dyDescent="0.2">
      <c r="B23759" s="442"/>
      <c r="I23759" s="443"/>
      <c r="J23759" s="443"/>
      <c r="K23759" s="443"/>
    </row>
    <row r="23760" spans="2:11" s="440" customFormat="1" x14ac:dyDescent="0.2">
      <c r="B23760" s="442"/>
      <c r="I23760" s="443"/>
      <c r="J23760" s="443"/>
      <c r="K23760" s="443"/>
    </row>
    <row r="23761" spans="2:11" s="440" customFormat="1" x14ac:dyDescent="0.2">
      <c r="B23761" s="442"/>
      <c r="I23761" s="443"/>
      <c r="J23761" s="443"/>
      <c r="K23761" s="443"/>
    </row>
    <row r="23762" spans="2:11" s="440" customFormat="1" x14ac:dyDescent="0.2">
      <c r="B23762" s="442"/>
      <c r="I23762" s="443"/>
      <c r="J23762" s="443"/>
      <c r="K23762" s="443"/>
    </row>
    <row r="23763" spans="2:11" s="440" customFormat="1" x14ac:dyDescent="0.2">
      <c r="B23763" s="442"/>
      <c r="I23763" s="443"/>
      <c r="J23763" s="443"/>
      <c r="K23763" s="443"/>
    </row>
    <row r="23764" spans="2:11" s="440" customFormat="1" x14ac:dyDescent="0.2">
      <c r="B23764" s="442"/>
      <c r="I23764" s="443"/>
      <c r="J23764" s="443"/>
      <c r="K23764" s="443"/>
    </row>
    <row r="23765" spans="2:11" s="440" customFormat="1" x14ac:dyDescent="0.2">
      <c r="B23765" s="442"/>
      <c r="I23765" s="443"/>
      <c r="J23765" s="443"/>
      <c r="K23765" s="443"/>
    </row>
    <row r="23766" spans="2:11" s="440" customFormat="1" x14ac:dyDescent="0.2">
      <c r="B23766" s="442"/>
      <c r="I23766" s="443"/>
      <c r="J23766" s="443"/>
      <c r="K23766" s="443"/>
    </row>
    <row r="23767" spans="2:11" s="440" customFormat="1" x14ac:dyDescent="0.2">
      <c r="B23767" s="442"/>
      <c r="I23767" s="443"/>
      <c r="J23767" s="443"/>
      <c r="K23767" s="443"/>
    </row>
    <row r="23768" spans="2:11" s="440" customFormat="1" x14ac:dyDescent="0.2">
      <c r="B23768" s="442"/>
      <c r="I23768" s="443"/>
      <c r="J23768" s="443"/>
      <c r="K23768" s="443"/>
    </row>
    <row r="23769" spans="2:11" s="440" customFormat="1" x14ac:dyDescent="0.2">
      <c r="B23769" s="442"/>
      <c r="I23769" s="443"/>
      <c r="J23769" s="443"/>
      <c r="K23769" s="443"/>
    </row>
    <row r="23770" spans="2:11" s="440" customFormat="1" x14ac:dyDescent="0.2">
      <c r="B23770" s="442"/>
      <c r="I23770" s="443"/>
      <c r="J23770" s="443"/>
      <c r="K23770" s="443"/>
    </row>
    <row r="23771" spans="2:11" s="440" customFormat="1" x14ac:dyDescent="0.2">
      <c r="B23771" s="442"/>
      <c r="I23771" s="443"/>
      <c r="J23771" s="443"/>
      <c r="K23771" s="443"/>
    </row>
    <row r="23772" spans="2:11" s="440" customFormat="1" x14ac:dyDescent="0.2">
      <c r="B23772" s="442"/>
      <c r="I23772" s="443"/>
      <c r="J23772" s="443"/>
      <c r="K23772" s="443"/>
    </row>
    <row r="23773" spans="2:11" s="440" customFormat="1" x14ac:dyDescent="0.2">
      <c r="B23773" s="442"/>
      <c r="I23773" s="443"/>
      <c r="J23773" s="443"/>
      <c r="K23773" s="443"/>
    </row>
    <row r="23774" spans="2:11" s="440" customFormat="1" x14ac:dyDescent="0.2">
      <c r="B23774" s="442"/>
      <c r="I23774" s="443"/>
      <c r="J23774" s="443"/>
      <c r="K23774" s="443"/>
    </row>
    <row r="23775" spans="2:11" s="440" customFormat="1" x14ac:dyDescent="0.2">
      <c r="B23775" s="442"/>
      <c r="I23775" s="443"/>
      <c r="J23775" s="443"/>
      <c r="K23775" s="443"/>
    </row>
    <row r="23776" spans="2:11" s="440" customFormat="1" x14ac:dyDescent="0.2">
      <c r="B23776" s="442"/>
      <c r="I23776" s="443"/>
      <c r="J23776" s="443"/>
      <c r="K23776" s="443"/>
    </row>
    <row r="23777" spans="2:11" s="440" customFormat="1" x14ac:dyDescent="0.2">
      <c r="B23777" s="442"/>
      <c r="I23777" s="443"/>
      <c r="J23777" s="443"/>
      <c r="K23777" s="443"/>
    </row>
    <row r="23778" spans="2:11" s="440" customFormat="1" x14ac:dyDescent="0.2">
      <c r="B23778" s="442"/>
      <c r="I23778" s="443"/>
      <c r="J23778" s="443"/>
      <c r="K23778" s="443"/>
    </row>
    <row r="23779" spans="2:11" s="440" customFormat="1" x14ac:dyDescent="0.2">
      <c r="B23779" s="442"/>
      <c r="I23779" s="443"/>
      <c r="J23779" s="443"/>
      <c r="K23779" s="443"/>
    </row>
    <row r="23780" spans="2:11" s="440" customFormat="1" x14ac:dyDescent="0.2">
      <c r="B23780" s="442"/>
      <c r="I23780" s="443"/>
      <c r="J23780" s="443"/>
      <c r="K23780" s="443"/>
    </row>
    <row r="23781" spans="2:11" s="440" customFormat="1" x14ac:dyDescent="0.2">
      <c r="B23781" s="442"/>
      <c r="I23781" s="443"/>
      <c r="J23781" s="443"/>
      <c r="K23781" s="443"/>
    </row>
    <row r="23782" spans="2:11" s="440" customFormat="1" x14ac:dyDescent="0.2">
      <c r="B23782" s="442"/>
      <c r="I23782" s="443"/>
      <c r="J23782" s="443"/>
      <c r="K23782" s="443"/>
    </row>
    <row r="23783" spans="2:11" s="440" customFormat="1" x14ac:dyDescent="0.2">
      <c r="B23783" s="442"/>
      <c r="I23783" s="443"/>
      <c r="J23783" s="443"/>
      <c r="K23783" s="443"/>
    </row>
    <row r="23784" spans="2:11" s="440" customFormat="1" x14ac:dyDescent="0.2">
      <c r="B23784" s="442"/>
      <c r="I23784" s="443"/>
      <c r="J23784" s="443"/>
      <c r="K23784" s="443"/>
    </row>
    <row r="23785" spans="2:11" s="440" customFormat="1" x14ac:dyDescent="0.2">
      <c r="B23785" s="442"/>
      <c r="I23785" s="443"/>
      <c r="J23785" s="443"/>
      <c r="K23785" s="443"/>
    </row>
    <row r="23786" spans="2:11" s="440" customFormat="1" x14ac:dyDescent="0.2">
      <c r="B23786" s="442"/>
      <c r="I23786" s="443"/>
      <c r="J23786" s="443"/>
      <c r="K23786" s="443"/>
    </row>
    <row r="23787" spans="2:11" s="440" customFormat="1" x14ac:dyDescent="0.2">
      <c r="B23787" s="442"/>
      <c r="I23787" s="443"/>
      <c r="J23787" s="443"/>
      <c r="K23787" s="443"/>
    </row>
    <row r="23788" spans="2:11" s="440" customFormat="1" x14ac:dyDescent="0.2">
      <c r="B23788" s="442"/>
      <c r="I23788" s="443"/>
      <c r="J23788" s="443"/>
      <c r="K23788" s="443"/>
    </row>
    <row r="23789" spans="2:11" s="440" customFormat="1" x14ac:dyDescent="0.2">
      <c r="B23789" s="442"/>
      <c r="I23789" s="443"/>
      <c r="J23789" s="443"/>
      <c r="K23789" s="443"/>
    </row>
    <row r="23790" spans="2:11" s="440" customFormat="1" x14ac:dyDescent="0.2">
      <c r="B23790" s="442"/>
      <c r="I23790" s="443"/>
      <c r="J23790" s="443"/>
      <c r="K23790" s="443"/>
    </row>
    <row r="23791" spans="2:11" s="440" customFormat="1" x14ac:dyDescent="0.2">
      <c r="B23791" s="442"/>
      <c r="I23791" s="443"/>
      <c r="J23791" s="443"/>
      <c r="K23791" s="443"/>
    </row>
    <row r="23792" spans="2:11" s="440" customFormat="1" x14ac:dyDescent="0.2">
      <c r="B23792" s="442"/>
      <c r="I23792" s="443"/>
      <c r="J23792" s="443"/>
      <c r="K23792" s="443"/>
    </row>
    <row r="23793" spans="2:11" s="440" customFormat="1" x14ac:dyDescent="0.2">
      <c r="B23793" s="442"/>
      <c r="I23793" s="443"/>
      <c r="J23793" s="443"/>
      <c r="K23793" s="443"/>
    </row>
    <row r="23794" spans="2:11" s="440" customFormat="1" x14ac:dyDescent="0.2">
      <c r="B23794" s="442"/>
      <c r="I23794" s="443"/>
      <c r="J23794" s="443"/>
      <c r="K23794" s="443"/>
    </row>
    <row r="23795" spans="2:11" s="440" customFormat="1" x14ac:dyDescent="0.2">
      <c r="B23795" s="442"/>
      <c r="I23795" s="443"/>
      <c r="J23795" s="443"/>
      <c r="K23795" s="443"/>
    </row>
    <row r="23796" spans="2:11" s="440" customFormat="1" x14ac:dyDescent="0.2">
      <c r="B23796" s="442"/>
      <c r="I23796" s="443"/>
      <c r="J23796" s="443"/>
      <c r="K23796" s="443"/>
    </row>
    <row r="23797" spans="2:11" s="440" customFormat="1" x14ac:dyDescent="0.2">
      <c r="B23797" s="442"/>
      <c r="I23797" s="443"/>
      <c r="J23797" s="443"/>
      <c r="K23797" s="443"/>
    </row>
    <row r="23798" spans="2:11" s="440" customFormat="1" x14ac:dyDescent="0.2">
      <c r="B23798" s="442"/>
      <c r="I23798" s="443"/>
      <c r="J23798" s="443"/>
      <c r="K23798" s="443"/>
    </row>
    <row r="23799" spans="2:11" s="440" customFormat="1" x14ac:dyDescent="0.2">
      <c r="B23799" s="442"/>
      <c r="I23799" s="443"/>
      <c r="J23799" s="443"/>
      <c r="K23799" s="443"/>
    </row>
    <row r="23800" spans="2:11" s="440" customFormat="1" x14ac:dyDescent="0.2">
      <c r="B23800" s="442"/>
      <c r="I23800" s="443"/>
      <c r="J23800" s="443"/>
      <c r="K23800" s="443"/>
    </row>
    <row r="23801" spans="2:11" s="440" customFormat="1" x14ac:dyDescent="0.2">
      <c r="B23801" s="442"/>
      <c r="I23801" s="443"/>
      <c r="J23801" s="443"/>
      <c r="K23801" s="443"/>
    </row>
    <row r="23802" spans="2:11" s="440" customFormat="1" x14ac:dyDescent="0.2">
      <c r="B23802" s="442"/>
      <c r="I23802" s="443"/>
      <c r="J23802" s="443"/>
      <c r="K23802" s="443"/>
    </row>
    <row r="23803" spans="2:11" s="440" customFormat="1" x14ac:dyDescent="0.2">
      <c r="B23803" s="442"/>
      <c r="I23803" s="443"/>
      <c r="J23803" s="443"/>
      <c r="K23803" s="443"/>
    </row>
    <row r="23804" spans="2:11" s="440" customFormat="1" x14ac:dyDescent="0.2">
      <c r="B23804" s="442"/>
      <c r="I23804" s="443"/>
      <c r="J23804" s="443"/>
      <c r="K23804" s="443"/>
    </row>
    <row r="23805" spans="2:11" s="440" customFormat="1" x14ac:dyDescent="0.2">
      <c r="B23805" s="442"/>
      <c r="I23805" s="443"/>
      <c r="J23805" s="443"/>
      <c r="K23805" s="443"/>
    </row>
    <row r="23806" spans="2:11" s="440" customFormat="1" x14ac:dyDescent="0.2">
      <c r="B23806" s="442"/>
      <c r="I23806" s="443"/>
      <c r="J23806" s="443"/>
      <c r="K23806" s="443"/>
    </row>
    <row r="23807" spans="2:11" s="440" customFormat="1" x14ac:dyDescent="0.2">
      <c r="B23807" s="442"/>
      <c r="I23807" s="443"/>
      <c r="J23807" s="443"/>
      <c r="K23807" s="443"/>
    </row>
    <row r="23808" spans="2:11" s="440" customFormat="1" x14ac:dyDescent="0.2">
      <c r="B23808" s="442"/>
      <c r="I23808" s="443"/>
      <c r="J23808" s="443"/>
      <c r="K23808" s="443"/>
    </row>
    <row r="23809" spans="2:11" s="440" customFormat="1" x14ac:dyDescent="0.2">
      <c r="B23809" s="442"/>
      <c r="I23809" s="443"/>
      <c r="J23809" s="443"/>
      <c r="K23809" s="443"/>
    </row>
    <row r="23810" spans="2:11" s="440" customFormat="1" x14ac:dyDescent="0.2">
      <c r="B23810" s="442"/>
      <c r="I23810" s="443"/>
      <c r="J23810" s="443"/>
      <c r="K23810" s="443"/>
    </row>
    <row r="23811" spans="2:11" s="440" customFormat="1" x14ac:dyDescent="0.2">
      <c r="B23811" s="442"/>
      <c r="I23811" s="443"/>
      <c r="J23811" s="443"/>
      <c r="K23811" s="443"/>
    </row>
    <row r="23812" spans="2:11" s="440" customFormat="1" x14ac:dyDescent="0.2">
      <c r="B23812" s="442"/>
      <c r="I23812" s="443"/>
      <c r="J23812" s="443"/>
      <c r="K23812" s="443"/>
    </row>
    <row r="23813" spans="2:11" s="440" customFormat="1" x14ac:dyDescent="0.2">
      <c r="B23813" s="442"/>
      <c r="I23813" s="443"/>
      <c r="J23813" s="443"/>
      <c r="K23813" s="443"/>
    </row>
    <row r="23814" spans="2:11" s="440" customFormat="1" x14ac:dyDescent="0.2">
      <c r="B23814" s="442"/>
      <c r="I23814" s="443"/>
      <c r="J23814" s="443"/>
      <c r="K23814" s="443"/>
    </row>
    <row r="23815" spans="2:11" s="440" customFormat="1" x14ac:dyDescent="0.2">
      <c r="B23815" s="442"/>
      <c r="I23815" s="443"/>
      <c r="J23815" s="443"/>
      <c r="K23815" s="443"/>
    </row>
    <row r="23816" spans="2:11" s="440" customFormat="1" x14ac:dyDescent="0.2">
      <c r="B23816" s="442"/>
      <c r="I23816" s="443"/>
      <c r="J23816" s="443"/>
      <c r="K23816" s="443"/>
    </row>
    <row r="23817" spans="2:11" s="440" customFormat="1" x14ac:dyDescent="0.2">
      <c r="B23817" s="442"/>
      <c r="I23817" s="443"/>
      <c r="J23817" s="443"/>
      <c r="K23817" s="443"/>
    </row>
    <row r="23818" spans="2:11" s="440" customFormat="1" x14ac:dyDescent="0.2">
      <c r="B23818" s="442"/>
      <c r="I23818" s="443"/>
      <c r="J23818" s="443"/>
      <c r="K23818" s="443"/>
    </row>
    <row r="23819" spans="2:11" s="440" customFormat="1" x14ac:dyDescent="0.2">
      <c r="B23819" s="442"/>
      <c r="I23819" s="443"/>
      <c r="J23819" s="443"/>
      <c r="K23819" s="443"/>
    </row>
    <row r="23820" spans="2:11" s="440" customFormat="1" x14ac:dyDescent="0.2">
      <c r="B23820" s="442"/>
      <c r="I23820" s="443"/>
      <c r="J23820" s="443"/>
      <c r="K23820" s="443"/>
    </row>
    <row r="23821" spans="2:11" s="440" customFormat="1" x14ac:dyDescent="0.2">
      <c r="B23821" s="442"/>
      <c r="I23821" s="443"/>
      <c r="J23821" s="443"/>
      <c r="K23821" s="443"/>
    </row>
    <row r="23822" spans="2:11" s="440" customFormat="1" x14ac:dyDescent="0.2">
      <c r="B23822" s="442"/>
      <c r="I23822" s="443"/>
      <c r="J23822" s="443"/>
      <c r="K23822" s="443"/>
    </row>
    <row r="23823" spans="2:11" s="440" customFormat="1" x14ac:dyDescent="0.2">
      <c r="B23823" s="442"/>
      <c r="I23823" s="443"/>
      <c r="J23823" s="443"/>
      <c r="K23823" s="443"/>
    </row>
    <row r="23824" spans="2:11" s="440" customFormat="1" x14ac:dyDescent="0.2">
      <c r="B23824" s="442"/>
      <c r="I23824" s="443"/>
      <c r="J23824" s="443"/>
      <c r="K23824" s="443"/>
    </row>
    <row r="23825" spans="2:11" s="440" customFormat="1" x14ac:dyDescent="0.2">
      <c r="B23825" s="442"/>
      <c r="I23825" s="443"/>
      <c r="J23825" s="443"/>
      <c r="K23825" s="443"/>
    </row>
    <row r="23826" spans="2:11" s="440" customFormat="1" x14ac:dyDescent="0.2">
      <c r="B23826" s="442"/>
      <c r="I23826" s="443"/>
      <c r="J23826" s="443"/>
      <c r="K23826" s="443"/>
    </row>
    <row r="23827" spans="2:11" s="440" customFormat="1" x14ac:dyDescent="0.2">
      <c r="B23827" s="442"/>
      <c r="I23827" s="443"/>
      <c r="J23827" s="443"/>
      <c r="K23827" s="443"/>
    </row>
    <row r="23828" spans="2:11" s="440" customFormat="1" x14ac:dyDescent="0.2">
      <c r="B23828" s="442"/>
      <c r="I23828" s="443"/>
      <c r="J23828" s="443"/>
      <c r="K23828" s="443"/>
    </row>
    <row r="23829" spans="2:11" s="440" customFormat="1" x14ac:dyDescent="0.2">
      <c r="B23829" s="442"/>
      <c r="I23829" s="443"/>
      <c r="J23829" s="443"/>
      <c r="K23829" s="443"/>
    </row>
    <row r="23830" spans="2:11" s="440" customFormat="1" x14ac:dyDescent="0.2">
      <c r="B23830" s="442"/>
      <c r="I23830" s="443"/>
      <c r="J23830" s="443"/>
      <c r="K23830" s="443"/>
    </row>
    <row r="23831" spans="2:11" s="440" customFormat="1" x14ac:dyDescent="0.2">
      <c r="B23831" s="442"/>
      <c r="I23831" s="443"/>
      <c r="J23831" s="443"/>
      <c r="K23831" s="443"/>
    </row>
    <row r="23832" spans="2:11" s="440" customFormat="1" x14ac:dyDescent="0.2">
      <c r="B23832" s="442"/>
      <c r="I23832" s="443"/>
      <c r="J23832" s="443"/>
      <c r="K23832" s="443"/>
    </row>
    <row r="23833" spans="2:11" s="440" customFormat="1" x14ac:dyDescent="0.2">
      <c r="B23833" s="442"/>
      <c r="I23833" s="443"/>
      <c r="J23833" s="443"/>
      <c r="K23833" s="443"/>
    </row>
    <row r="23834" spans="2:11" s="440" customFormat="1" x14ac:dyDescent="0.2">
      <c r="B23834" s="442"/>
      <c r="I23834" s="443"/>
      <c r="J23834" s="443"/>
      <c r="K23834" s="443"/>
    </row>
    <row r="23835" spans="2:11" s="440" customFormat="1" x14ac:dyDescent="0.2">
      <c r="B23835" s="442"/>
      <c r="I23835" s="443"/>
      <c r="J23835" s="443"/>
      <c r="K23835" s="443"/>
    </row>
    <row r="23836" spans="2:11" s="440" customFormat="1" x14ac:dyDescent="0.2">
      <c r="B23836" s="442"/>
      <c r="I23836" s="443"/>
      <c r="J23836" s="443"/>
      <c r="K23836" s="443"/>
    </row>
    <row r="23837" spans="2:11" s="440" customFormat="1" x14ac:dyDescent="0.2">
      <c r="B23837" s="442"/>
      <c r="I23837" s="443"/>
      <c r="J23837" s="443"/>
      <c r="K23837" s="443"/>
    </row>
    <row r="23838" spans="2:11" s="440" customFormat="1" x14ac:dyDescent="0.2">
      <c r="B23838" s="442"/>
      <c r="I23838" s="443"/>
      <c r="J23838" s="443"/>
      <c r="K23838" s="443"/>
    </row>
    <row r="23839" spans="2:11" s="440" customFormat="1" x14ac:dyDescent="0.2">
      <c r="B23839" s="442"/>
      <c r="I23839" s="443"/>
      <c r="J23839" s="443"/>
      <c r="K23839" s="443"/>
    </row>
    <row r="23840" spans="2:11" s="440" customFormat="1" x14ac:dyDescent="0.2">
      <c r="B23840" s="442"/>
      <c r="I23840" s="443"/>
      <c r="J23840" s="443"/>
      <c r="K23840" s="443"/>
    </row>
    <row r="23841" spans="2:11" s="440" customFormat="1" x14ac:dyDescent="0.2">
      <c r="B23841" s="442"/>
      <c r="I23841" s="443"/>
      <c r="J23841" s="443"/>
      <c r="K23841" s="443"/>
    </row>
    <row r="23842" spans="2:11" s="440" customFormat="1" x14ac:dyDescent="0.2">
      <c r="B23842" s="442"/>
      <c r="I23842" s="443"/>
      <c r="J23842" s="443"/>
      <c r="K23842" s="443"/>
    </row>
    <row r="23843" spans="2:11" s="440" customFormat="1" x14ac:dyDescent="0.2">
      <c r="B23843" s="442"/>
      <c r="I23843" s="443"/>
      <c r="J23843" s="443"/>
      <c r="K23843" s="443"/>
    </row>
    <row r="23844" spans="2:11" s="440" customFormat="1" x14ac:dyDescent="0.2">
      <c r="B23844" s="442"/>
      <c r="I23844" s="443"/>
      <c r="J23844" s="443"/>
      <c r="K23844" s="443"/>
    </row>
    <row r="23845" spans="2:11" s="440" customFormat="1" x14ac:dyDescent="0.2">
      <c r="B23845" s="442"/>
      <c r="I23845" s="443"/>
      <c r="J23845" s="443"/>
      <c r="K23845" s="443"/>
    </row>
    <row r="23846" spans="2:11" s="440" customFormat="1" x14ac:dyDescent="0.2">
      <c r="B23846" s="442"/>
      <c r="I23846" s="443"/>
      <c r="J23846" s="443"/>
      <c r="K23846" s="443"/>
    </row>
    <row r="23847" spans="2:11" s="440" customFormat="1" x14ac:dyDescent="0.2">
      <c r="B23847" s="442"/>
      <c r="I23847" s="443"/>
      <c r="J23847" s="443"/>
      <c r="K23847" s="443"/>
    </row>
    <row r="23848" spans="2:11" s="440" customFormat="1" x14ac:dyDescent="0.2">
      <c r="B23848" s="442"/>
      <c r="I23848" s="443"/>
      <c r="J23848" s="443"/>
      <c r="K23848" s="443"/>
    </row>
    <row r="23849" spans="2:11" s="440" customFormat="1" x14ac:dyDescent="0.2">
      <c r="B23849" s="442"/>
      <c r="I23849" s="443"/>
      <c r="J23849" s="443"/>
      <c r="K23849" s="443"/>
    </row>
    <row r="23850" spans="2:11" s="440" customFormat="1" x14ac:dyDescent="0.2">
      <c r="B23850" s="442"/>
      <c r="I23850" s="443"/>
      <c r="J23850" s="443"/>
      <c r="K23850" s="443"/>
    </row>
    <row r="23851" spans="2:11" s="440" customFormat="1" x14ac:dyDescent="0.2">
      <c r="B23851" s="442"/>
      <c r="I23851" s="443"/>
      <c r="J23851" s="443"/>
      <c r="K23851" s="443"/>
    </row>
    <row r="23852" spans="2:11" s="440" customFormat="1" x14ac:dyDescent="0.2">
      <c r="B23852" s="442"/>
      <c r="I23852" s="443"/>
      <c r="J23852" s="443"/>
      <c r="K23852" s="443"/>
    </row>
    <row r="23853" spans="2:11" s="440" customFormat="1" x14ac:dyDescent="0.2">
      <c r="B23853" s="442"/>
      <c r="I23853" s="443"/>
      <c r="J23853" s="443"/>
      <c r="K23853" s="443"/>
    </row>
    <row r="23854" spans="2:11" s="440" customFormat="1" x14ac:dyDescent="0.2">
      <c r="B23854" s="442"/>
      <c r="I23854" s="443"/>
      <c r="J23854" s="443"/>
      <c r="K23854" s="443"/>
    </row>
    <row r="23855" spans="2:11" s="440" customFormat="1" x14ac:dyDescent="0.2">
      <c r="B23855" s="442"/>
      <c r="I23855" s="443"/>
      <c r="J23855" s="443"/>
      <c r="K23855" s="443"/>
    </row>
    <row r="23856" spans="2:11" s="440" customFormat="1" x14ac:dyDescent="0.2">
      <c r="B23856" s="442"/>
      <c r="I23856" s="443"/>
      <c r="J23856" s="443"/>
      <c r="K23856" s="443"/>
    </row>
    <row r="23857" spans="2:11" s="440" customFormat="1" x14ac:dyDescent="0.2">
      <c r="B23857" s="442"/>
      <c r="I23857" s="443"/>
      <c r="J23857" s="443"/>
      <c r="K23857" s="443"/>
    </row>
    <row r="23858" spans="2:11" s="440" customFormat="1" x14ac:dyDescent="0.2">
      <c r="B23858" s="442"/>
      <c r="I23858" s="443"/>
      <c r="J23858" s="443"/>
      <c r="K23858" s="443"/>
    </row>
    <row r="23859" spans="2:11" s="440" customFormat="1" x14ac:dyDescent="0.2">
      <c r="B23859" s="442"/>
      <c r="I23859" s="443"/>
      <c r="J23859" s="443"/>
      <c r="K23859" s="443"/>
    </row>
    <row r="23860" spans="2:11" s="440" customFormat="1" x14ac:dyDescent="0.2">
      <c r="B23860" s="442"/>
      <c r="I23860" s="443"/>
      <c r="J23860" s="443"/>
      <c r="K23860" s="443"/>
    </row>
    <row r="23861" spans="2:11" s="440" customFormat="1" x14ac:dyDescent="0.2">
      <c r="B23861" s="442"/>
      <c r="I23861" s="443"/>
      <c r="J23861" s="443"/>
      <c r="K23861" s="443"/>
    </row>
    <row r="23862" spans="2:11" s="440" customFormat="1" x14ac:dyDescent="0.2">
      <c r="B23862" s="442"/>
      <c r="I23862" s="443"/>
      <c r="J23862" s="443"/>
      <c r="K23862" s="443"/>
    </row>
    <row r="23863" spans="2:11" s="440" customFormat="1" x14ac:dyDescent="0.2">
      <c r="B23863" s="442"/>
      <c r="I23863" s="443"/>
      <c r="J23863" s="443"/>
      <c r="K23863" s="443"/>
    </row>
    <row r="23864" spans="2:11" s="440" customFormat="1" x14ac:dyDescent="0.2">
      <c r="B23864" s="442"/>
      <c r="I23864" s="443"/>
      <c r="J23864" s="443"/>
      <c r="K23864" s="443"/>
    </row>
    <row r="23865" spans="2:11" s="440" customFormat="1" x14ac:dyDescent="0.2">
      <c r="B23865" s="442"/>
      <c r="I23865" s="443"/>
      <c r="J23865" s="443"/>
      <c r="K23865" s="443"/>
    </row>
    <row r="23866" spans="2:11" s="440" customFormat="1" x14ac:dyDescent="0.2">
      <c r="B23866" s="442"/>
      <c r="I23866" s="443"/>
      <c r="J23866" s="443"/>
      <c r="K23866" s="443"/>
    </row>
    <row r="23867" spans="2:11" s="440" customFormat="1" x14ac:dyDescent="0.2">
      <c r="B23867" s="442"/>
      <c r="I23867" s="443"/>
      <c r="J23867" s="443"/>
      <c r="K23867" s="443"/>
    </row>
    <row r="23868" spans="2:11" s="440" customFormat="1" x14ac:dyDescent="0.2">
      <c r="B23868" s="442"/>
      <c r="I23868" s="443"/>
      <c r="J23868" s="443"/>
      <c r="K23868" s="443"/>
    </row>
    <row r="23869" spans="2:11" s="440" customFormat="1" x14ac:dyDescent="0.2">
      <c r="B23869" s="442"/>
      <c r="I23869" s="443"/>
      <c r="J23869" s="443"/>
      <c r="K23869" s="443"/>
    </row>
    <row r="23870" spans="2:11" s="440" customFormat="1" x14ac:dyDescent="0.2">
      <c r="B23870" s="442"/>
      <c r="I23870" s="443"/>
      <c r="J23870" s="443"/>
      <c r="K23870" s="443"/>
    </row>
    <row r="23871" spans="2:11" s="440" customFormat="1" x14ac:dyDescent="0.2">
      <c r="B23871" s="442"/>
      <c r="I23871" s="443"/>
      <c r="J23871" s="443"/>
      <c r="K23871" s="443"/>
    </row>
    <row r="23872" spans="2:11" s="440" customFormat="1" x14ac:dyDescent="0.2">
      <c r="B23872" s="442"/>
      <c r="I23872" s="443"/>
      <c r="J23872" s="443"/>
      <c r="K23872" s="443"/>
    </row>
    <row r="23873" spans="2:11" s="440" customFormat="1" x14ac:dyDescent="0.2">
      <c r="B23873" s="442"/>
      <c r="I23873" s="443"/>
      <c r="J23873" s="443"/>
      <c r="K23873" s="443"/>
    </row>
    <row r="23874" spans="2:11" s="440" customFormat="1" x14ac:dyDescent="0.2">
      <c r="B23874" s="442"/>
      <c r="I23874" s="443"/>
      <c r="J23874" s="443"/>
      <c r="K23874" s="443"/>
    </row>
    <row r="23875" spans="2:11" s="440" customFormat="1" x14ac:dyDescent="0.2">
      <c r="B23875" s="442"/>
      <c r="I23875" s="443"/>
      <c r="J23875" s="443"/>
      <c r="K23875" s="443"/>
    </row>
    <row r="23876" spans="2:11" s="440" customFormat="1" x14ac:dyDescent="0.2">
      <c r="B23876" s="442"/>
      <c r="I23876" s="443"/>
      <c r="J23876" s="443"/>
      <c r="K23876" s="443"/>
    </row>
    <row r="23877" spans="2:11" s="440" customFormat="1" x14ac:dyDescent="0.2">
      <c r="B23877" s="442"/>
      <c r="I23877" s="443"/>
      <c r="J23877" s="443"/>
      <c r="K23877" s="443"/>
    </row>
    <row r="23878" spans="2:11" s="440" customFormat="1" x14ac:dyDescent="0.2">
      <c r="B23878" s="442"/>
      <c r="I23878" s="443"/>
      <c r="J23878" s="443"/>
      <c r="K23878" s="443"/>
    </row>
    <row r="23879" spans="2:11" s="440" customFormat="1" x14ac:dyDescent="0.2">
      <c r="B23879" s="442"/>
      <c r="I23879" s="443"/>
      <c r="J23879" s="443"/>
      <c r="K23879" s="443"/>
    </row>
    <row r="23880" spans="2:11" s="440" customFormat="1" x14ac:dyDescent="0.2">
      <c r="B23880" s="442"/>
      <c r="I23880" s="443"/>
      <c r="J23880" s="443"/>
      <c r="K23880" s="443"/>
    </row>
    <row r="23881" spans="2:11" s="440" customFormat="1" x14ac:dyDescent="0.2">
      <c r="B23881" s="442"/>
      <c r="I23881" s="443"/>
      <c r="J23881" s="443"/>
      <c r="K23881" s="443"/>
    </row>
    <row r="23882" spans="2:11" s="440" customFormat="1" x14ac:dyDescent="0.2">
      <c r="B23882" s="442"/>
      <c r="I23882" s="443"/>
      <c r="J23882" s="443"/>
      <c r="K23882" s="443"/>
    </row>
    <row r="23883" spans="2:11" s="440" customFormat="1" x14ac:dyDescent="0.2">
      <c r="B23883" s="442"/>
      <c r="I23883" s="443"/>
      <c r="J23883" s="443"/>
      <c r="K23883" s="443"/>
    </row>
    <row r="23884" spans="2:11" s="440" customFormat="1" x14ac:dyDescent="0.2">
      <c r="B23884" s="442"/>
      <c r="I23884" s="443"/>
      <c r="J23884" s="443"/>
      <c r="K23884" s="443"/>
    </row>
    <row r="23885" spans="2:11" s="440" customFormat="1" x14ac:dyDescent="0.2">
      <c r="B23885" s="442"/>
      <c r="I23885" s="443"/>
      <c r="J23885" s="443"/>
      <c r="K23885" s="443"/>
    </row>
    <row r="23886" spans="2:11" s="440" customFormat="1" x14ac:dyDescent="0.2">
      <c r="B23886" s="442"/>
      <c r="I23886" s="443"/>
      <c r="J23886" s="443"/>
      <c r="K23886" s="443"/>
    </row>
    <row r="23887" spans="2:11" s="440" customFormat="1" x14ac:dyDescent="0.2">
      <c r="B23887" s="442"/>
      <c r="I23887" s="443"/>
      <c r="J23887" s="443"/>
      <c r="K23887" s="443"/>
    </row>
    <row r="23888" spans="2:11" s="440" customFormat="1" x14ac:dyDescent="0.2">
      <c r="B23888" s="442"/>
      <c r="I23888" s="443"/>
      <c r="J23888" s="443"/>
      <c r="K23888" s="443"/>
    </row>
    <row r="23889" spans="2:11" s="440" customFormat="1" x14ac:dyDescent="0.2">
      <c r="B23889" s="442"/>
      <c r="I23889" s="443"/>
      <c r="J23889" s="443"/>
      <c r="K23889" s="443"/>
    </row>
    <row r="23890" spans="2:11" s="440" customFormat="1" x14ac:dyDescent="0.2">
      <c r="B23890" s="442"/>
      <c r="I23890" s="443"/>
      <c r="J23890" s="443"/>
      <c r="K23890" s="443"/>
    </row>
    <row r="23891" spans="2:11" s="440" customFormat="1" x14ac:dyDescent="0.2">
      <c r="B23891" s="442"/>
      <c r="I23891" s="443"/>
      <c r="J23891" s="443"/>
      <c r="K23891" s="443"/>
    </row>
    <row r="23892" spans="2:11" s="440" customFormat="1" x14ac:dyDescent="0.2">
      <c r="B23892" s="442"/>
      <c r="I23892" s="443"/>
      <c r="J23892" s="443"/>
      <c r="K23892" s="443"/>
    </row>
    <row r="23893" spans="2:11" s="440" customFormat="1" x14ac:dyDescent="0.2">
      <c r="B23893" s="442"/>
      <c r="I23893" s="443"/>
      <c r="J23893" s="443"/>
      <c r="K23893" s="443"/>
    </row>
    <row r="23894" spans="2:11" s="440" customFormat="1" x14ac:dyDescent="0.2">
      <c r="B23894" s="442"/>
      <c r="I23894" s="443"/>
      <c r="J23894" s="443"/>
      <c r="K23894" s="443"/>
    </row>
    <row r="23895" spans="2:11" s="440" customFormat="1" x14ac:dyDescent="0.2">
      <c r="B23895" s="442"/>
      <c r="I23895" s="443"/>
      <c r="J23895" s="443"/>
      <c r="K23895" s="443"/>
    </row>
    <row r="23896" spans="2:11" s="440" customFormat="1" x14ac:dyDescent="0.2">
      <c r="B23896" s="442"/>
      <c r="I23896" s="443"/>
      <c r="J23896" s="443"/>
      <c r="K23896" s="443"/>
    </row>
    <row r="23897" spans="2:11" s="440" customFormat="1" x14ac:dyDescent="0.2">
      <c r="B23897" s="442"/>
      <c r="I23897" s="443"/>
      <c r="J23897" s="443"/>
      <c r="K23897" s="443"/>
    </row>
    <row r="23898" spans="2:11" s="440" customFormat="1" x14ac:dyDescent="0.2">
      <c r="B23898" s="442"/>
      <c r="I23898" s="443"/>
      <c r="J23898" s="443"/>
      <c r="K23898" s="443"/>
    </row>
    <row r="23899" spans="2:11" s="440" customFormat="1" x14ac:dyDescent="0.2">
      <c r="B23899" s="442"/>
      <c r="I23899" s="443"/>
      <c r="J23899" s="443"/>
      <c r="K23899" s="443"/>
    </row>
    <row r="23900" spans="2:11" s="440" customFormat="1" x14ac:dyDescent="0.2">
      <c r="B23900" s="442"/>
      <c r="I23900" s="443"/>
      <c r="J23900" s="443"/>
      <c r="K23900" s="443"/>
    </row>
    <row r="23901" spans="2:11" s="440" customFormat="1" x14ac:dyDescent="0.2">
      <c r="B23901" s="442"/>
      <c r="I23901" s="443"/>
      <c r="J23901" s="443"/>
      <c r="K23901" s="443"/>
    </row>
    <row r="23902" spans="2:11" s="440" customFormat="1" x14ac:dyDescent="0.2">
      <c r="B23902" s="442"/>
      <c r="I23902" s="443"/>
      <c r="J23902" s="443"/>
      <c r="K23902" s="443"/>
    </row>
    <row r="23903" spans="2:11" s="440" customFormat="1" x14ac:dyDescent="0.2">
      <c r="B23903" s="442"/>
      <c r="I23903" s="443"/>
      <c r="J23903" s="443"/>
      <c r="K23903" s="443"/>
    </row>
    <row r="23904" spans="2:11" s="440" customFormat="1" x14ac:dyDescent="0.2">
      <c r="B23904" s="442"/>
      <c r="I23904" s="443"/>
      <c r="J23904" s="443"/>
      <c r="K23904" s="443"/>
    </row>
    <row r="23905" spans="2:11" s="440" customFormat="1" x14ac:dyDescent="0.2">
      <c r="B23905" s="442"/>
      <c r="I23905" s="443"/>
      <c r="J23905" s="443"/>
      <c r="K23905" s="443"/>
    </row>
    <row r="23906" spans="2:11" s="440" customFormat="1" x14ac:dyDescent="0.2">
      <c r="B23906" s="442"/>
      <c r="I23906" s="443"/>
      <c r="J23906" s="443"/>
      <c r="K23906" s="443"/>
    </row>
    <row r="23907" spans="2:11" s="440" customFormat="1" x14ac:dyDescent="0.2">
      <c r="B23907" s="442"/>
      <c r="I23907" s="443"/>
      <c r="J23907" s="443"/>
      <c r="K23907" s="443"/>
    </row>
    <row r="23908" spans="2:11" s="440" customFormat="1" x14ac:dyDescent="0.2">
      <c r="B23908" s="442"/>
      <c r="I23908" s="443"/>
      <c r="J23908" s="443"/>
      <c r="K23908" s="443"/>
    </row>
    <row r="23909" spans="2:11" s="440" customFormat="1" x14ac:dyDescent="0.2">
      <c r="B23909" s="442"/>
      <c r="I23909" s="443"/>
      <c r="J23909" s="443"/>
      <c r="K23909" s="443"/>
    </row>
    <row r="23910" spans="2:11" s="440" customFormat="1" x14ac:dyDescent="0.2">
      <c r="B23910" s="442"/>
      <c r="I23910" s="443"/>
      <c r="J23910" s="443"/>
      <c r="K23910" s="443"/>
    </row>
    <row r="23911" spans="2:11" s="440" customFormat="1" x14ac:dyDescent="0.2">
      <c r="B23911" s="442"/>
      <c r="I23911" s="443"/>
      <c r="J23911" s="443"/>
      <c r="K23911" s="443"/>
    </row>
    <row r="23912" spans="2:11" s="440" customFormat="1" x14ac:dyDescent="0.2">
      <c r="B23912" s="442"/>
      <c r="I23912" s="443"/>
      <c r="J23912" s="443"/>
      <c r="K23912" s="443"/>
    </row>
    <row r="23913" spans="2:11" s="440" customFormat="1" x14ac:dyDescent="0.2">
      <c r="B23913" s="442"/>
      <c r="I23913" s="443"/>
      <c r="J23913" s="443"/>
      <c r="K23913" s="443"/>
    </row>
    <row r="23914" spans="2:11" s="440" customFormat="1" x14ac:dyDescent="0.2">
      <c r="B23914" s="442"/>
      <c r="I23914" s="443"/>
      <c r="J23914" s="443"/>
      <c r="K23914" s="443"/>
    </row>
    <row r="23915" spans="2:11" s="440" customFormat="1" x14ac:dyDescent="0.2">
      <c r="B23915" s="442"/>
      <c r="I23915" s="443"/>
      <c r="J23915" s="443"/>
      <c r="K23915" s="443"/>
    </row>
    <row r="23916" spans="2:11" s="440" customFormat="1" x14ac:dyDescent="0.2">
      <c r="B23916" s="442"/>
      <c r="I23916" s="443"/>
      <c r="J23916" s="443"/>
      <c r="K23916" s="443"/>
    </row>
    <row r="23917" spans="2:11" s="440" customFormat="1" x14ac:dyDescent="0.2">
      <c r="B23917" s="442"/>
      <c r="I23917" s="443"/>
      <c r="J23917" s="443"/>
      <c r="K23917" s="443"/>
    </row>
    <row r="23918" spans="2:11" s="440" customFormat="1" x14ac:dyDescent="0.2">
      <c r="B23918" s="442"/>
      <c r="I23918" s="443"/>
      <c r="J23918" s="443"/>
      <c r="K23918" s="443"/>
    </row>
    <row r="23919" spans="2:11" s="440" customFormat="1" x14ac:dyDescent="0.2">
      <c r="B23919" s="442"/>
      <c r="I23919" s="443"/>
      <c r="J23919" s="443"/>
      <c r="K23919" s="443"/>
    </row>
    <row r="23920" spans="2:11" s="440" customFormat="1" x14ac:dyDescent="0.2">
      <c r="B23920" s="442"/>
      <c r="I23920" s="443"/>
      <c r="J23920" s="443"/>
      <c r="K23920" s="443"/>
    </row>
    <row r="23921" spans="2:11" s="440" customFormat="1" x14ac:dyDescent="0.2">
      <c r="B23921" s="442"/>
      <c r="I23921" s="443"/>
      <c r="J23921" s="443"/>
      <c r="K23921" s="443"/>
    </row>
    <row r="23922" spans="2:11" s="440" customFormat="1" x14ac:dyDescent="0.2">
      <c r="B23922" s="442"/>
      <c r="I23922" s="443"/>
      <c r="J23922" s="443"/>
      <c r="K23922" s="443"/>
    </row>
    <row r="23923" spans="2:11" s="440" customFormat="1" x14ac:dyDescent="0.2">
      <c r="B23923" s="442"/>
      <c r="I23923" s="443"/>
      <c r="J23923" s="443"/>
      <c r="K23923" s="443"/>
    </row>
    <row r="23924" spans="2:11" s="440" customFormat="1" x14ac:dyDescent="0.2">
      <c r="B23924" s="442"/>
      <c r="I23924" s="443"/>
      <c r="J23924" s="443"/>
      <c r="K23924" s="443"/>
    </row>
    <row r="23925" spans="2:11" s="440" customFormat="1" x14ac:dyDescent="0.2">
      <c r="B23925" s="442"/>
      <c r="I23925" s="443"/>
      <c r="J23925" s="443"/>
      <c r="K23925" s="443"/>
    </row>
    <row r="23926" spans="2:11" s="440" customFormat="1" x14ac:dyDescent="0.2">
      <c r="B23926" s="442"/>
      <c r="I23926" s="443"/>
      <c r="J23926" s="443"/>
      <c r="K23926" s="443"/>
    </row>
    <row r="23927" spans="2:11" s="440" customFormat="1" x14ac:dyDescent="0.2">
      <c r="B23927" s="442"/>
      <c r="I23927" s="443"/>
      <c r="J23927" s="443"/>
      <c r="K23927" s="443"/>
    </row>
    <row r="23928" spans="2:11" s="440" customFormat="1" x14ac:dyDescent="0.2">
      <c r="B23928" s="442"/>
      <c r="I23928" s="443"/>
      <c r="J23928" s="443"/>
      <c r="K23928" s="443"/>
    </row>
    <row r="23929" spans="2:11" s="440" customFormat="1" x14ac:dyDescent="0.2">
      <c r="B23929" s="442"/>
      <c r="I23929" s="443"/>
      <c r="J23929" s="443"/>
      <c r="K23929" s="443"/>
    </row>
    <row r="23930" spans="2:11" s="440" customFormat="1" x14ac:dyDescent="0.2">
      <c r="B23930" s="442"/>
      <c r="I23930" s="443"/>
      <c r="J23930" s="443"/>
      <c r="K23930" s="443"/>
    </row>
    <row r="23931" spans="2:11" s="440" customFormat="1" x14ac:dyDescent="0.2">
      <c r="B23931" s="442"/>
      <c r="I23931" s="443"/>
      <c r="J23931" s="443"/>
      <c r="K23931" s="443"/>
    </row>
    <row r="23932" spans="2:11" s="440" customFormat="1" x14ac:dyDescent="0.2">
      <c r="B23932" s="442"/>
      <c r="I23932" s="443"/>
      <c r="J23932" s="443"/>
      <c r="K23932" s="443"/>
    </row>
    <row r="23933" spans="2:11" s="440" customFormat="1" x14ac:dyDescent="0.2">
      <c r="B23933" s="442"/>
      <c r="I23933" s="443"/>
      <c r="J23933" s="443"/>
      <c r="K23933" s="443"/>
    </row>
    <row r="23934" spans="2:11" s="440" customFormat="1" x14ac:dyDescent="0.2">
      <c r="B23934" s="442"/>
      <c r="I23934" s="443"/>
      <c r="J23934" s="443"/>
      <c r="K23934" s="443"/>
    </row>
    <row r="23935" spans="2:11" s="440" customFormat="1" x14ac:dyDescent="0.2">
      <c r="B23935" s="442"/>
      <c r="I23935" s="443"/>
      <c r="J23935" s="443"/>
      <c r="K23935" s="443"/>
    </row>
    <row r="23936" spans="2:11" s="440" customFormat="1" x14ac:dyDescent="0.2">
      <c r="B23936" s="442"/>
      <c r="I23936" s="443"/>
      <c r="J23936" s="443"/>
      <c r="K23936" s="443"/>
    </row>
    <row r="23937" spans="2:11" s="440" customFormat="1" x14ac:dyDescent="0.2">
      <c r="B23937" s="442"/>
      <c r="I23937" s="443"/>
      <c r="J23937" s="443"/>
      <c r="K23937" s="443"/>
    </row>
    <row r="23938" spans="2:11" s="440" customFormat="1" x14ac:dyDescent="0.2">
      <c r="B23938" s="442"/>
      <c r="I23938" s="443"/>
      <c r="J23938" s="443"/>
      <c r="K23938" s="443"/>
    </row>
    <row r="23939" spans="2:11" s="440" customFormat="1" x14ac:dyDescent="0.2">
      <c r="B23939" s="442"/>
      <c r="I23939" s="443"/>
      <c r="J23939" s="443"/>
      <c r="K23939" s="443"/>
    </row>
    <row r="23940" spans="2:11" s="440" customFormat="1" x14ac:dyDescent="0.2">
      <c r="B23940" s="442"/>
      <c r="I23940" s="443"/>
      <c r="J23940" s="443"/>
      <c r="K23940" s="443"/>
    </row>
    <row r="23941" spans="2:11" s="440" customFormat="1" x14ac:dyDescent="0.2">
      <c r="B23941" s="442"/>
      <c r="I23941" s="443"/>
      <c r="J23941" s="443"/>
      <c r="K23941" s="443"/>
    </row>
    <row r="23942" spans="2:11" s="440" customFormat="1" x14ac:dyDescent="0.2">
      <c r="B23942" s="442"/>
      <c r="I23942" s="443"/>
      <c r="J23942" s="443"/>
      <c r="K23942" s="443"/>
    </row>
    <row r="23943" spans="2:11" s="440" customFormat="1" x14ac:dyDescent="0.2">
      <c r="B23943" s="442"/>
      <c r="I23943" s="443"/>
      <c r="J23943" s="443"/>
      <c r="K23943" s="443"/>
    </row>
    <row r="23944" spans="2:11" s="440" customFormat="1" x14ac:dyDescent="0.2">
      <c r="B23944" s="442"/>
      <c r="I23944" s="443"/>
      <c r="J23944" s="443"/>
      <c r="K23944" s="443"/>
    </row>
    <row r="23945" spans="2:11" s="440" customFormat="1" x14ac:dyDescent="0.2">
      <c r="B23945" s="442"/>
      <c r="I23945" s="443"/>
      <c r="J23945" s="443"/>
      <c r="K23945" s="443"/>
    </row>
    <row r="23946" spans="2:11" s="440" customFormat="1" x14ac:dyDescent="0.2">
      <c r="B23946" s="442"/>
      <c r="I23946" s="443"/>
      <c r="J23946" s="443"/>
      <c r="K23946" s="443"/>
    </row>
    <row r="23947" spans="2:11" s="440" customFormat="1" x14ac:dyDescent="0.2">
      <c r="B23947" s="442"/>
      <c r="I23947" s="443"/>
      <c r="J23947" s="443"/>
      <c r="K23947" s="443"/>
    </row>
    <row r="23948" spans="2:11" s="440" customFormat="1" x14ac:dyDescent="0.2">
      <c r="B23948" s="442"/>
      <c r="I23948" s="443"/>
      <c r="J23948" s="443"/>
      <c r="K23948" s="443"/>
    </row>
    <row r="23949" spans="2:11" s="440" customFormat="1" x14ac:dyDescent="0.2">
      <c r="B23949" s="442"/>
      <c r="I23949" s="443"/>
      <c r="J23949" s="443"/>
      <c r="K23949" s="443"/>
    </row>
    <row r="23950" spans="2:11" s="440" customFormat="1" x14ac:dyDescent="0.2">
      <c r="B23950" s="442"/>
      <c r="I23950" s="443"/>
      <c r="J23950" s="443"/>
      <c r="K23950" s="443"/>
    </row>
    <row r="23951" spans="2:11" s="440" customFormat="1" x14ac:dyDescent="0.2">
      <c r="B23951" s="442"/>
      <c r="I23951" s="443"/>
      <c r="J23951" s="443"/>
      <c r="K23951" s="443"/>
    </row>
    <row r="23952" spans="2:11" s="440" customFormat="1" x14ac:dyDescent="0.2">
      <c r="B23952" s="442"/>
      <c r="I23952" s="443"/>
      <c r="J23952" s="443"/>
      <c r="K23952" s="443"/>
    </row>
    <row r="23953" spans="2:11" s="440" customFormat="1" x14ac:dyDescent="0.2">
      <c r="B23953" s="442"/>
      <c r="I23953" s="443"/>
      <c r="J23953" s="443"/>
      <c r="K23953" s="443"/>
    </row>
    <row r="23954" spans="2:11" s="440" customFormat="1" x14ac:dyDescent="0.2">
      <c r="B23954" s="442"/>
      <c r="I23954" s="443"/>
      <c r="J23954" s="443"/>
      <c r="K23954" s="443"/>
    </row>
    <row r="23955" spans="2:11" s="440" customFormat="1" x14ac:dyDescent="0.2">
      <c r="B23955" s="442"/>
      <c r="I23955" s="443"/>
      <c r="J23955" s="443"/>
      <c r="K23955" s="443"/>
    </row>
    <row r="23956" spans="2:11" s="440" customFormat="1" x14ac:dyDescent="0.2">
      <c r="B23956" s="442"/>
      <c r="I23956" s="443"/>
      <c r="J23956" s="443"/>
      <c r="K23956" s="443"/>
    </row>
    <row r="23957" spans="2:11" s="440" customFormat="1" x14ac:dyDescent="0.2">
      <c r="B23957" s="442"/>
      <c r="I23957" s="443"/>
      <c r="J23957" s="443"/>
      <c r="K23957" s="443"/>
    </row>
    <row r="23958" spans="2:11" s="440" customFormat="1" x14ac:dyDescent="0.2">
      <c r="B23958" s="442"/>
      <c r="I23958" s="443"/>
      <c r="J23958" s="443"/>
      <c r="K23958" s="443"/>
    </row>
    <row r="23959" spans="2:11" s="440" customFormat="1" x14ac:dyDescent="0.2">
      <c r="B23959" s="442"/>
      <c r="I23959" s="443"/>
      <c r="J23959" s="443"/>
      <c r="K23959" s="443"/>
    </row>
    <row r="23960" spans="2:11" s="440" customFormat="1" x14ac:dyDescent="0.2">
      <c r="B23960" s="442"/>
      <c r="I23960" s="443"/>
      <c r="J23960" s="443"/>
      <c r="K23960" s="443"/>
    </row>
    <row r="23961" spans="2:11" s="440" customFormat="1" x14ac:dyDescent="0.2">
      <c r="B23961" s="442"/>
      <c r="I23961" s="443"/>
      <c r="J23961" s="443"/>
      <c r="K23961" s="443"/>
    </row>
    <row r="23962" spans="2:11" s="440" customFormat="1" x14ac:dyDescent="0.2">
      <c r="B23962" s="442"/>
      <c r="I23962" s="443"/>
      <c r="J23962" s="443"/>
      <c r="K23962" s="443"/>
    </row>
    <row r="23963" spans="2:11" s="440" customFormat="1" x14ac:dyDescent="0.2">
      <c r="B23963" s="442"/>
      <c r="I23963" s="443"/>
      <c r="J23963" s="443"/>
      <c r="K23963" s="443"/>
    </row>
    <row r="23964" spans="2:11" s="440" customFormat="1" x14ac:dyDescent="0.2">
      <c r="B23964" s="442"/>
      <c r="I23964" s="443"/>
      <c r="J23964" s="443"/>
      <c r="K23964" s="443"/>
    </row>
    <row r="23965" spans="2:11" s="440" customFormat="1" x14ac:dyDescent="0.2">
      <c r="B23965" s="442"/>
      <c r="I23965" s="443"/>
      <c r="J23965" s="443"/>
      <c r="K23965" s="443"/>
    </row>
    <row r="23966" spans="2:11" s="440" customFormat="1" x14ac:dyDescent="0.2">
      <c r="B23966" s="442"/>
      <c r="I23966" s="443"/>
      <c r="J23966" s="443"/>
      <c r="K23966" s="443"/>
    </row>
    <row r="23967" spans="2:11" s="440" customFormat="1" x14ac:dyDescent="0.2">
      <c r="B23967" s="442"/>
      <c r="I23967" s="443"/>
      <c r="J23967" s="443"/>
      <c r="K23967" s="443"/>
    </row>
    <row r="23968" spans="2:11" s="440" customFormat="1" x14ac:dyDescent="0.2">
      <c r="B23968" s="442"/>
      <c r="I23968" s="443"/>
      <c r="J23968" s="443"/>
      <c r="K23968" s="443"/>
    </row>
    <row r="23969" spans="2:11" s="440" customFormat="1" x14ac:dyDescent="0.2">
      <c r="B23969" s="442"/>
      <c r="I23969" s="443"/>
      <c r="J23969" s="443"/>
      <c r="K23969" s="443"/>
    </row>
    <row r="23970" spans="2:11" s="440" customFormat="1" x14ac:dyDescent="0.2">
      <c r="B23970" s="442"/>
      <c r="I23970" s="443"/>
      <c r="J23970" s="443"/>
      <c r="K23970" s="443"/>
    </row>
    <row r="23971" spans="2:11" s="440" customFormat="1" x14ac:dyDescent="0.2">
      <c r="B23971" s="442"/>
      <c r="I23971" s="443"/>
      <c r="J23971" s="443"/>
      <c r="K23971" s="443"/>
    </row>
    <row r="23972" spans="2:11" s="440" customFormat="1" x14ac:dyDescent="0.2">
      <c r="B23972" s="442"/>
      <c r="I23972" s="443"/>
      <c r="J23972" s="443"/>
      <c r="K23972" s="443"/>
    </row>
    <row r="23973" spans="2:11" s="440" customFormat="1" x14ac:dyDescent="0.2">
      <c r="B23973" s="442"/>
      <c r="I23973" s="443"/>
      <c r="J23973" s="443"/>
      <c r="K23973" s="443"/>
    </row>
    <row r="23974" spans="2:11" s="440" customFormat="1" x14ac:dyDescent="0.2">
      <c r="B23974" s="442"/>
      <c r="I23974" s="443"/>
      <c r="J23974" s="443"/>
      <c r="K23974" s="443"/>
    </row>
    <row r="23975" spans="2:11" s="440" customFormat="1" x14ac:dyDescent="0.2">
      <c r="B23975" s="442"/>
      <c r="I23975" s="443"/>
      <c r="J23975" s="443"/>
      <c r="K23975" s="443"/>
    </row>
    <row r="23976" spans="2:11" s="440" customFormat="1" x14ac:dyDescent="0.2">
      <c r="B23976" s="442"/>
      <c r="I23976" s="443"/>
      <c r="J23976" s="443"/>
      <c r="K23976" s="443"/>
    </row>
    <row r="23977" spans="2:11" s="440" customFormat="1" x14ac:dyDescent="0.2">
      <c r="B23977" s="442"/>
      <c r="I23977" s="443"/>
      <c r="J23977" s="443"/>
      <c r="K23977" s="443"/>
    </row>
    <row r="23978" spans="2:11" s="440" customFormat="1" x14ac:dyDescent="0.2">
      <c r="B23978" s="442"/>
      <c r="I23978" s="443"/>
      <c r="J23978" s="443"/>
      <c r="K23978" s="443"/>
    </row>
    <row r="23979" spans="2:11" s="440" customFormat="1" x14ac:dyDescent="0.2">
      <c r="B23979" s="442"/>
      <c r="I23979" s="443"/>
      <c r="J23979" s="443"/>
      <c r="K23979" s="443"/>
    </row>
    <row r="23980" spans="2:11" s="440" customFormat="1" x14ac:dyDescent="0.2">
      <c r="B23980" s="442"/>
      <c r="I23980" s="443"/>
      <c r="J23980" s="443"/>
      <c r="K23980" s="443"/>
    </row>
    <row r="23981" spans="2:11" s="440" customFormat="1" x14ac:dyDescent="0.2">
      <c r="B23981" s="442"/>
      <c r="I23981" s="443"/>
      <c r="J23981" s="443"/>
      <c r="K23981" s="443"/>
    </row>
    <row r="23982" spans="2:11" s="440" customFormat="1" x14ac:dyDescent="0.2">
      <c r="B23982" s="442"/>
      <c r="I23982" s="443"/>
      <c r="J23982" s="443"/>
      <c r="K23982" s="443"/>
    </row>
    <row r="23983" spans="2:11" s="440" customFormat="1" x14ac:dyDescent="0.2">
      <c r="B23983" s="442"/>
      <c r="I23983" s="443"/>
      <c r="J23983" s="443"/>
      <c r="K23983" s="443"/>
    </row>
    <row r="23984" spans="2:11" s="440" customFormat="1" x14ac:dyDescent="0.2">
      <c r="B23984" s="442"/>
      <c r="I23984" s="443"/>
      <c r="J23984" s="443"/>
      <c r="K23984" s="443"/>
    </row>
    <row r="23985" spans="2:11" s="440" customFormat="1" x14ac:dyDescent="0.2">
      <c r="B23985" s="442"/>
      <c r="I23985" s="443"/>
      <c r="J23985" s="443"/>
      <c r="K23985" s="443"/>
    </row>
    <row r="23986" spans="2:11" s="440" customFormat="1" x14ac:dyDescent="0.2">
      <c r="B23986" s="442"/>
      <c r="I23986" s="443"/>
      <c r="J23986" s="443"/>
      <c r="K23986" s="443"/>
    </row>
    <row r="23987" spans="2:11" s="440" customFormat="1" x14ac:dyDescent="0.2">
      <c r="B23987" s="442"/>
      <c r="I23987" s="443"/>
      <c r="J23987" s="443"/>
      <c r="K23987" s="443"/>
    </row>
    <row r="23988" spans="2:11" s="440" customFormat="1" x14ac:dyDescent="0.2">
      <c r="B23988" s="442"/>
      <c r="I23988" s="443"/>
      <c r="J23988" s="443"/>
      <c r="K23988" s="443"/>
    </row>
    <row r="23989" spans="2:11" s="440" customFormat="1" x14ac:dyDescent="0.2">
      <c r="B23989" s="442"/>
      <c r="I23989" s="443"/>
      <c r="J23989" s="443"/>
      <c r="K23989" s="443"/>
    </row>
    <row r="23990" spans="2:11" s="440" customFormat="1" x14ac:dyDescent="0.2">
      <c r="B23990" s="442"/>
      <c r="I23990" s="443"/>
      <c r="J23990" s="443"/>
      <c r="K23990" s="443"/>
    </row>
    <row r="23991" spans="2:11" s="440" customFormat="1" x14ac:dyDescent="0.2">
      <c r="B23991" s="442"/>
      <c r="I23991" s="443"/>
      <c r="J23991" s="443"/>
      <c r="K23991" s="443"/>
    </row>
    <row r="23992" spans="2:11" s="440" customFormat="1" x14ac:dyDescent="0.2">
      <c r="B23992" s="442"/>
      <c r="I23992" s="443"/>
      <c r="J23992" s="443"/>
      <c r="K23992" s="443"/>
    </row>
    <row r="23993" spans="2:11" s="440" customFormat="1" x14ac:dyDescent="0.2">
      <c r="B23993" s="442"/>
      <c r="I23993" s="443"/>
      <c r="J23993" s="443"/>
      <c r="K23993" s="443"/>
    </row>
    <row r="23994" spans="2:11" s="440" customFormat="1" x14ac:dyDescent="0.2">
      <c r="B23994" s="442"/>
      <c r="I23994" s="443"/>
      <c r="J23994" s="443"/>
      <c r="K23994" s="443"/>
    </row>
    <row r="23995" spans="2:11" s="440" customFormat="1" x14ac:dyDescent="0.2">
      <c r="B23995" s="442"/>
      <c r="I23995" s="443"/>
      <c r="J23995" s="443"/>
      <c r="K23995" s="443"/>
    </row>
    <row r="23996" spans="2:11" s="440" customFormat="1" x14ac:dyDescent="0.2">
      <c r="B23996" s="442"/>
      <c r="I23996" s="443"/>
      <c r="J23996" s="443"/>
      <c r="K23996" s="443"/>
    </row>
    <row r="23997" spans="2:11" s="440" customFormat="1" x14ac:dyDescent="0.2">
      <c r="B23997" s="442"/>
      <c r="I23997" s="443"/>
      <c r="J23997" s="443"/>
      <c r="K23997" s="443"/>
    </row>
    <row r="23998" spans="2:11" s="440" customFormat="1" x14ac:dyDescent="0.2">
      <c r="B23998" s="442"/>
      <c r="I23998" s="443"/>
      <c r="J23998" s="443"/>
      <c r="K23998" s="443"/>
    </row>
    <row r="23999" spans="2:11" s="440" customFormat="1" x14ac:dyDescent="0.2">
      <c r="B23999" s="442"/>
      <c r="I23999" s="443"/>
      <c r="J23999" s="443"/>
      <c r="K23999" s="443"/>
    </row>
    <row r="24000" spans="2:11" s="440" customFormat="1" x14ac:dyDescent="0.2">
      <c r="B24000" s="442"/>
      <c r="I24000" s="443"/>
      <c r="J24000" s="443"/>
      <c r="K24000" s="443"/>
    </row>
    <row r="24001" spans="2:11" s="440" customFormat="1" x14ac:dyDescent="0.2">
      <c r="B24001" s="442"/>
      <c r="I24001" s="443"/>
      <c r="J24001" s="443"/>
      <c r="K24001" s="443"/>
    </row>
    <row r="24002" spans="2:11" s="440" customFormat="1" x14ac:dyDescent="0.2">
      <c r="B24002" s="442"/>
      <c r="I24002" s="443"/>
      <c r="J24002" s="443"/>
      <c r="K24002" s="443"/>
    </row>
    <row r="24003" spans="2:11" s="440" customFormat="1" x14ac:dyDescent="0.2">
      <c r="B24003" s="442"/>
      <c r="I24003" s="443"/>
      <c r="J24003" s="443"/>
      <c r="K24003" s="443"/>
    </row>
    <row r="24004" spans="2:11" s="440" customFormat="1" x14ac:dyDescent="0.2">
      <c r="B24004" s="442"/>
      <c r="I24004" s="443"/>
      <c r="J24004" s="443"/>
      <c r="K24004" s="443"/>
    </row>
    <row r="24005" spans="2:11" s="440" customFormat="1" x14ac:dyDescent="0.2">
      <c r="B24005" s="442"/>
      <c r="I24005" s="443"/>
      <c r="J24005" s="443"/>
      <c r="K24005" s="443"/>
    </row>
    <row r="24006" spans="2:11" s="440" customFormat="1" x14ac:dyDescent="0.2">
      <c r="B24006" s="442"/>
      <c r="I24006" s="443"/>
      <c r="J24006" s="443"/>
      <c r="K24006" s="443"/>
    </row>
    <row r="24007" spans="2:11" s="440" customFormat="1" x14ac:dyDescent="0.2">
      <c r="B24007" s="442"/>
      <c r="I24007" s="443"/>
      <c r="J24007" s="443"/>
      <c r="K24007" s="443"/>
    </row>
    <row r="24008" spans="2:11" s="440" customFormat="1" x14ac:dyDescent="0.2">
      <c r="B24008" s="442"/>
      <c r="I24008" s="443"/>
      <c r="J24008" s="443"/>
      <c r="K24008" s="443"/>
    </row>
    <row r="24009" spans="2:11" s="440" customFormat="1" x14ac:dyDescent="0.2">
      <c r="B24009" s="442"/>
      <c r="I24009" s="443"/>
      <c r="J24009" s="443"/>
      <c r="K24009" s="443"/>
    </row>
    <row r="24010" spans="2:11" s="440" customFormat="1" x14ac:dyDescent="0.2">
      <c r="B24010" s="442"/>
      <c r="I24010" s="443"/>
      <c r="J24010" s="443"/>
      <c r="K24010" s="443"/>
    </row>
    <row r="24011" spans="2:11" s="440" customFormat="1" x14ac:dyDescent="0.2">
      <c r="B24011" s="442"/>
      <c r="I24011" s="443"/>
      <c r="J24011" s="443"/>
      <c r="K24011" s="443"/>
    </row>
    <row r="24012" spans="2:11" s="440" customFormat="1" x14ac:dyDescent="0.2">
      <c r="B24012" s="442"/>
      <c r="I24012" s="443"/>
      <c r="J24012" s="443"/>
      <c r="K24012" s="443"/>
    </row>
    <row r="24013" spans="2:11" s="440" customFormat="1" x14ac:dyDescent="0.2">
      <c r="B24013" s="442"/>
      <c r="I24013" s="443"/>
      <c r="J24013" s="443"/>
      <c r="K24013" s="443"/>
    </row>
    <row r="24014" spans="2:11" s="440" customFormat="1" x14ac:dyDescent="0.2">
      <c r="B24014" s="442"/>
      <c r="I24014" s="443"/>
      <c r="J24014" s="443"/>
      <c r="K24014" s="443"/>
    </row>
    <row r="24015" spans="2:11" s="440" customFormat="1" x14ac:dyDescent="0.2">
      <c r="B24015" s="442"/>
      <c r="I24015" s="443"/>
      <c r="J24015" s="443"/>
      <c r="K24015" s="443"/>
    </row>
    <row r="24016" spans="2:11" s="440" customFormat="1" x14ac:dyDescent="0.2">
      <c r="B24016" s="442"/>
      <c r="I24016" s="443"/>
      <c r="J24016" s="443"/>
      <c r="K24016" s="443"/>
    </row>
    <row r="24017" spans="2:11" s="440" customFormat="1" x14ac:dyDescent="0.2">
      <c r="B24017" s="442"/>
      <c r="I24017" s="443"/>
      <c r="J24017" s="443"/>
      <c r="K24017" s="443"/>
    </row>
    <row r="24018" spans="2:11" s="440" customFormat="1" x14ac:dyDescent="0.2">
      <c r="B24018" s="442"/>
      <c r="I24018" s="443"/>
      <c r="J24018" s="443"/>
      <c r="K24018" s="443"/>
    </row>
    <row r="24019" spans="2:11" s="440" customFormat="1" x14ac:dyDescent="0.2">
      <c r="B24019" s="442"/>
      <c r="I24019" s="443"/>
      <c r="J24019" s="443"/>
      <c r="K24019" s="443"/>
    </row>
    <row r="24020" spans="2:11" s="440" customFormat="1" x14ac:dyDescent="0.2">
      <c r="B24020" s="442"/>
      <c r="I24020" s="443"/>
      <c r="J24020" s="443"/>
      <c r="K24020" s="443"/>
    </row>
    <row r="24021" spans="2:11" s="440" customFormat="1" x14ac:dyDescent="0.2">
      <c r="B24021" s="442"/>
      <c r="I24021" s="443"/>
      <c r="J24021" s="443"/>
      <c r="K24021" s="443"/>
    </row>
    <row r="24022" spans="2:11" s="440" customFormat="1" x14ac:dyDescent="0.2">
      <c r="B24022" s="442"/>
      <c r="I24022" s="443"/>
      <c r="J24022" s="443"/>
      <c r="K24022" s="443"/>
    </row>
    <row r="24023" spans="2:11" s="440" customFormat="1" x14ac:dyDescent="0.2">
      <c r="B24023" s="442"/>
      <c r="I24023" s="443"/>
      <c r="J24023" s="443"/>
      <c r="K24023" s="443"/>
    </row>
    <row r="24024" spans="2:11" s="440" customFormat="1" x14ac:dyDescent="0.2">
      <c r="B24024" s="442"/>
      <c r="I24024" s="443"/>
      <c r="J24024" s="443"/>
      <c r="K24024" s="443"/>
    </row>
    <row r="24025" spans="2:11" s="440" customFormat="1" x14ac:dyDescent="0.2">
      <c r="B24025" s="442"/>
      <c r="I24025" s="443"/>
      <c r="J24025" s="443"/>
      <c r="K24025" s="443"/>
    </row>
    <row r="24026" spans="2:11" s="440" customFormat="1" x14ac:dyDescent="0.2">
      <c r="B24026" s="442"/>
      <c r="I24026" s="443"/>
      <c r="J24026" s="443"/>
      <c r="K24026" s="443"/>
    </row>
    <row r="24027" spans="2:11" s="440" customFormat="1" x14ac:dyDescent="0.2">
      <c r="B24027" s="442"/>
      <c r="I24027" s="443"/>
      <c r="J24027" s="443"/>
      <c r="K24027" s="443"/>
    </row>
    <row r="24028" spans="2:11" s="440" customFormat="1" x14ac:dyDescent="0.2">
      <c r="B24028" s="442"/>
      <c r="I24028" s="443"/>
      <c r="J24028" s="443"/>
      <c r="K24028" s="443"/>
    </row>
    <row r="24029" spans="2:11" s="440" customFormat="1" x14ac:dyDescent="0.2">
      <c r="B24029" s="442"/>
      <c r="I24029" s="443"/>
      <c r="J24029" s="443"/>
      <c r="K24029" s="443"/>
    </row>
    <row r="24030" spans="2:11" s="440" customFormat="1" x14ac:dyDescent="0.2">
      <c r="B24030" s="442"/>
      <c r="I24030" s="443"/>
      <c r="J24030" s="443"/>
      <c r="K24030" s="443"/>
    </row>
    <row r="24031" spans="2:11" s="440" customFormat="1" x14ac:dyDescent="0.2">
      <c r="B24031" s="442"/>
      <c r="I24031" s="443"/>
      <c r="J24031" s="443"/>
      <c r="K24031" s="443"/>
    </row>
    <row r="24032" spans="2:11" s="440" customFormat="1" x14ac:dyDescent="0.2">
      <c r="B24032" s="442"/>
      <c r="I24032" s="443"/>
      <c r="J24032" s="443"/>
      <c r="K24032" s="443"/>
    </row>
    <row r="24033" spans="2:11" s="440" customFormat="1" x14ac:dyDescent="0.2">
      <c r="B24033" s="442"/>
      <c r="I24033" s="443"/>
      <c r="J24033" s="443"/>
      <c r="K24033" s="443"/>
    </row>
    <row r="24034" spans="2:11" s="440" customFormat="1" x14ac:dyDescent="0.2">
      <c r="B24034" s="442"/>
      <c r="I24034" s="443"/>
      <c r="J24034" s="443"/>
      <c r="K24034" s="443"/>
    </row>
    <row r="24035" spans="2:11" s="440" customFormat="1" x14ac:dyDescent="0.2">
      <c r="B24035" s="442"/>
      <c r="I24035" s="443"/>
      <c r="J24035" s="443"/>
      <c r="K24035" s="443"/>
    </row>
    <row r="24036" spans="2:11" s="440" customFormat="1" x14ac:dyDescent="0.2">
      <c r="B24036" s="442"/>
      <c r="I24036" s="443"/>
      <c r="J24036" s="443"/>
      <c r="K24036" s="443"/>
    </row>
    <row r="24037" spans="2:11" s="440" customFormat="1" x14ac:dyDescent="0.2">
      <c r="B24037" s="442"/>
      <c r="I24037" s="443"/>
      <c r="J24037" s="443"/>
      <c r="K24037" s="443"/>
    </row>
    <row r="24038" spans="2:11" s="440" customFormat="1" x14ac:dyDescent="0.2">
      <c r="B24038" s="442"/>
      <c r="I24038" s="443"/>
      <c r="J24038" s="443"/>
      <c r="K24038" s="443"/>
    </row>
    <row r="24039" spans="2:11" s="440" customFormat="1" x14ac:dyDescent="0.2">
      <c r="B24039" s="442"/>
      <c r="I24039" s="443"/>
      <c r="J24039" s="443"/>
      <c r="K24039" s="443"/>
    </row>
    <row r="24040" spans="2:11" s="440" customFormat="1" x14ac:dyDescent="0.2">
      <c r="B24040" s="442"/>
      <c r="I24040" s="443"/>
      <c r="J24040" s="443"/>
      <c r="K24040" s="443"/>
    </row>
    <row r="24041" spans="2:11" s="440" customFormat="1" x14ac:dyDescent="0.2">
      <c r="B24041" s="442"/>
      <c r="I24041" s="443"/>
      <c r="J24041" s="443"/>
      <c r="K24041" s="443"/>
    </row>
    <row r="24042" spans="2:11" s="440" customFormat="1" x14ac:dyDescent="0.2">
      <c r="B24042" s="442"/>
      <c r="I24042" s="443"/>
      <c r="J24042" s="443"/>
      <c r="K24042" s="443"/>
    </row>
    <row r="24043" spans="2:11" s="440" customFormat="1" x14ac:dyDescent="0.2">
      <c r="B24043" s="442"/>
      <c r="I24043" s="443"/>
      <c r="J24043" s="443"/>
      <c r="K24043" s="443"/>
    </row>
    <row r="24044" spans="2:11" s="440" customFormat="1" x14ac:dyDescent="0.2">
      <c r="B24044" s="442"/>
      <c r="I24044" s="443"/>
      <c r="J24044" s="443"/>
      <c r="K24044" s="443"/>
    </row>
    <row r="24045" spans="2:11" s="440" customFormat="1" x14ac:dyDescent="0.2">
      <c r="B24045" s="442"/>
      <c r="I24045" s="443"/>
      <c r="J24045" s="443"/>
      <c r="K24045" s="443"/>
    </row>
    <row r="24046" spans="2:11" s="440" customFormat="1" x14ac:dyDescent="0.2">
      <c r="B24046" s="442"/>
      <c r="I24046" s="443"/>
      <c r="J24046" s="443"/>
      <c r="K24046" s="443"/>
    </row>
    <row r="24047" spans="2:11" s="440" customFormat="1" x14ac:dyDescent="0.2">
      <c r="B24047" s="442"/>
      <c r="I24047" s="443"/>
      <c r="J24047" s="443"/>
      <c r="K24047" s="443"/>
    </row>
    <row r="24048" spans="2:11" s="440" customFormat="1" x14ac:dyDescent="0.2">
      <c r="B24048" s="442"/>
      <c r="I24048" s="443"/>
      <c r="J24048" s="443"/>
      <c r="K24048" s="443"/>
    </row>
    <row r="24049" spans="2:11" s="440" customFormat="1" x14ac:dyDescent="0.2">
      <c r="B24049" s="442"/>
      <c r="I24049" s="443"/>
      <c r="J24049" s="443"/>
      <c r="K24049" s="443"/>
    </row>
    <row r="24050" spans="2:11" s="440" customFormat="1" x14ac:dyDescent="0.2">
      <c r="B24050" s="442"/>
      <c r="I24050" s="443"/>
      <c r="J24050" s="443"/>
      <c r="K24050" s="443"/>
    </row>
    <row r="24051" spans="2:11" s="440" customFormat="1" x14ac:dyDescent="0.2">
      <c r="B24051" s="442"/>
      <c r="I24051" s="443"/>
      <c r="J24051" s="443"/>
      <c r="K24051" s="443"/>
    </row>
    <row r="24052" spans="2:11" s="440" customFormat="1" x14ac:dyDescent="0.2">
      <c r="B24052" s="442"/>
      <c r="I24052" s="443"/>
      <c r="J24052" s="443"/>
      <c r="K24052" s="443"/>
    </row>
    <row r="24053" spans="2:11" s="440" customFormat="1" x14ac:dyDescent="0.2">
      <c r="B24053" s="442"/>
      <c r="I24053" s="443"/>
      <c r="J24053" s="443"/>
      <c r="K24053" s="443"/>
    </row>
    <row r="24054" spans="2:11" s="440" customFormat="1" x14ac:dyDescent="0.2">
      <c r="B24054" s="442"/>
      <c r="I24054" s="443"/>
      <c r="J24054" s="443"/>
      <c r="K24054" s="443"/>
    </row>
    <row r="24055" spans="2:11" s="440" customFormat="1" x14ac:dyDescent="0.2">
      <c r="B24055" s="442"/>
      <c r="I24055" s="443"/>
      <c r="J24055" s="443"/>
      <c r="K24055" s="443"/>
    </row>
    <row r="24056" spans="2:11" s="440" customFormat="1" x14ac:dyDescent="0.2">
      <c r="B24056" s="442"/>
      <c r="I24056" s="443"/>
      <c r="J24056" s="443"/>
      <c r="K24056" s="443"/>
    </row>
    <row r="24057" spans="2:11" s="440" customFormat="1" x14ac:dyDescent="0.2">
      <c r="B24057" s="442"/>
      <c r="I24057" s="443"/>
      <c r="J24057" s="443"/>
      <c r="K24057" s="443"/>
    </row>
    <row r="24058" spans="2:11" s="440" customFormat="1" x14ac:dyDescent="0.2">
      <c r="B24058" s="442"/>
      <c r="I24058" s="443"/>
      <c r="J24058" s="443"/>
      <c r="K24058" s="443"/>
    </row>
    <row r="24059" spans="2:11" s="440" customFormat="1" x14ac:dyDescent="0.2">
      <c r="B24059" s="442"/>
      <c r="I24059" s="443"/>
      <c r="J24059" s="443"/>
      <c r="K24059" s="443"/>
    </row>
    <row r="24060" spans="2:11" s="440" customFormat="1" x14ac:dyDescent="0.2">
      <c r="B24060" s="442"/>
      <c r="I24060" s="443"/>
      <c r="J24060" s="443"/>
      <c r="K24060" s="443"/>
    </row>
    <row r="24061" spans="2:11" s="440" customFormat="1" x14ac:dyDescent="0.2">
      <c r="B24061" s="442"/>
      <c r="I24061" s="443"/>
      <c r="J24061" s="443"/>
      <c r="K24061" s="443"/>
    </row>
    <row r="24062" spans="2:11" s="440" customFormat="1" x14ac:dyDescent="0.2">
      <c r="B24062" s="442"/>
      <c r="I24062" s="443"/>
      <c r="J24062" s="443"/>
      <c r="K24062" s="443"/>
    </row>
    <row r="24063" spans="2:11" s="440" customFormat="1" x14ac:dyDescent="0.2">
      <c r="B24063" s="442"/>
      <c r="I24063" s="443"/>
      <c r="J24063" s="443"/>
      <c r="K24063" s="443"/>
    </row>
    <row r="24064" spans="2:11" s="440" customFormat="1" x14ac:dyDescent="0.2">
      <c r="B24064" s="442"/>
      <c r="I24064" s="443"/>
      <c r="J24064" s="443"/>
      <c r="K24064" s="443"/>
    </row>
    <row r="24065" spans="2:11" s="440" customFormat="1" x14ac:dyDescent="0.2">
      <c r="B24065" s="442"/>
      <c r="I24065" s="443"/>
      <c r="J24065" s="443"/>
      <c r="K24065" s="443"/>
    </row>
    <row r="24066" spans="2:11" s="440" customFormat="1" x14ac:dyDescent="0.2">
      <c r="B24066" s="442"/>
      <c r="I24066" s="443"/>
      <c r="J24066" s="443"/>
      <c r="K24066" s="443"/>
    </row>
    <row r="24067" spans="2:11" s="440" customFormat="1" x14ac:dyDescent="0.2">
      <c r="B24067" s="442"/>
      <c r="I24067" s="443"/>
      <c r="J24067" s="443"/>
      <c r="K24067" s="443"/>
    </row>
    <row r="24068" spans="2:11" s="440" customFormat="1" x14ac:dyDescent="0.2">
      <c r="B24068" s="442"/>
      <c r="I24068" s="443"/>
      <c r="J24068" s="443"/>
      <c r="K24068" s="443"/>
    </row>
    <row r="24069" spans="2:11" s="440" customFormat="1" x14ac:dyDescent="0.2">
      <c r="B24069" s="442"/>
      <c r="I24069" s="443"/>
      <c r="J24069" s="443"/>
      <c r="K24069" s="443"/>
    </row>
    <row r="24070" spans="2:11" s="440" customFormat="1" x14ac:dyDescent="0.2">
      <c r="B24070" s="442"/>
      <c r="I24070" s="443"/>
      <c r="J24070" s="443"/>
      <c r="K24070" s="443"/>
    </row>
    <row r="24071" spans="2:11" s="440" customFormat="1" x14ac:dyDescent="0.2">
      <c r="B24071" s="442"/>
      <c r="I24071" s="443"/>
      <c r="J24071" s="443"/>
      <c r="K24071" s="443"/>
    </row>
    <row r="24072" spans="2:11" s="440" customFormat="1" x14ac:dyDescent="0.2">
      <c r="B24072" s="442"/>
      <c r="I24072" s="443"/>
      <c r="J24072" s="443"/>
      <c r="K24072" s="443"/>
    </row>
    <row r="24073" spans="2:11" s="440" customFormat="1" x14ac:dyDescent="0.2">
      <c r="B24073" s="442"/>
      <c r="I24073" s="443"/>
      <c r="J24073" s="443"/>
      <c r="K24073" s="443"/>
    </row>
    <row r="24074" spans="2:11" s="440" customFormat="1" x14ac:dyDescent="0.2">
      <c r="B24074" s="442"/>
      <c r="I24074" s="443"/>
      <c r="J24074" s="443"/>
      <c r="K24074" s="443"/>
    </row>
    <row r="24075" spans="2:11" s="440" customFormat="1" x14ac:dyDescent="0.2">
      <c r="B24075" s="442"/>
      <c r="I24075" s="443"/>
      <c r="J24075" s="443"/>
      <c r="K24075" s="443"/>
    </row>
    <row r="24076" spans="2:11" s="440" customFormat="1" x14ac:dyDescent="0.2">
      <c r="B24076" s="442"/>
      <c r="I24076" s="443"/>
      <c r="J24076" s="443"/>
      <c r="K24076" s="443"/>
    </row>
    <row r="24077" spans="2:11" s="440" customFormat="1" x14ac:dyDescent="0.2">
      <c r="B24077" s="442"/>
      <c r="I24077" s="443"/>
      <c r="J24077" s="443"/>
      <c r="K24077" s="443"/>
    </row>
    <row r="24078" spans="2:11" s="440" customFormat="1" x14ac:dyDescent="0.2">
      <c r="B24078" s="442"/>
      <c r="I24078" s="443"/>
      <c r="J24078" s="443"/>
      <c r="K24078" s="443"/>
    </row>
    <row r="24079" spans="2:11" s="440" customFormat="1" x14ac:dyDescent="0.2">
      <c r="B24079" s="442"/>
      <c r="I24079" s="443"/>
      <c r="J24079" s="443"/>
      <c r="K24079" s="443"/>
    </row>
    <row r="24080" spans="2:11" s="440" customFormat="1" x14ac:dyDescent="0.2">
      <c r="B24080" s="442"/>
      <c r="I24080" s="443"/>
      <c r="J24080" s="443"/>
      <c r="K24080" s="443"/>
    </row>
    <row r="24081" spans="2:11" s="440" customFormat="1" x14ac:dyDescent="0.2">
      <c r="B24081" s="442"/>
      <c r="I24081" s="443"/>
      <c r="J24081" s="443"/>
      <c r="K24081" s="443"/>
    </row>
    <row r="24082" spans="2:11" s="440" customFormat="1" x14ac:dyDescent="0.2">
      <c r="B24082" s="442"/>
      <c r="I24082" s="443"/>
      <c r="J24082" s="443"/>
      <c r="K24082" s="443"/>
    </row>
    <row r="24083" spans="2:11" s="440" customFormat="1" x14ac:dyDescent="0.2">
      <c r="B24083" s="442"/>
      <c r="I24083" s="443"/>
      <c r="J24083" s="443"/>
      <c r="K24083" s="443"/>
    </row>
    <row r="24084" spans="2:11" s="440" customFormat="1" x14ac:dyDescent="0.2">
      <c r="B24084" s="442"/>
      <c r="I24084" s="443"/>
      <c r="J24084" s="443"/>
      <c r="K24084" s="443"/>
    </row>
    <row r="24085" spans="2:11" s="440" customFormat="1" x14ac:dyDescent="0.2">
      <c r="B24085" s="442"/>
      <c r="I24085" s="443"/>
      <c r="J24085" s="443"/>
      <c r="K24085" s="443"/>
    </row>
    <row r="24086" spans="2:11" s="440" customFormat="1" x14ac:dyDescent="0.2">
      <c r="B24086" s="442"/>
      <c r="I24086" s="443"/>
      <c r="J24086" s="443"/>
      <c r="K24086" s="443"/>
    </row>
    <row r="24087" spans="2:11" s="440" customFormat="1" x14ac:dyDescent="0.2">
      <c r="B24087" s="442"/>
      <c r="I24087" s="443"/>
      <c r="J24087" s="443"/>
      <c r="K24087" s="443"/>
    </row>
    <row r="24088" spans="2:11" s="440" customFormat="1" x14ac:dyDescent="0.2">
      <c r="B24088" s="442"/>
      <c r="I24088" s="443"/>
      <c r="J24088" s="443"/>
      <c r="K24088" s="443"/>
    </row>
    <row r="24089" spans="2:11" s="440" customFormat="1" x14ac:dyDescent="0.2">
      <c r="B24089" s="442"/>
      <c r="I24089" s="443"/>
      <c r="J24089" s="443"/>
      <c r="K24089" s="443"/>
    </row>
    <row r="24090" spans="2:11" s="440" customFormat="1" x14ac:dyDescent="0.2">
      <c r="B24090" s="442"/>
      <c r="I24090" s="443"/>
      <c r="J24090" s="443"/>
      <c r="K24090" s="443"/>
    </row>
    <row r="24091" spans="2:11" s="440" customFormat="1" x14ac:dyDescent="0.2">
      <c r="B24091" s="442"/>
      <c r="I24091" s="443"/>
      <c r="J24091" s="443"/>
      <c r="K24091" s="443"/>
    </row>
    <row r="24092" spans="2:11" s="440" customFormat="1" x14ac:dyDescent="0.2">
      <c r="B24092" s="442"/>
      <c r="I24092" s="443"/>
      <c r="J24092" s="443"/>
      <c r="K24092" s="443"/>
    </row>
    <row r="24093" spans="2:11" s="440" customFormat="1" x14ac:dyDescent="0.2">
      <c r="B24093" s="442"/>
      <c r="I24093" s="443"/>
      <c r="J24093" s="443"/>
      <c r="K24093" s="443"/>
    </row>
    <row r="24094" spans="2:11" s="440" customFormat="1" x14ac:dyDescent="0.2">
      <c r="B24094" s="442"/>
      <c r="I24094" s="443"/>
      <c r="J24094" s="443"/>
      <c r="K24094" s="443"/>
    </row>
    <row r="24095" spans="2:11" s="440" customFormat="1" x14ac:dyDescent="0.2">
      <c r="B24095" s="442"/>
      <c r="I24095" s="443"/>
      <c r="J24095" s="443"/>
      <c r="K24095" s="443"/>
    </row>
    <row r="24096" spans="2:11" s="440" customFormat="1" x14ac:dyDescent="0.2">
      <c r="B24096" s="442"/>
      <c r="I24096" s="443"/>
      <c r="J24096" s="443"/>
      <c r="K24096" s="443"/>
    </row>
    <row r="24097" spans="2:11" s="440" customFormat="1" x14ac:dyDescent="0.2">
      <c r="B24097" s="442"/>
      <c r="I24097" s="443"/>
      <c r="J24097" s="443"/>
      <c r="K24097" s="443"/>
    </row>
    <row r="24098" spans="2:11" s="440" customFormat="1" x14ac:dyDescent="0.2">
      <c r="B24098" s="442"/>
      <c r="I24098" s="443"/>
      <c r="J24098" s="443"/>
      <c r="K24098" s="443"/>
    </row>
    <row r="24099" spans="2:11" s="440" customFormat="1" x14ac:dyDescent="0.2">
      <c r="B24099" s="442"/>
      <c r="I24099" s="443"/>
      <c r="J24099" s="443"/>
      <c r="K24099" s="443"/>
    </row>
    <row r="24100" spans="2:11" s="440" customFormat="1" x14ac:dyDescent="0.2">
      <c r="B24100" s="442"/>
      <c r="I24100" s="443"/>
      <c r="J24100" s="443"/>
      <c r="K24100" s="443"/>
    </row>
    <row r="24101" spans="2:11" s="440" customFormat="1" x14ac:dyDescent="0.2">
      <c r="B24101" s="442"/>
      <c r="I24101" s="443"/>
      <c r="J24101" s="443"/>
      <c r="K24101" s="443"/>
    </row>
    <row r="24102" spans="2:11" s="440" customFormat="1" x14ac:dyDescent="0.2">
      <c r="B24102" s="442"/>
      <c r="I24102" s="443"/>
      <c r="J24102" s="443"/>
      <c r="K24102" s="443"/>
    </row>
    <row r="24103" spans="2:11" s="440" customFormat="1" x14ac:dyDescent="0.2">
      <c r="B24103" s="442"/>
      <c r="I24103" s="443"/>
      <c r="J24103" s="443"/>
      <c r="K24103" s="443"/>
    </row>
    <row r="24104" spans="2:11" s="440" customFormat="1" x14ac:dyDescent="0.2">
      <c r="B24104" s="442"/>
      <c r="I24104" s="443"/>
      <c r="J24104" s="443"/>
      <c r="K24104" s="443"/>
    </row>
    <row r="24105" spans="2:11" s="440" customFormat="1" x14ac:dyDescent="0.2">
      <c r="B24105" s="442"/>
      <c r="I24105" s="443"/>
      <c r="J24105" s="443"/>
      <c r="K24105" s="443"/>
    </row>
    <row r="24106" spans="2:11" s="440" customFormat="1" x14ac:dyDescent="0.2">
      <c r="B24106" s="442"/>
      <c r="I24106" s="443"/>
      <c r="J24106" s="443"/>
      <c r="K24106" s="443"/>
    </row>
    <row r="24107" spans="2:11" s="440" customFormat="1" x14ac:dyDescent="0.2">
      <c r="B24107" s="442"/>
      <c r="I24107" s="443"/>
      <c r="J24107" s="443"/>
      <c r="K24107" s="443"/>
    </row>
    <row r="24108" spans="2:11" s="440" customFormat="1" x14ac:dyDescent="0.2">
      <c r="B24108" s="442"/>
      <c r="I24108" s="443"/>
      <c r="J24108" s="443"/>
      <c r="K24108" s="443"/>
    </row>
    <row r="24109" spans="2:11" s="440" customFormat="1" x14ac:dyDescent="0.2">
      <c r="B24109" s="442"/>
      <c r="I24109" s="443"/>
      <c r="J24109" s="443"/>
      <c r="K24109" s="443"/>
    </row>
    <row r="24110" spans="2:11" s="440" customFormat="1" x14ac:dyDescent="0.2">
      <c r="B24110" s="442"/>
      <c r="I24110" s="443"/>
      <c r="J24110" s="443"/>
      <c r="K24110" s="443"/>
    </row>
    <row r="24111" spans="2:11" s="440" customFormat="1" x14ac:dyDescent="0.2">
      <c r="B24111" s="442"/>
      <c r="I24111" s="443"/>
      <c r="J24111" s="443"/>
      <c r="K24111" s="443"/>
    </row>
    <row r="24112" spans="2:11" s="440" customFormat="1" x14ac:dyDescent="0.2">
      <c r="B24112" s="442"/>
      <c r="I24112" s="443"/>
      <c r="J24112" s="443"/>
      <c r="K24112" s="443"/>
    </row>
    <row r="24113" spans="2:11" s="440" customFormat="1" x14ac:dyDescent="0.2">
      <c r="B24113" s="442"/>
      <c r="I24113" s="443"/>
      <c r="J24113" s="443"/>
      <c r="K24113" s="443"/>
    </row>
    <row r="24114" spans="2:11" s="440" customFormat="1" x14ac:dyDescent="0.2">
      <c r="B24114" s="442"/>
      <c r="I24114" s="443"/>
      <c r="J24114" s="443"/>
      <c r="K24114" s="443"/>
    </row>
    <row r="24115" spans="2:11" s="440" customFormat="1" x14ac:dyDescent="0.2">
      <c r="B24115" s="442"/>
      <c r="I24115" s="443"/>
      <c r="J24115" s="443"/>
      <c r="K24115" s="443"/>
    </row>
    <row r="24116" spans="2:11" s="440" customFormat="1" x14ac:dyDescent="0.2">
      <c r="B24116" s="442"/>
      <c r="I24116" s="443"/>
      <c r="J24116" s="443"/>
      <c r="K24116" s="443"/>
    </row>
    <row r="24117" spans="2:11" s="440" customFormat="1" x14ac:dyDescent="0.2">
      <c r="B24117" s="442"/>
      <c r="I24117" s="443"/>
      <c r="J24117" s="443"/>
      <c r="K24117" s="443"/>
    </row>
    <row r="24118" spans="2:11" s="440" customFormat="1" x14ac:dyDescent="0.2">
      <c r="B24118" s="442"/>
      <c r="I24118" s="443"/>
      <c r="J24118" s="443"/>
      <c r="K24118" s="443"/>
    </row>
    <row r="24119" spans="2:11" s="440" customFormat="1" x14ac:dyDescent="0.2">
      <c r="B24119" s="442"/>
      <c r="I24119" s="443"/>
      <c r="J24119" s="443"/>
      <c r="K24119" s="443"/>
    </row>
    <row r="24120" spans="2:11" s="440" customFormat="1" x14ac:dyDescent="0.2">
      <c r="B24120" s="442"/>
      <c r="I24120" s="443"/>
      <c r="J24120" s="443"/>
      <c r="K24120" s="443"/>
    </row>
    <row r="24121" spans="2:11" s="440" customFormat="1" x14ac:dyDescent="0.2">
      <c r="B24121" s="442"/>
      <c r="I24121" s="443"/>
      <c r="J24121" s="443"/>
      <c r="K24121" s="443"/>
    </row>
    <row r="24122" spans="2:11" s="440" customFormat="1" x14ac:dyDescent="0.2">
      <c r="B24122" s="442"/>
      <c r="I24122" s="443"/>
      <c r="J24122" s="443"/>
      <c r="K24122" s="443"/>
    </row>
    <row r="24123" spans="2:11" s="440" customFormat="1" x14ac:dyDescent="0.2">
      <c r="B24123" s="442"/>
      <c r="I24123" s="443"/>
      <c r="J24123" s="443"/>
      <c r="K24123" s="443"/>
    </row>
    <row r="24124" spans="2:11" s="440" customFormat="1" x14ac:dyDescent="0.2">
      <c r="B24124" s="442"/>
      <c r="I24124" s="443"/>
      <c r="J24124" s="443"/>
      <c r="K24124" s="443"/>
    </row>
    <row r="24125" spans="2:11" s="440" customFormat="1" x14ac:dyDescent="0.2">
      <c r="B24125" s="442"/>
      <c r="I24125" s="443"/>
      <c r="J24125" s="443"/>
      <c r="K24125" s="443"/>
    </row>
    <row r="24126" spans="2:11" s="440" customFormat="1" x14ac:dyDescent="0.2">
      <c r="B24126" s="442"/>
      <c r="I24126" s="443"/>
      <c r="J24126" s="443"/>
      <c r="K24126" s="443"/>
    </row>
    <row r="24127" spans="2:11" s="440" customFormat="1" x14ac:dyDescent="0.2">
      <c r="B24127" s="442"/>
      <c r="I24127" s="443"/>
      <c r="J24127" s="443"/>
      <c r="K24127" s="443"/>
    </row>
    <row r="24128" spans="2:11" s="440" customFormat="1" x14ac:dyDescent="0.2">
      <c r="B24128" s="442"/>
      <c r="I24128" s="443"/>
      <c r="J24128" s="443"/>
      <c r="K24128" s="443"/>
    </row>
    <row r="24129" spans="2:11" s="440" customFormat="1" x14ac:dyDescent="0.2">
      <c r="B24129" s="442"/>
      <c r="I24129" s="443"/>
      <c r="J24129" s="443"/>
      <c r="K24129" s="443"/>
    </row>
    <row r="24130" spans="2:11" s="440" customFormat="1" x14ac:dyDescent="0.2">
      <c r="B24130" s="442"/>
      <c r="I24130" s="443"/>
      <c r="J24130" s="443"/>
      <c r="K24130" s="443"/>
    </row>
    <row r="24131" spans="2:11" s="440" customFormat="1" x14ac:dyDescent="0.2">
      <c r="B24131" s="442"/>
      <c r="I24131" s="443"/>
      <c r="J24131" s="443"/>
      <c r="K24131" s="443"/>
    </row>
    <row r="24132" spans="2:11" s="440" customFormat="1" x14ac:dyDescent="0.2">
      <c r="B24132" s="442"/>
      <c r="I24132" s="443"/>
      <c r="J24132" s="443"/>
      <c r="K24132" s="443"/>
    </row>
    <row r="24133" spans="2:11" s="440" customFormat="1" x14ac:dyDescent="0.2">
      <c r="B24133" s="442"/>
      <c r="I24133" s="443"/>
      <c r="J24133" s="443"/>
      <c r="K24133" s="443"/>
    </row>
    <row r="24134" spans="2:11" s="440" customFormat="1" x14ac:dyDescent="0.2">
      <c r="B24134" s="442"/>
      <c r="I24134" s="443"/>
      <c r="J24134" s="443"/>
      <c r="K24134" s="443"/>
    </row>
    <row r="24135" spans="2:11" s="440" customFormat="1" x14ac:dyDescent="0.2">
      <c r="B24135" s="442"/>
      <c r="I24135" s="443"/>
      <c r="J24135" s="443"/>
      <c r="K24135" s="443"/>
    </row>
    <row r="24136" spans="2:11" s="440" customFormat="1" x14ac:dyDescent="0.2">
      <c r="B24136" s="442"/>
      <c r="I24136" s="443"/>
      <c r="J24136" s="443"/>
      <c r="K24136" s="443"/>
    </row>
    <row r="24137" spans="2:11" s="440" customFormat="1" x14ac:dyDescent="0.2">
      <c r="B24137" s="442"/>
      <c r="I24137" s="443"/>
      <c r="J24137" s="443"/>
      <c r="K24137" s="443"/>
    </row>
    <row r="24138" spans="2:11" s="440" customFormat="1" x14ac:dyDescent="0.2">
      <c r="B24138" s="442"/>
      <c r="I24138" s="443"/>
      <c r="J24138" s="443"/>
      <c r="K24138" s="443"/>
    </row>
    <row r="24139" spans="2:11" s="440" customFormat="1" x14ac:dyDescent="0.2">
      <c r="B24139" s="442"/>
      <c r="I24139" s="443"/>
      <c r="J24139" s="443"/>
      <c r="K24139" s="443"/>
    </row>
    <row r="24140" spans="2:11" s="440" customFormat="1" x14ac:dyDescent="0.2">
      <c r="B24140" s="442"/>
      <c r="I24140" s="443"/>
      <c r="J24140" s="443"/>
      <c r="K24140" s="443"/>
    </row>
    <row r="24141" spans="2:11" s="440" customFormat="1" x14ac:dyDescent="0.2">
      <c r="B24141" s="442"/>
      <c r="I24141" s="443"/>
      <c r="J24141" s="443"/>
      <c r="K24141" s="443"/>
    </row>
    <row r="24142" spans="2:11" s="440" customFormat="1" x14ac:dyDescent="0.2">
      <c r="B24142" s="442"/>
      <c r="I24142" s="443"/>
      <c r="J24142" s="443"/>
      <c r="K24142" s="443"/>
    </row>
    <row r="24143" spans="2:11" s="440" customFormat="1" x14ac:dyDescent="0.2">
      <c r="B24143" s="442"/>
      <c r="I24143" s="443"/>
      <c r="J24143" s="443"/>
      <c r="K24143" s="443"/>
    </row>
    <row r="24144" spans="2:11" s="440" customFormat="1" x14ac:dyDescent="0.2">
      <c r="B24144" s="442"/>
      <c r="I24144" s="443"/>
      <c r="J24144" s="443"/>
      <c r="K24144" s="443"/>
    </row>
    <row r="24145" spans="2:11" s="440" customFormat="1" x14ac:dyDescent="0.2">
      <c r="B24145" s="442"/>
      <c r="I24145" s="443"/>
      <c r="J24145" s="443"/>
      <c r="K24145" s="443"/>
    </row>
    <row r="24146" spans="2:11" s="440" customFormat="1" x14ac:dyDescent="0.2">
      <c r="B24146" s="442"/>
      <c r="I24146" s="443"/>
      <c r="J24146" s="443"/>
      <c r="K24146" s="443"/>
    </row>
    <row r="24147" spans="2:11" s="440" customFormat="1" x14ac:dyDescent="0.2">
      <c r="B24147" s="442"/>
      <c r="I24147" s="443"/>
      <c r="J24147" s="443"/>
      <c r="K24147" s="443"/>
    </row>
    <row r="24148" spans="2:11" s="440" customFormat="1" x14ac:dyDescent="0.2">
      <c r="B24148" s="442"/>
      <c r="I24148" s="443"/>
      <c r="J24148" s="443"/>
      <c r="K24148" s="443"/>
    </row>
    <row r="24149" spans="2:11" s="440" customFormat="1" x14ac:dyDescent="0.2">
      <c r="B24149" s="442"/>
      <c r="I24149" s="443"/>
      <c r="J24149" s="443"/>
      <c r="K24149" s="443"/>
    </row>
    <row r="24150" spans="2:11" s="440" customFormat="1" x14ac:dyDescent="0.2">
      <c r="B24150" s="442"/>
      <c r="I24150" s="443"/>
      <c r="J24150" s="443"/>
      <c r="K24150" s="443"/>
    </row>
    <row r="24151" spans="2:11" s="440" customFormat="1" x14ac:dyDescent="0.2">
      <c r="B24151" s="442"/>
      <c r="I24151" s="443"/>
      <c r="J24151" s="443"/>
      <c r="K24151" s="443"/>
    </row>
    <row r="24152" spans="2:11" s="440" customFormat="1" x14ac:dyDescent="0.2">
      <c r="B24152" s="442"/>
      <c r="I24152" s="443"/>
      <c r="J24152" s="443"/>
      <c r="K24152" s="443"/>
    </row>
    <row r="24153" spans="2:11" s="440" customFormat="1" x14ac:dyDescent="0.2">
      <c r="B24153" s="442"/>
      <c r="I24153" s="443"/>
      <c r="J24153" s="443"/>
      <c r="K24153" s="443"/>
    </row>
    <row r="24154" spans="2:11" s="440" customFormat="1" x14ac:dyDescent="0.2">
      <c r="B24154" s="442"/>
      <c r="I24154" s="443"/>
      <c r="J24154" s="443"/>
      <c r="K24154" s="443"/>
    </row>
    <row r="24155" spans="2:11" s="440" customFormat="1" x14ac:dyDescent="0.2">
      <c r="B24155" s="442"/>
      <c r="I24155" s="443"/>
      <c r="J24155" s="443"/>
      <c r="K24155" s="443"/>
    </row>
    <row r="24156" spans="2:11" s="440" customFormat="1" x14ac:dyDescent="0.2">
      <c r="B24156" s="442"/>
      <c r="I24156" s="443"/>
      <c r="J24156" s="443"/>
      <c r="K24156" s="443"/>
    </row>
    <row r="24157" spans="2:11" s="440" customFormat="1" x14ac:dyDescent="0.2">
      <c r="B24157" s="442"/>
      <c r="I24157" s="443"/>
      <c r="J24157" s="443"/>
      <c r="K24157" s="443"/>
    </row>
    <row r="24158" spans="2:11" s="440" customFormat="1" x14ac:dyDescent="0.2">
      <c r="B24158" s="442"/>
      <c r="I24158" s="443"/>
      <c r="J24158" s="443"/>
      <c r="K24158" s="443"/>
    </row>
    <row r="24159" spans="2:11" s="440" customFormat="1" x14ac:dyDescent="0.2">
      <c r="B24159" s="442"/>
      <c r="I24159" s="443"/>
      <c r="J24159" s="443"/>
      <c r="K24159" s="443"/>
    </row>
    <row r="24160" spans="2:11" s="440" customFormat="1" x14ac:dyDescent="0.2">
      <c r="B24160" s="442"/>
      <c r="I24160" s="443"/>
      <c r="J24160" s="443"/>
      <c r="K24160" s="443"/>
    </row>
    <row r="24161" spans="2:11" s="440" customFormat="1" x14ac:dyDescent="0.2">
      <c r="B24161" s="442"/>
      <c r="I24161" s="443"/>
      <c r="J24161" s="443"/>
      <c r="K24161" s="443"/>
    </row>
    <row r="24162" spans="2:11" s="440" customFormat="1" x14ac:dyDescent="0.2">
      <c r="B24162" s="442"/>
      <c r="I24162" s="443"/>
      <c r="J24162" s="443"/>
      <c r="K24162" s="443"/>
    </row>
    <row r="24163" spans="2:11" s="440" customFormat="1" x14ac:dyDescent="0.2">
      <c r="B24163" s="442"/>
      <c r="I24163" s="443"/>
      <c r="J24163" s="443"/>
      <c r="K24163" s="443"/>
    </row>
    <row r="24164" spans="2:11" s="440" customFormat="1" x14ac:dyDescent="0.2">
      <c r="B24164" s="442"/>
      <c r="I24164" s="443"/>
      <c r="J24164" s="443"/>
      <c r="K24164" s="443"/>
    </row>
    <row r="24165" spans="2:11" s="440" customFormat="1" x14ac:dyDescent="0.2">
      <c r="B24165" s="442"/>
      <c r="I24165" s="443"/>
      <c r="J24165" s="443"/>
      <c r="K24165" s="443"/>
    </row>
    <row r="24166" spans="2:11" s="440" customFormat="1" x14ac:dyDescent="0.2">
      <c r="B24166" s="442"/>
      <c r="I24166" s="443"/>
      <c r="J24166" s="443"/>
      <c r="K24166" s="443"/>
    </row>
    <row r="24167" spans="2:11" s="440" customFormat="1" x14ac:dyDescent="0.2">
      <c r="B24167" s="442"/>
      <c r="I24167" s="443"/>
      <c r="J24167" s="443"/>
      <c r="K24167" s="443"/>
    </row>
    <row r="24168" spans="2:11" s="440" customFormat="1" x14ac:dyDescent="0.2">
      <c r="B24168" s="442"/>
      <c r="I24168" s="443"/>
      <c r="J24168" s="443"/>
      <c r="K24168" s="443"/>
    </row>
    <row r="24169" spans="2:11" s="440" customFormat="1" x14ac:dyDescent="0.2">
      <c r="B24169" s="442"/>
      <c r="I24169" s="443"/>
      <c r="J24169" s="443"/>
      <c r="K24169" s="443"/>
    </row>
    <row r="24170" spans="2:11" s="440" customFormat="1" x14ac:dyDescent="0.2">
      <c r="B24170" s="442"/>
      <c r="I24170" s="443"/>
      <c r="J24170" s="443"/>
      <c r="K24170" s="443"/>
    </row>
    <row r="24171" spans="2:11" s="440" customFormat="1" x14ac:dyDescent="0.2">
      <c r="B24171" s="442"/>
      <c r="I24171" s="443"/>
      <c r="J24171" s="443"/>
      <c r="K24171" s="443"/>
    </row>
    <row r="24172" spans="2:11" s="440" customFormat="1" x14ac:dyDescent="0.2">
      <c r="B24172" s="442"/>
      <c r="I24172" s="443"/>
      <c r="J24172" s="443"/>
      <c r="K24172" s="443"/>
    </row>
    <row r="24173" spans="2:11" s="440" customFormat="1" x14ac:dyDescent="0.2">
      <c r="B24173" s="442"/>
      <c r="I24173" s="443"/>
      <c r="J24173" s="443"/>
      <c r="K24173" s="443"/>
    </row>
    <row r="24174" spans="2:11" s="440" customFormat="1" x14ac:dyDescent="0.2">
      <c r="B24174" s="442"/>
      <c r="I24174" s="443"/>
      <c r="J24174" s="443"/>
      <c r="K24174" s="443"/>
    </row>
    <row r="24175" spans="2:11" s="440" customFormat="1" x14ac:dyDescent="0.2">
      <c r="B24175" s="442"/>
      <c r="I24175" s="443"/>
      <c r="J24175" s="443"/>
      <c r="K24175" s="443"/>
    </row>
    <row r="24176" spans="2:11" s="440" customFormat="1" x14ac:dyDescent="0.2">
      <c r="B24176" s="442"/>
      <c r="I24176" s="443"/>
      <c r="J24176" s="443"/>
      <c r="K24176" s="443"/>
    </row>
    <row r="24177" spans="2:11" s="440" customFormat="1" x14ac:dyDescent="0.2">
      <c r="B24177" s="442"/>
      <c r="I24177" s="443"/>
      <c r="J24177" s="443"/>
      <c r="K24177" s="443"/>
    </row>
    <row r="24178" spans="2:11" s="440" customFormat="1" x14ac:dyDescent="0.2">
      <c r="B24178" s="442"/>
      <c r="I24178" s="443"/>
      <c r="J24178" s="443"/>
      <c r="K24178" s="443"/>
    </row>
    <row r="24179" spans="2:11" s="440" customFormat="1" x14ac:dyDescent="0.2">
      <c r="B24179" s="442"/>
      <c r="I24179" s="443"/>
      <c r="J24179" s="443"/>
      <c r="K24179" s="443"/>
    </row>
    <row r="24180" spans="2:11" s="440" customFormat="1" x14ac:dyDescent="0.2">
      <c r="B24180" s="442"/>
      <c r="I24180" s="443"/>
      <c r="J24180" s="443"/>
      <c r="K24180" s="443"/>
    </row>
    <row r="24181" spans="2:11" s="440" customFormat="1" x14ac:dyDescent="0.2">
      <c r="B24181" s="442"/>
      <c r="I24181" s="443"/>
      <c r="J24181" s="443"/>
      <c r="K24181" s="443"/>
    </row>
    <row r="24182" spans="2:11" s="440" customFormat="1" x14ac:dyDescent="0.2">
      <c r="B24182" s="442"/>
      <c r="I24182" s="443"/>
      <c r="J24182" s="443"/>
      <c r="K24182" s="443"/>
    </row>
    <row r="24183" spans="2:11" s="440" customFormat="1" x14ac:dyDescent="0.2">
      <c r="B24183" s="442"/>
      <c r="I24183" s="443"/>
      <c r="J24183" s="443"/>
      <c r="K24183" s="443"/>
    </row>
    <row r="24184" spans="2:11" s="440" customFormat="1" x14ac:dyDescent="0.2">
      <c r="B24184" s="442"/>
      <c r="I24184" s="443"/>
      <c r="J24184" s="443"/>
      <c r="K24184" s="443"/>
    </row>
    <row r="24185" spans="2:11" s="440" customFormat="1" x14ac:dyDescent="0.2">
      <c r="B24185" s="442"/>
      <c r="I24185" s="443"/>
      <c r="J24185" s="443"/>
      <c r="K24185" s="443"/>
    </row>
    <row r="24186" spans="2:11" s="440" customFormat="1" x14ac:dyDescent="0.2">
      <c r="B24186" s="442"/>
      <c r="I24186" s="443"/>
      <c r="J24186" s="443"/>
      <c r="K24186" s="443"/>
    </row>
    <row r="24187" spans="2:11" s="440" customFormat="1" x14ac:dyDescent="0.2">
      <c r="B24187" s="442"/>
      <c r="I24187" s="443"/>
      <c r="J24187" s="443"/>
      <c r="K24187" s="443"/>
    </row>
    <row r="24188" spans="2:11" s="440" customFormat="1" x14ac:dyDescent="0.2">
      <c r="B24188" s="442"/>
      <c r="I24188" s="443"/>
      <c r="J24188" s="443"/>
      <c r="K24188" s="443"/>
    </row>
    <row r="24189" spans="2:11" s="440" customFormat="1" x14ac:dyDescent="0.2">
      <c r="B24189" s="442"/>
      <c r="I24189" s="443"/>
      <c r="J24189" s="443"/>
      <c r="K24189" s="443"/>
    </row>
    <row r="24190" spans="2:11" s="440" customFormat="1" x14ac:dyDescent="0.2">
      <c r="B24190" s="442"/>
      <c r="I24190" s="443"/>
      <c r="J24190" s="443"/>
      <c r="K24190" s="443"/>
    </row>
    <row r="24191" spans="2:11" s="440" customFormat="1" x14ac:dyDescent="0.2">
      <c r="B24191" s="442"/>
      <c r="I24191" s="443"/>
      <c r="J24191" s="443"/>
      <c r="K24191" s="443"/>
    </row>
    <row r="24192" spans="2:11" s="440" customFormat="1" x14ac:dyDescent="0.2">
      <c r="B24192" s="442"/>
      <c r="I24192" s="443"/>
      <c r="J24192" s="443"/>
      <c r="K24192" s="443"/>
    </row>
    <row r="24193" spans="2:11" s="440" customFormat="1" x14ac:dyDescent="0.2">
      <c r="B24193" s="442"/>
      <c r="I24193" s="443"/>
      <c r="J24193" s="443"/>
      <c r="K24193" s="443"/>
    </row>
    <row r="24194" spans="2:11" s="440" customFormat="1" x14ac:dyDescent="0.2">
      <c r="B24194" s="442"/>
      <c r="I24194" s="443"/>
      <c r="J24194" s="443"/>
      <c r="K24194" s="443"/>
    </row>
    <row r="24195" spans="2:11" s="440" customFormat="1" x14ac:dyDescent="0.2">
      <c r="B24195" s="442"/>
      <c r="I24195" s="443"/>
      <c r="J24195" s="443"/>
      <c r="K24195" s="443"/>
    </row>
    <row r="24196" spans="2:11" s="440" customFormat="1" x14ac:dyDescent="0.2">
      <c r="B24196" s="442"/>
      <c r="I24196" s="443"/>
      <c r="J24196" s="443"/>
      <c r="K24196" s="443"/>
    </row>
    <row r="24197" spans="2:11" s="440" customFormat="1" x14ac:dyDescent="0.2">
      <c r="B24197" s="442"/>
      <c r="I24197" s="443"/>
      <c r="J24197" s="443"/>
      <c r="K24197" s="443"/>
    </row>
    <row r="24198" spans="2:11" s="440" customFormat="1" x14ac:dyDescent="0.2">
      <c r="B24198" s="442"/>
      <c r="I24198" s="443"/>
      <c r="J24198" s="443"/>
      <c r="K24198" s="443"/>
    </row>
    <row r="24199" spans="2:11" s="440" customFormat="1" x14ac:dyDescent="0.2">
      <c r="B24199" s="442"/>
      <c r="I24199" s="443"/>
      <c r="J24199" s="443"/>
      <c r="K24199" s="443"/>
    </row>
    <row r="24200" spans="2:11" s="440" customFormat="1" x14ac:dyDescent="0.2">
      <c r="B24200" s="442"/>
      <c r="I24200" s="443"/>
      <c r="J24200" s="443"/>
      <c r="K24200" s="443"/>
    </row>
    <row r="24201" spans="2:11" s="440" customFormat="1" x14ac:dyDescent="0.2">
      <c r="B24201" s="442"/>
      <c r="I24201" s="443"/>
      <c r="J24201" s="443"/>
      <c r="K24201" s="443"/>
    </row>
    <row r="24202" spans="2:11" s="440" customFormat="1" x14ac:dyDescent="0.2">
      <c r="B24202" s="442"/>
      <c r="I24202" s="443"/>
      <c r="J24202" s="443"/>
      <c r="K24202" s="443"/>
    </row>
    <row r="24203" spans="2:11" s="440" customFormat="1" x14ac:dyDescent="0.2">
      <c r="B24203" s="442"/>
      <c r="I24203" s="443"/>
      <c r="J24203" s="443"/>
      <c r="K24203" s="443"/>
    </row>
    <row r="24204" spans="2:11" s="440" customFormat="1" x14ac:dyDescent="0.2">
      <c r="B24204" s="442"/>
      <c r="I24204" s="443"/>
      <c r="J24204" s="443"/>
      <c r="K24204" s="443"/>
    </row>
    <row r="24205" spans="2:11" s="440" customFormat="1" x14ac:dyDescent="0.2">
      <c r="B24205" s="442"/>
      <c r="I24205" s="443"/>
      <c r="J24205" s="443"/>
      <c r="K24205" s="443"/>
    </row>
    <row r="24206" spans="2:11" s="440" customFormat="1" x14ac:dyDescent="0.2">
      <c r="B24206" s="442"/>
      <c r="I24206" s="443"/>
      <c r="J24206" s="443"/>
      <c r="K24206" s="443"/>
    </row>
    <row r="24207" spans="2:11" s="440" customFormat="1" x14ac:dyDescent="0.2">
      <c r="B24207" s="442"/>
      <c r="I24207" s="443"/>
      <c r="J24207" s="443"/>
      <c r="K24207" s="443"/>
    </row>
    <row r="24208" spans="2:11" s="440" customFormat="1" x14ac:dyDescent="0.2">
      <c r="B24208" s="442"/>
      <c r="I24208" s="443"/>
      <c r="J24208" s="443"/>
      <c r="K24208" s="443"/>
    </row>
    <row r="24209" spans="2:11" s="440" customFormat="1" x14ac:dyDescent="0.2">
      <c r="B24209" s="442"/>
      <c r="I24209" s="443"/>
      <c r="J24209" s="443"/>
      <c r="K24209" s="443"/>
    </row>
    <row r="24210" spans="2:11" s="440" customFormat="1" x14ac:dyDescent="0.2">
      <c r="B24210" s="442"/>
      <c r="I24210" s="443"/>
      <c r="J24210" s="443"/>
      <c r="K24210" s="443"/>
    </row>
    <row r="24211" spans="2:11" s="440" customFormat="1" x14ac:dyDescent="0.2">
      <c r="B24211" s="442"/>
      <c r="I24211" s="443"/>
      <c r="J24211" s="443"/>
      <c r="K24211" s="443"/>
    </row>
    <row r="24212" spans="2:11" s="440" customFormat="1" x14ac:dyDescent="0.2">
      <c r="B24212" s="442"/>
      <c r="I24212" s="443"/>
      <c r="J24212" s="443"/>
      <c r="K24212" s="443"/>
    </row>
    <row r="24213" spans="2:11" s="440" customFormat="1" x14ac:dyDescent="0.2">
      <c r="B24213" s="442"/>
      <c r="I24213" s="443"/>
      <c r="J24213" s="443"/>
      <c r="K24213" s="443"/>
    </row>
    <row r="24214" spans="2:11" s="440" customFormat="1" x14ac:dyDescent="0.2">
      <c r="B24214" s="442"/>
      <c r="I24214" s="443"/>
      <c r="J24214" s="443"/>
      <c r="K24214" s="443"/>
    </row>
    <row r="24215" spans="2:11" s="440" customFormat="1" x14ac:dyDescent="0.2">
      <c r="B24215" s="442"/>
      <c r="I24215" s="443"/>
      <c r="J24215" s="443"/>
      <c r="K24215" s="443"/>
    </row>
    <row r="24216" spans="2:11" s="440" customFormat="1" x14ac:dyDescent="0.2">
      <c r="B24216" s="442"/>
      <c r="I24216" s="443"/>
      <c r="J24216" s="443"/>
      <c r="K24216" s="443"/>
    </row>
    <row r="24217" spans="2:11" s="440" customFormat="1" x14ac:dyDescent="0.2">
      <c r="B24217" s="442"/>
      <c r="I24217" s="443"/>
      <c r="J24217" s="443"/>
      <c r="K24217" s="443"/>
    </row>
    <row r="24218" spans="2:11" s="440" customFormat="1" x14ac:dyDescent="0.2">
      <c r="B24218" s="442"/>
      <c r="I24218" s="443"/>
      <c r="J24218" s="443"/>
      <c r="K24218" s="443"/>
    </row>
    <row r="24219" spans="2:11" s="440" customFormat="1" x14ac:dyDescent="0.2">
      <c r="B24219" s="442"/>
      <c r="I24219" s="443"/>
      <c r="J24219" s="443"/>
      <c r="K24219" s="443"/>
    </row>
    <row r="24220" spans="2:11" s="440" customFormat="1" x14ac:dyDescent="0.2">
      <c r="B24220" s="442"/>
      <c r="I24220" s="443"/>
      <c r="J24220" s="443"/>
      <c r="K24220" s="443"/>
    </row>
    <row r="24221" spans="2:11" s="440" customFormat="1" x14ac:dyDescent="0.2">
      <c r="B24221" s="442"/>
      <c r="I24221" s="443"/>
      <c r="J24221" s="443"/>
      <c r="K24221" s="443"/>
    </row>
    <row r="24222" spans="2:11" s="440" customFormat="1" x14ac:dyDescent="0.2">
      <c r="B24222" s="442"/>
      <c r="I24222" s="443"/>
      <c r="J24222" s="443"/>
      <c r="K24222" s="443"/>
    </row>
    <row r="24223" spans="2:11" s="440" customFormat="1" x14ac:dyDescent="0.2">
      <c r="B24223" s="442"/>
      <c r="I24223" s="443"/>
      <c r="J24223" s="443"/>
      <c r="K24223" s="443"/>
    </row>
    <row r="24224" spans="2:11" s="440" customFormat="1" x14ac:dyDescent="0.2">
      <c r="B24224" s="442"/>
      <c r="I24224" s="443"/>
      <c r="J24224" s="443"/>
      <c r="K24224" s="443"/>
    </row>
    <row r="24225" spans="2:11" s="440" customFormat="1" x14ac:dyDescent="0.2">
      <c r="B24225" s="442"/>
      <c r="I24225" s="443"/>
      <c r="J24225" s="443"/>
      <c r="K24225" s="443"/>
    </row>
    <row r="24226" spans="2:11" s="440" customFormat="1" x14ac:dyDescent="0.2">
      <c r="B24226" s="442"/>
      <c r="I24226" s="443"/>
      <c r="J24226" s="443"/>
      <c r="K24226" s="443"/>
    </row>
    <row r="24227" spans="2:11" s="440" customFormat="1" x14ac:dyDescent="0.2">
      <c r="B24227" s="442"/>
      <c r="I24227" s="443"/>
      <c r="J24227" s="443"/>
      <c r="K24227" s="443"/>
    </row>
    <row r="24228" spans="2:11" s="440" customFormat="1" x14ac:dyDescent="0.2">
      <c r="B24228" s="442"/>
      <c r="I24228" s="443"/>
      <c r="J24228" s="443"/>
      <c r="K24228" s="443"/>
    </row>
    <row r="24229" spans="2:11" s="440" customFormat="1" x14ac:dyDescent="0.2">
      <c r="B24229" s="442"/>
      <c r="I24229" s="443"/>
      <c r="J24229" s="443"/>
      <c r="K24229" s="443"/>
    </row>
    <row r="24230" spans="2:11" s="440" customFormat="1" x14ac:dyDescent="0.2">
      <c r="B24230" s="442"/>
      <c r="I24230" s="443"/>
      <c r="J24230" s="443"/>
      <c r="K24230" s="443"/>
    </row>
    <row r="24231" spans="2:11" s="440" customFormat="1" x14ac:dyDescent="0.2">
      <c r="B24231" s="442"/>
      <c r="I24231" s="443"/>
      <c r="J24231" s="443"/>
      <c r="K24231" s="443"/>
    </row>
    <row r="24232" spans="2:11" s="440" customFormat="1" x14ac:dyDescent="0.2">
      <c r="B24232" s="442"/>
      <c r="I24232" s="443"/>
      <c r="J24232" s="443"/>
      <c r="K24232" s="443"/>
    </row>
    <row r="24233" spans="2:11" s="440" customFormat="1" x14ac:dyDescent="0.2">
      <c r="B24233" s="442"/>
      <c r="I24233" s="443"/>
      <c r="J24233" s="443"/>
      <c r="K24233" s="443"/>
    </row>
    <row r="24234" spans="2:11" s="440" customFormat="1" x14ac:dyDescent="0.2">
      <c r="B24234" s="442"/>
      <c r="I24234" s="443"/>
      <c r="J24234" s="443"/>
      <c r="K24234" s="443"/>
    </row>
    <row r="24235" spans="2:11" s="440" customFormat="1" x14ac:dyDescent="0.2">
      <c r="B24235" s="442"/>
      <c r="I24235" s="443"/>
      <c r="J24235" s="443"/>
      <c r="K24235" s="443"/>
    </row>
    <row r="24236" spans="2:11" s="440" customFormat="1" x14ac:dyDescent="0.2">
      <c r="B24236" s="442"/>
      <c r="I24236" s="443"/>
      <c r="J24236" s="443"/>
      <c r="K24236" s="443"/>
    </row>
    <row r="24237" spans="2:11" s="440" customFormat="1" x14ac:dyDescent="0.2">
      <c r="B24237" s="442"/>
      <c r="I24237" s="443"/>
      <c r="J24237" s="443"/>
      <c r="K24237" s="443"/>
    </row>
    <row r="24238" spans="2:11" s="440" customFormat="1" x14ac:dyDescent="0.2">
      <c r="B24238" s="442"/>
      <c r="I24238" s="443"/>
      <c r="J24238" s="443"/>
      <c r="K24238" s="443"/>
    </row>
    <row r="24239" spans="2:11" s="440" customFormat="1" x14ac:dyDescent="0.2">
      <c r="B24239" s="442"/>
      <c r="I24239" s="443"/>
      <c r="J24239" s="443"/>
      <c r="K24239" s="443"/>
    </row>
    <row r="24240" spans="2:11" s="440" customFormat="1" x14ac:dyDescent="0.2">
      <c r="B24240" s="442"/>
      <c r="I24240" s="443"/>
      <c r="J24240" s="443"/>
      <c r="K24240" s="443"/>
    </row>
    <row r="24241" spans="2:11" s="440" customFormat="1" x14ac:dyDescent="0.2">
      <c r="B24241" s="442"/>
      <c r="I24241" s="443"/>
      <c r="J24241" s="443"/>
      <c r="K24241" s="443"/>
    </row>
    <row r="24242" spans="2:11" s="440" customFormat="1" x14ac:dyDescent="0.2">
      <c r="B24242" s="442"/>
      <c r="I24242" s="443"/>
      <c r="J24242" s="443"/>
      <c r="K24242" s="443"/>
    </row>
    <row r="24243" spans="2:11" s="440" customFormat="1" x14ac:dyDescent="0.2">
      <c r="B24243" s="442"/>
      <c r="I24243" s="443"/>
      <c r="J24243" s="443"/>
      <c r="K24243" s="443"/>
    </row>
    <row r="24244" spans="2:11" s="440" customFormat="1" x14ac:dyDescent="0.2">
      <c r="B24244" s="442"/>
      <c r="I24244" s="443"/>
      <c r="J24244" s="443"/>
      <c r="K24244" s="443"/>
    </row>
    <row r="24245" spans="2:11" s="440" customFormat="1" x14ac:dyDescent="0.2">
      <c r="B24245" s="442"/>
      <c r="I24245" s="443"/>
      <c r="J24245" s="443"/>
      <c r="K24245" s="443"/>
    </row>
    <row r="24246" spans="2:11" s="440" customFormat="1" x14ac:dyDescent="0.2">
      <c r="B24246" s="442"/>
      <c r="I24246" s="443"/>
      <c r="J24246" s="443"/>
      <c r="K24246" s="443"/>
    </row>
    <row r="24247" spans="2:11" s="440" customFormat="1" x14ac:dyDescent="0.2">
      <c r="B24247" s="442"/>
      <c r="I24247" s="443"/>
      <c r="J24247" s="443"/>
      <c r="K24247" s="443"/>
    </row>
    <row r="24248" spans="2:11" s="440" customFormat="1" x14ac:dyDescent="0.2">
      <c r="B24248" s="442"/>
      <c r="I24248" s="443"/>
      <c r="J24248" s="443"/>
      <c r="K24248" s="443"/>
    </row>
    <row r="24249" spans="2:11" s="440" customFormat="1" x14ac:dyDescent="0.2">
      <c r="B24249" s="442"/>
      <c r="I24249" s="443"/>
      <c r="J24249" s="443"/>
      <c r="K24249" s="443"/>
    </row>
    <row r="24250" spans="2:11" s="440" customFormat="1" x14ac:dyDescent="0.2">
      <c r="B24250" s="442"/>
      <c r="I24250" s="443"/>
      <c r="J24250" s="443"/>
      <c r="K24250" s="443"/>
    </row>
    <row r="24251" spans="2:11" s="440" customFormat="1" x14ac:dyDescent="0.2">
      <c r="B24251" s="442"/>
      <c r="I24251" s="443"/>
      <c r="J24251" s="443"/>
      <c r="K24251" s="443"/>
    </row>
    <row r="24252" spans="2:11" s="440" customFormat="1" x14ac:dyDescent="0.2">
      <c r="B24252" s="442"/>
      <c r="I24252" s="443"/>
      <c r="J24252" s="443"/>
      <c r="K24252" s="443"/>
    </row>
    <row r="24253" spans="2:11" s="440" customFormat="1" x14ac:dyDescent="0.2">
      <c r="B24253" s="442"/>
      <c r="I24253" s="443"/>
      <c r="J24253" s="443"/>
      <c r="K24253" s="443"/>
    </row>
    <row r="24254" spans="2:11" s="440" customFormat="1" x14ac:dyDescent="0.2">
      <c r="B24254" s="442"/>
      <c r="I24254" s="443"/>
      <c r="J24254" s="443"/>
      <c r="K24254" s="443"/>
    </row>
    <row r="24255" spans="2:11" s="440" customFormat="1" x14ac:dyDescent="0.2">
      <c r="B24255" s="442"/>
      <c r="I24255" s="443"/>
      <c r="J24255" s="443"/>
      <c r="K24255" s="443"/>
    </row>
    <row r="24256" spans="2:11" s="440" customFormat="1" x14ac:dyDescent="0.2">
      <c r="B24256" s="442"/>
      <c r="I24256" s="443"/>
      <c r="J24256" s="443"/>
      <c r="K24256" s="443"/>
    </row>
    <row r="24257" spans="2:11" s="440" customFormat="1" x14ac:dyDescent="0.2">
      <c r="B24257" s="442"/>
      <c r="I24257" s="443"/>
      <c r="J24257" s="443"/>
      <c r="K24257" s="443"/>
    </row>
    <row r="24258" spans="2:11" s="440" customFormat="1" x14ac:dyDescent="0.2">
      <c r="B24258" s="442"/>
      <c r="I24258" s="443"/>
      <c r="J24258" s="443"/>
      <c r="K24258" s="443"/>
    </row>
    <row r="24259" spans="2:11" s="440" customFormat="1" x14ac:dyDescent="0.2">
      <c r="B24259" s="442"/>
      <c r="I24259" s="443"/>
      <c r="J24259" s="443"/>
      <c r="K24259" s="443"/>
    </row>
    <row r="24260" spans="2:11" s="440" customFormat="1" x14ac:dyDescent="0.2">
      <c r="B24260" s="442"/>
      <c r="I24260" s="443"/>
      <c r="J24260" s="443"/>
      <c r="K24260" s="443"/>
    </row>
    <row r="24261" spans="2:11" s="440" customFormat="1" x14ac:dyDescent="0.2">
      <c r="B24261" s="442"/>
      <c r="I24261" s="443"/>
      <c r="J24261" s="443"/>
      <c r="K24261" s="443"/>
    </row>
    <row r="24262" spans="2:11" s="440" customFormat="1" x14ac:dyDescent="0.2">
      <c r="B24262" s="442"/>
      <c r="I24262" s="443"/>
      <c r="J24262" s="443"/>
      <c r="K24262" s="443"/>
    </row>
    <row r="24263" spans="2:11" s="440" customFormat="1" x14ac:dyDescent="0.2">
      <c r="B24263" s="442"/>
      <c r="I24263" s="443"/>
      <c r="J24263" s="443"/>
      <c r="K24263" s="443"/>
    </row>
    <row r="24264" spans="2:11" s="440" customFormat="1" x14ac:dyDescent="0.2">
      <c r="B24264" s="442"/>
      <c r="I24264" s="443"/>
      <c r="J24264" s="443"/>
      <c r="K24264" s="443"/>
    </row>
    <row r="24265" spans="2:11" s="440" customFormat="1" x14ac:dyDescent="0.2">
      <c r="B24265" s="442"/>
      <c r="I24265" s="443"/>
      <c r="J24265" s="443"/>
      <c r="K24265" s="443"/>
    </row>
    <row r="24266" spans="2:11" s="440" customFormat="1" x14ac:dyDescent="0.2">
      <c r="B24266" s="442"/>
      <c r="I24266" s="443"/>
      <c r="J24266" s="443"/>
      <c r="K24266" s="443"/>
    </row>
    <row r="24267" spans="2:11" s="440" customFormat="1" x14ac:dyDescent="0.2">
      <c r="B24267" s="442"/>
      <c r="I24267" s="443"/>
      <c r="J24267" s="443"/>
      <c r="K24267" s="443"/>
    </row>
    <row r="24268" spans="2:11" s="440" customFormat="1" x14ac:dyDescent="0.2">
      <c r="B24268" s="442"/>
      <c r="I24268" s="443"/>
      <c r="J24268" s="443"/>
      <c r="K24268" s="443"/>
    </row>
    <row r="24269" spans="2:11" s="440" customFormat="1" x14ac:dyDescent="0.2">
      <c r="B24269" s="442"/>
      <c r="I24269" s="443"/>
      <c r="J24269" s="443"/>
      <c r="K24269" s="443"/>
    </row>
    <row r="24270" spans="2:11" s="440" customFormat="1" x14ac:dyDescent="0.2">
      <c r="B24270" s="442"/>
      <c r="I24270" s="443"/>
      <c r="J24270" s="443"/>
      <c r="K24270" s="443"/>
    </row>
    <row r="24271" spans="2:11" s="440" customFormat="1" x14ac:dyDescent="0.2">
      <c r="B24271" s="442"/>
      <c r="I24271" s="443"/>
      <c r="J24271" s="443"/>
      <c r="K24271" s="443"/>
    </row>
    <row r="24272" spans="2:11" s="440" customFormat="1" x14ac:dyDescent="0.2">
      <c r="B24272" s="442"/>
      <c r="I24272" s="443"/>
      <c r="J24272" s="443"/>
      <c r="K24272" s="443"/>
    </row>
    <row r="24273" spans="2:11" s="440" customFormat="1" x14ac:dyDescent="0.2">
      <c r="B24273" s="442"/>
      <c r="I24273" s="443"/>
      <c r="J24273" s="443"/>
      <c r="K24273" s="443"/>
    </row>
    <row r="24274" spans="2:11" s="440" customFormat="1" x14ac:dyDescent="0.2">
      <c r="B24274" s="442"/>
      <c r="I24274" s="443"/>
      <c r="J24274" s="443"/>
      <c r="K24274" s="443"/>
    </row>
    <row r="24275" spans="2:11" s="440" customFormat="1" x14ac:dyDescent="0.2">
      <c r="B24275" s="442"/>
      <c r="I24275" s="443"/>
      <c r="J24275" s="443"/>
      <c r="K24275" s="443"/>
    </row>
    <row r="24276" spans="2:11" s="440" customFormat="1" x14ac:dyDescent="0.2">
      <c r="B24276" s="442"/>
      <c r="I24276" s="443"/>
      <c r="J24276" s="443"/>
      <c r="K24276" s="443"/>
    </row>
    <row r="24277" spans="2:11" s="440" customFormat="1" x14ac:dyDescent="0.2">
      <c r="B24277" s="442"/>
      <c r="I24277" s="443"/>
      <c r="J24277" s="443"/>
      <c r="K24277" s="443"/>
    </row>
    <row r="24278" spans="2:11" s="440" customFormat="1" x14ac:dyDescent="0.2">
      <c r="B24278" s="442"/>
      <c r="I24278" s="443"/>
      <c r="J24278" s="443"/>
      <c r="K24278" s="443"/>
    </row>
    <row r="24279" spans="2:11" s="440" customFormat="1" x14ac:dyDescent="0.2">
      <c r="B24279" s="442"/>
      <c r="I24279" s="443"/>
      <c r="J24279" s="443"/>
      <c r="K24279" s="443"/>
    </row>
    <row r="24280" spans="2:11" s="440" customFormat="1" x14ac:dyDescent="0.2">
      <c r="B24280" s="442"/>
      <c r="I24280" s="443"/>
      <c r="J24280" s="443"/>
      <c r="K24280" s="443"/>
    </row>
    <row r="24281" spans="2:11" s="440" customFormat="1" x14ac:dyDescent="0.2">
      <c r="B24281" s="442"/>
      <c r="I24281" s="443"/>
      <c r="J24281" s="443"/>
      <c r="K24281" s="443"/>
    </row>
    <row r="24282" spans="2:11" s="440" customFormat="1" x14ac:dyDescent="0.2">
      <c r="B24282" s="442"/>
      <c r="I24282" s="443"/>
      <c r="J24282" s="443"/>
      <c r="K24282" s="443"/>
    </row>
    <row r="24283" spans="2:11" s="440" customFormat="1" x14ac:dyDescent="0.2">
      <c r="B24283" s="442"/>
      <c r="I24283" s="443"/>
      <c r="J24283" s="443"/>
      <c r="K24283" s="443"/>
    </row>
    <row r="24284" spans="2:11" s="440" customFormat="1" x14ac:dyDescent="0.2">
      <c r="B24284" s="442"/>
      <c r="I24284" s="443"/>
      <c r="J24284" s="443"/>
      <c r="K24284" s="443"/>
    </row>
    <row r="24285" spans="2:11" s="440" customFormat="1" x14ac:dyDescent="0.2">
      <c r="B24285" s="442"/>
      <c r="I24285" s="443"/>
      <c r="J24285" s="443"/>
      <c r="K24285" s="443"/>
    </row>
    <row r="24286" spans="2:11" s="440" customFormat="1" x14ac:dyDescent="0.2">
      <c r="B24286" s="442"/>
      <c r="I24286" s="443"/>
      <c r="J24286" s="443"/>
      <c r="K24286" s="443"/>
    </row>
    <row r="24287" spans="2:11" s="440" customFormat="1" x14ac:dyDescent="0.2">
      <c r="B24287" s="442"/>
      <c r="I24287" s="443"/>
      <c r="J24287" s="443"/>
      <c r="K24287" s="443"/>
    </row>
    <row r="24288" spans="2:11" s="440" customFormat="1" x14ac:dyDescent="0.2">
      <c r="B24288" s="442"/>
      <c r="I24288" s="443"/>
      <c r="J24288" s="443"/>
      <c r="K24288" s="443"/>
    </row>
    <row r="24289" spans="2:11" s="440" customFormat="1" x14ac:dyDescent="0.2">
      <c r="B24289" s="442"/>
      <c r="I24289" s="443"/>
      <c r="J24289" s="443"/>
      <c r="K24289" s="443"/>
    </row>
    <row r="24290" spans="2:11" s="440" customFormat="1" x14ac:dyDescent="0.2">
      <c r="B24290" s="442"/>
      <c r="I24290" s="443"/>
      <c r="J24290" s="443"/>
      <c r="K24290" s="443"/>
    </row>
    <row r="24291" spans="2:11" s="440" customFormat="1" x14ac:dyDescent="0.2">
      <c r="B24291" s="442"/>
      <c r="I24291" s="443"/>
      <c r="J24291" s="443"/>
      <c r="K24291" s="443"/>
    </row>
    <row r="24292" spans="2:11" s="440" customFormat="1" x14ac:dyDescent="0.2">
      <c r="B24292" s="442"/>
      <c r="I24292" s="443"/>
      <c r="J24292" s="443"/>
      <c r="K24292" s="443"/>
    </row>
    <row r="24293" spans="2:11" s="440" customFormat="1" x14ac:dyDescent="0.2">
      <c r="B24293" s="442"/>
      <c r="I24293" s="443"/>
      <c r="J24293" s="443"/>
      <c r="K24293" s="443"/>
    </row>
    <row r="24294" spans="2:11" s="440" customFormat="1" x14ac:dyDescent="0.2">
      <c r="B24294" s="442"/>
      <c r="I24294" s="443"/>
      <c r="J24294" s="443"/>
      <c r="K24294" s="443"/>
    </row>
    <row r="24295" spans="2:11" s="440" customFormat="1" x14ac:dyDescent="0.2">
      <c r="B24295" s="442"/>
      <c r="I24295" s="443"/>
      <c r="J24295" s="443"/>
      <c r="K24295" s="443"/>
    </row>
    <row r="24296" spans="2:11" s="440" customFormat="1" x14ac:dyDescent="0.2">
      <c r="B24296" s="442"/>
      <c r="I24296" s="443"/>
      <c r="J24296" s="443"/>
      <c r="K24296" s="443"/>
    </row>
    <row r="24297" spans="2:11" s="440" customFormat="1" x14ac:dyDescent="0.2">
      <c r="B24297" s="442"/>
      <c r="I24297" s="443"/>
      <c r="J24297" s="443"/>
      <c r="K24297" s="443"/>
    </row>
    <row r="24298" spans="2:11" s="440" customFormat="1" x14ac:dyDescent="0.2">
      <c r="B24298" s="442"/>
      <c r="I24298" s="443"/>
      <c r="J24298" s="443"/>
      <c r="K24298" s="443"/>
    </row>
    <row r="24299" spans="2:11" s="440" customFormat="1" x14ac:dyDescent="0.2">
      <c r="B24299" s="442"/>
      <c r="I24299" s="443"/>
      <c r="J24299" s="443"/>
      <c r="K24299" s="443"/>
    </row>
    <row r="24300" spans="2:11" s="440" customFormat="1" x14ac:dyDescent="0.2">
      <c r="B24300" s="442"/>
      <c r="I24300" s="443"/>
      <c r="J24300" s="443"/>
      <c r="K24300" s="443"/>
    </row>
    <row r="24301" spans="2:11" s="440" customFormat="1" x14ac:dyDescent="0.2">
      <c r="B24301" s="442"/>
      <c r="I24301" s="443"/>
      <c r="J24301" s="443"/>
      <c r="K24301" s="443"/>
    </row>
    <row r="24302" spans="2:11" s="440" customFormat="1" x14ac:dyDescent="0.2">
      <c r="B24302" s="442"/>
      <c r="I24302" s="443"/>
      <c r="J24302" s="443"/>
      <c r="K24302" s="443"/>
    </row>
    <row r="24303" spans="2:11" s="440" customFormat="1" x14ac:dyDescent="0.2">
      <c r="B24303" s="442"/>
      <c r="I24303" s="443"/>
      <c r="J24303" s="443"/>
      <c r="K24303" s="443"/>
    </row>
    <row r="24304" spans="2:11" s="440" customFormat="1" x14ac:dyDescent="0.2">
      <c r="B24304" s="442"/>
      <c r="I24304" s="443"/>
      <c r="J24304" s="443"/>
      <c r="K24304" s="443"/>
    </row>
    <row r="24305" spans="2:11" s="440" customFormat="1" x14ac:dyDescent="0.2">
      <c r="B24305" s="442"/>
      <c r="I24305" s="443"/>
      <c r="J24305" s="443"/>
      <c r="K24305" s="443"/>
    </row>
    <row r="24306" spans="2:11" s="440" customFormat="1" x14ac:dyDescent="0.2">
      <c r="B24306" s="442"/>
      <c r="I24306" s="443"/>
      <c r="J24306" s="443"/>
      <c r="K24306" s="443"/>
    </row>
    <row r="24307" spans="2:11" s="440" customFormat="1" x14ac:dyDescent="0.2">
      <c r="B24307" s="442"/>
      <c r="I24307" s="443"/>
      <c r="J24307" s="443"/>
      <c r="K24307" s="443"/>
    </row>
    <row r="24308" spans="2:11" s="440" customFormat="1" x14ac:dyDescent="0.2">
      <c r="B24308" s="442"/>
      <c r="I24308" s="443"/>
      <c r="J24308" s="443"/>
      <c r="K24308" s="443"/>
    </row>
    <row r="24309" spans="2:11" s="440" customFormat="1" x14ac:dyDescent="0.2">
      <c r="B24309" s="442"/>
      <c r="I24309" s="443"/>
      <c r="J24309" s="443"/>
      <c r="K24309" s="443"/>
    </row>
    <row r="24310" spans="2:11" s="440" customFormat="1" x14ac:dyDescent="0.2">
      <c r="B24310" s="442"/>
      <c r="I24310" s="443"/>
      <c r="J24310" s="443"/>
      <c r="K24310" s="443"/>
    </row>
    <row r="24311" spans="2:11" s="440" customFormat="1" x14ac:dyDescent="0.2">
      <c r="B24311" s="442"/>
      <c r="I24311" s="443"/>
      <c r="J24311" s="443"/>
      <c r="K24311" s="443"/>
    </row>
    <row r="24312" spans="2:11" s="440" customFormat="1" x14ac:dyDescent="0.2">
      <c r="B24312" s="442"/>
      <c r="I24312" s="443"/>
      <c r="J24312" s="443"/>
      <c r="K24312" s="443"/>
    </row>
    <row r="24313" spans="2:11" s="440" customFormat="1" x14ac:dyDescent="0.2">
      <c r="B24313" s="442"/>
      <c r="I24313" s="443"/>
      <c r="J24313" s="443"/>
      <c r="K24313" s="443"/>
    </row>
    <row r="24314" spans="2:11" s="440" customFormat="1" x14ac:dyDescent="0.2">
      <c r="B24314" s="442"/>
      <c r="I24314" s="443"/>
      <c r="J24314" s="443"/>
      <c r="K24314" s="443"/>
    </row>
    <row r="24315" spans="2:11" s="440" customFormat="1" x14ac:dyDescent="0.2">
      <c r="B24315" s="442"/>
      <c r="I24315" s="443"/>
      <c r="J24315" s="443"/>
      <c r="K24315" s="443"/>
    </row>
    <row r="24316" spans="2:11" s="440" customFormat="1" x14ac:dyDescent="0.2">
      <c r="B24316" s="442"/>
      <c r="I24316" s="443"/>
      <c r="J24316" s="443"/>
      <c r="K24316" s="443"/>
    </row>
    <row r="24317" spans="2:11" s="440" customFormat="1" x14ac:dyDescent="0.2">
      <c r="B24317" s="442"/>
      <c r="I24317" s="443"/>
      <c r="J24317" s="443"/>
      <c r="K24317" s="443"/>
    </row>
    <row r="24318" spans="2:11" s="440" customFormat="1" x14ac:dyDescent="0.2">
      <c r="B24318" s="442"/>
      <c r="I24318" s="443"/>
      <c r="J24318" s="443"/>
      <c r="K24318" s="443"/>
    </row>
    <row r="24319" spans="2:11" s="440" customFormat="1" x14ac:dyDescent="0.2">
      <c r="B24319" s="442"/>
      <c r="I24319" s="443"/>
      <c r="J24319" s="443"/>
      <c r="K24319" s="443"/>
    </row>
    <row r="24320" spans="2:11" s="440" customFormat="1" x14ac:dyDescent="0.2">
      <c r="B24320" s="442"/>
      <c r="I24320" s="443"/>
      <c r="J24320" s="443"/>
      <c r="K24320" s="443"/>
    </row>
    <row r="24321" spans="2:11" s="440" customFormat="1" x14ac:dyDescent="0.2">
      <c r="B24321" s="442"/>
      <c r="I24321" s="443"/>
      <c r="J24321" s="443"/>
      <c r="K24321" s="443"/>
    </row>
    <row r="24322" spans="2:11" s="440" customFormat="1" x14ac:dyDescent="0.2">
      <c r="B24322" s="442"/>
      <c r="I24322" s="443"/>
      <c r="J24322" s="443"/>
      <c r="K24322" s="443"/>
    </row>
    <row r="24323" spans="2:11" s="440" customFormat="1" x14ac:dyDescent="0.2">
      <c r="B24323" s="442"/>
      <c r="I24323" s="443"/>
      <c r="J24323" s="443"/>
      <c r="K24323" s="443"/>
    </row>
    <row r="24324" spans="2:11" s="440" customFormat="1" x14ac:dyDescent="0.2">
      <c r="B24324" s="442"/>
      <c r="I24324" s="443"/>
      <c r="J24324" s="443"/>
      <c r="K24324" s="443"/>
    </row>
    <row r="24325" spans="2:11" s="440" customFormat="1" x14ac:dyDescent="0.2">
      <c r="B24325" s="442"/>
      <c r="I24325" s="443"/>
      <c r="J24325" s="443"/>
      <c r="K24325" s="443"/>
    </row>
    <row r="24326" spans="2:11" s="440" customFormat="1" x14ac:dyDescent="0.2">
      <c r="B24326" s="442"/>
      <c r="I24326" s="443"/>
      <c r="J24326" s="443"/>
      <c r="K24326" s="443"/>
    </row>
    <row r="24327" spans="2:11" s="440" customFormat="1" x14ac:dyDescent="0.2">
      <c r="B24327" s="442"/>
      <c r="I24327" s="443"/>
      <c r="J24327" s="443"/>
      <c r="K24327" s="443"/>
    </row>
    <row r="24328" spans="2:11" s="440" customFormat="1" x14ac:dyDescent="0.2">
      <c r="B24328" s="442"/>
      <c r="I24328" s="443"/>
      <c r="J24328" s="443"/>
      <c r="K24328" s="443"/>
    </row>
    <row r="24329" spans="2:11" s="440" customFormat="1" x14ac:dyDescent="0.2">
      <c r="B24329" s="442"/>
      <c r="I24329" s="443"/>
      <c r="J24329" s="443"/>
      <c r="K24329" s="443"/>
    </row>
    <row r="24330" spans="2:11" s="440" customFormat="1" x14ac:dyDescent="0.2">
      <c r="B24330" s="442"/>
      <c r="I24330" s="443"/>
      <c r="J24330" s="443"/>
      <c r="K24330" s="443"/>
    </row>
    <row r="24331" spans="2:11" s="440" customFormat="1" x14ac:dyDescent="0.2">
      <c r="B24331" s="442"/>
      <c r="I24331" s="443"/>
      <c r="J24331" s="443"/>
      <c r="K24331" s="443"/>
    </row>
    <row r="24332" spans="2:11" s="440" customFormat="1" x14ac:dyDescent="0.2">
      <c r="B24332" s="442"/>
      <c r="I24332" s="443"/>
      <c r="J24332" s="443"/>
      <c r="K24332" s="443"/>
    </row>
    <row r="24333" spans="2:11" s="440" customFormat="1" x14ac:dyDescent="0.2">
      <c r="B24333" s="442"/>
      <c r="I24333" s="443"/>
      <c r="J24333" s="443"/>
      <c r="K24333" s="443"/>
    </row>
    <row r="24334" spans="2:11" s="440" customFormat="1" x14ac:dyDescent="0.2">
      <c r="B24334" s="442"/>
      <c r="I24334" s="443"/>
      <c r="J24334" s="443"/>
      <c r="K24334" s="443"/>
    </row>
    <row r="24335" spans="2:11" s="440" customFormat="1" x14ac:dyDescent="0.2">
      <c r="B24335" s="442"/>
      <c r="I24335" s="443"/>
      <c r="J24335" s="443"/>
      <c r="K24335" s="443"/>
    </row>
    <row r="24336" spans="2:11" s="440" customFormat="1" x14ac:dyDescent="0.2">
      <c r="B24336" s="442"/>
      <c r="I24336" s="443"/>
      <c r="J24336" s="443"/>
      <c r="K24336" s="443"/>
    </row>
    <row r="24337" spans="2:11" s="440" customFormat="1" x14ac:dyDescent="0.2">
      <c r="B24337" s="442"/>
      <c r="I24337" s="443"/>
      <c r="J24337" s="443"/>
      <c r="K24337" s="443"/>
    </row>
    <row r="24338" spans="2:11" s="440" customFormat="1" x14ac:dyDescent="0.2">
      <c r="B24338" s="442"/>
      <c r="I24338" s="443"/>
      <c r="J24338" s="443"/>
      <c r="K24338" s="443"/>
    </row>
    <row r="24339" spans="2:11" s="440" customFormat="1" x14ac:dyDescent="0.2">
      <c r="B24339" s="442"/>
      <c r="I24339" s="443"/>
      <c r="J24339" s="443"/>
      <c r="K24339" s="443"/>
    </row>
    <row r="24340" spans="2:11" s="440" customFormat="1" x14ac:dyDescent="0.2">
      <c r="B24340" s="442"/>
      <c r="I24340" s="443"/>
      <c r="J24340" s="443"/>
      <c r="K24340" s="443"/>
    </row>
    <row r="24341" spans="2:11" s="440" customFormat="1" x14ac:dyDescent="0.2">
      <c r="B24341" s="442"/>
      <c r="I24341" s="443"/>
      <c r="J24341" s="443"/>
      <c r="K24341" s="443"/>
    </row>
    <row r="24342" spans="2:11" s="440" customFormat="1" x14ac:dyDescent="0.2">
      <c r="B24342" s="442"/>
      <c r="I24342" s="443"/>
      <c r="J24342" s="443"/>
      <c r="K24342" s="443"/>
    </row>
    <row r="24343" spans="2:11" s="440" customFormat="1" x14ac:dyDescent="0.2">
      <c r="B24343" s="442"/>
      <c r="I24343" s="443"/>
      <c r="J24343" s="443"/>
      <c r="K24343" s="443"/>
    </row>
    <row r="24344" spans="2:11" s="440" customFormat="1" x14ac:dyDescent="0.2">
      <c r="B24344" s="442"/>
      <c r="I24344" s="443"/>
      <c r="J24344" s="443"/>
      <c r="K24344" s="443"/>
    </row>
    <row r="24345" spans="2:11" s="440" customFormat="1" x14ac:dyDescent="0.2">
      <c r="B24345" s="442"/>
      <c r="I24345" s="443"/>
      <c r="J24345" s="443"/>
      <c r="K24345" s="443"/>
    </row>
    <row r="24346" spans="2:11" s="440" customFormat="1" x14ac:dyDescent="0.2">
      <c r="B24346" s="442"/>
      <c r="I24346" s="443"/>
      <c r="J24346" s="443"/>
      <c r="K24346" s="443"/>
    </row>
    <row r="24347" spans="2:11" s="440" customFormat="1" x14ac:dyDescent="0.2">
      <c r="B24347" s="442"/>
      <c r="I24347" s="443"/>
      <c r="J24347" s="443"/>
      <c r="K24347" s="443"/>
    </row>
    <row r="24348" spans="2:11" s="440" customFormat="1" x14ac:dyDescent="0.2">
      <c r="B24348" s="442"/>
      <c r="I24348" s="443"/>
      <c r="J24348" s="443"/>
      <c r="K24348" s="443"/>
    </row>
    <row r="24349" spans="2:11" s="440" customFormat="1" x14ac:dyDescent="0.2">
      <c r="B24349" s="442"/>
      <c r="I24349" s="443"/>
      <c r="J24349" s="443"/>
      <c r="K24349" s="443"/>
    </row>
    <row r="24350" spans="2:11" s="440" customFormat="1" x14ac:dyDescent="0.2">
      <c r="B24350" s="442"/>
      <c r="I24350" s="443"/>
      <c r="J24350" s="443"/>
      <c r="K24350" s="443"/>
    </row>
    <row r="24351" spans="2:11" s="440" customFormat="1" x14ac:dyDescent="0.2">
      <c r="B24351" s="442"/>
      <c r="I24351" s="443"/>
      <c r="J24351" s="443"/>
      <c r="K24351" s="443"/>
    </row>
    <row r="24352" spans="2:11" s="440" customFormat="1" x14ac:dyDescent="0.2">
      <c r="B24352" s="442"/>
      <c r="I24352" s="443"/>
      <c r="J24352" s="443"/>
      <c r="K24352" s="443"/>
    </row>
    <row r="24353" spans="2:11" s="440" customFormat="1" x14ac:dyDescent="0.2">
      <c r="B24353" s="442"/>
      <c r="I24353" s="443"/>
      <c r="J24353" s="443"/>
      <c r="K24353" s="443"/>
    </row>
    <row r="24354" spans="2:11" s="440" customFormat="1" x14ac:dyDescent="0.2">
      <c r="B24354" s="442"/>
      <c r="I24354" s="443"/>
      <c r="J24354" s="443"/>
      <c r="K24354" s="443"/>
    </row>
    <row r="24355" spans="2:11" s="440" customFormat="1" x14ac:dyDescent="0.2">
      <c r="B24355" s="442"/>
      <c r="I24355" s="443"/>
      <c r="J24355" s="443"/>
      <c r="K24355" s="443"/>
    </row>
    <row r="24356" spans="2:11" s="440" customFormat="1" x14ac:dyDescent="0.2">
      <c r="B24356" s="442"/>
      <c r="I24356" s="443"/>
      <c r="J24356" s="443"/>
      <c r="K24356" s="443"/>
    </row>
    <row r="24357" spans="2:11" s="440" customFormat="1" x14ac:dyDescent="0.2">
      <c r="B24357" s="442"/>
      <c r="I24357" s="443"/>
      <c r="J24357" s="443"/>
      <c r="K24357" s="443"/>
    </row>
    <row r="24358" spans="2:11" s="440" customFormat="1" x14ac:dyDescent="0.2">
      <c r="B24358" s="442"/>
      <c r="I24358" s="443"/>
      <c r="J24358" s="443"/>
      <c r="K24358" s="443"/>
    </row>
    <row r="24359" spans="2:11" s="440" customFormat="1" x14ac:dyDescent="0.2">
      <c r="B24359" s="442"/>
      <c r="I24359" s="443"/>
      <c r="J24359" s="443"/>
      <c r="K24359" s="443"/>
    </row>
    <row r="24360" spans="2:11" s="440" customFormat="1" x14ac:dyDescent="0.2">
      <c r="B24360" s="442"/>
      <c r="I24360" s="443"/>
      <c r="J24360" s="443"/>
      <c r="K24360" s="443"/>
    </row>
    <row r="24361" spans="2:11" s="440" customFormat="1" x14ac:dyDescent="0.2">
      <c r="B24361" s="442"/>
      <c r="I24361" s="443"/>
      <c r="J24361" s="443"/>
      <c r="K24361" s="443"/>
    </row>
    <row r="24362" spans="2:11" s="440" customFormat="1" x14ac:dyDescent="0.2">
      <c r="B24362" s="442"/>
      <c r="I24362" s="443"/>
      <c r="J24362" s="443"/>
      <c r="K24362" s="443"/>
    </row>
    <row r="24363" spans="2:11" s="440" customFormat="1" x14ac:dyDescent="0.2">
      <c r="B24363" s="442"/>
      <c r="I24363" s="443"/>
      <c r="J24363" s="443"/>
      <c r="K24363" s="443"/>
    </row>
    <row r="24364" spans="2:11" s="440" customFormat="1" x14ac:dyDescent="0.2">
      <c r="B24364" s="442"/>
      <c r="I24364" s="443"/>
      <c r="J24364" s="443"/>
      <c r="K24364" s="443"/>
    </row>
    <row r="24365" spans="2:11" s="440" customFormat="1" x14ac:dyDescent="0.2">
      <c r="B24365" s="442"/>
      <c r="I24365" s="443"/>
      <c r="J24365" s="443"/>
      <c r="K24365" s="443"/>
    </row>
    <row r="24366" spans="2:11" s="440" customFormat="1" x14ac:dyDescent="0.2">
      <c r="B24366" s="442"/>
      <c r="I24366" s="443"/>
      <c r="J24366" s="443"/>
      <c r="K24366" s="443"/>
    </row>
    <row r="24367" spans="2:11" s="440" customFormat="1" x14ac:dyDescent="0.2">
      <c r="B24367" s="442"/>
      <c r="I24367" s="443"/>
      <c r="J24367" s="443"/>
      <c r="K24367" s="443"/>
    </row>
    <row r="24368" spans="2:11" s="440" customFormat="1" x14ac:dyDescent="0.2">
      <c r="B24368" s="442"/>
      <c r="I24368" s="443"/>
      <c r="J24368" s="443"/>
      <c r="K24368" s="443"/>
    </row>
    <row r="24369" spans="2:11" s="440" customFormat="1" x14ac:dyDescent="0.2">
      <c r="B24369" s="442"/>
      <c r="I24369" s="443"/>
      <c r="J24369" s="443"/>
      <c r="K24369" s="443"/>
    </row>
    <row r="24370" spans="2:11" s="440" customFormat="1" x14ac:dyDescent="0.2">
      <c r="B24370" s="442"/>
      <c r="I24370" s="443"/>
      <c r="J24370" s="443"/>
      <c r="K24370" s="443"/>
    </row>
    <row r="24371" spans="2:11" s="440" customFormat="1" x14ac:dyDescent="0.2">
      <c r="B24371" s="442"/>
      <c r="I24371" s="443"/>
      <c r="J24371" s="443"/>
      <c r="K24371" s="443"/>
    </row>
    <row r="24372" spans="2:11" s="440" customFormat="1" x14ac:dyDescent="0.2">
      <c r="B24372" s="442"/>
      <c r="I24372" s="443"/>
      <c r="J24372" s="443"/>
      <c r="K24372" s="443"/>
    </row>
    <row r="24373" spans="2:11" s="440" customFormat="1" x14ac:dyDescent="0.2">
      <c r="B24373" s="442"/>
      <c r="I24373" s="443"/>
      <c r="J24373" s="443"/>
      <c r="K24373" s="443"/>
    </row>
    <row r="24374" spans="2:11" s="440" customFormat="1" x14ac:dyDescent="0.2">
      <c r="B24374" s="442"/>
      <c r="I24374" s="443"/>
      <c r="J24374" s="443"/>
      <c r="K24374" s="443"/>
    </row>
    <row r="24375" spans="2:11" s="440" customFormat="1" x14ac:dyDescent="0.2">
      <c r="B24375" s="442"/>
      <c r="I24375" s="443"/>
      <c r="J24375" s="443"/>
      <c r="K24375" s="443"/>
    </row>
    <row r="24376" spans="2:11" s="440" customFormat="1" x14ac:dyDescent="0.2">
      <c r="B24376" s="442"/>
      <c r="I24376" s="443"/>
      <c r="J24376" s="443"/>
      <c r="K24376" s="443"/>
    </row>
    <row r="24377" spans="2:11" s="440" customFormat="1" x14ac:dyDescent="0.2">
      <c r="B24377" s="442"/>
      <c r="I24377" s="443"/>
      <c r="J24377" s="443"/>
      <c r="K24377" s="443"/>
    </row>
    <row r="24378" spans="2:11" s="440" customFormat="1" x14ac:dyDescent="0.2">
      <c r="B24378" s="442"/>
      <c r="I24378" s="443"/>
      <c r="J24378" s="443"/>
      <c r="K24378" s="443"/>
    </row>
    <row r="24379" spans="2:11" s="440" customFormat="1" x14ac:dyDescent="0.2">
      <c r="B24379" s="442"/>
      <c r="I24379" s="443"/>
      <c r="J24379" s="443"/>
      <c r="K24379" s="443"/>
    </row>
    <row r="24380" spans="2:11" s="440" customFormat="1" x14ac:dyDescent="0.2">
      <c r="B24380" s="442"/>
      <c r="I24380" s="443"/>
      <c r="J24380" s="443"/>
      <c r="K24380" s="443"/>
    </row>
    <row r="24381" spans="2:11" s="440" customFormat="1" x14ac:dyDescent="0.2">
      <c r="B24381" s="442"/>
      <c r="I24381" s="443"/>
      <c r="J24381" s="443"/>
      <c r="K24381" s="443"/>
    </row>
    <row r="24382" spans="2:11" s="440" customFormat="1" x14ac:dyDescent="0.2">
      <c r="B24382" s="442"/>
      <c r="I24382" s="443"/>
      <c r="J24382" s="443"/>
      <c r="K24382" s="443"/>
    </row>
    <row r="24383" spans="2:11" s="440" customFormat="1" x14ac:dyDescent="0.2">
      <c r="B24383" s="442"/>
      <c r="I24383" s="443"/>
      <c r="J24383" s="443"/>
      <c r="K24383" s="443"/>
    </row>
    <row r="24384" spans="2:11" s="440" customFormat="1" x14ac:dyDescent="0.2">
      <c r="B24384" s="442"/>
      <c r="I24384" s="443"/>
      <c r="J24384" s="443"/>
      <c r="K24384" s="443"/>
    </row>
    <row r="24385" spans="2:11" s="440" customFormat="1" x14ac:dyDescent="0.2">
      <c r="B24385" s="442"/>
      <c r="I24385" s="443"/>
      <c r="J24385" s="443"/>
      <c r="K24385" s="443"/>
    </row>
    <row r="24386" spans="2:11" s="440" customFormat="1" x14ac:dyDescent="0.2">
      <c r="B24386" s="442"/>
      <c r="I24386" s="443"/>
      <c r="J24386" s="443"/>
      <c r="K24386" s="443"/>
    </row>
  </sheetData>
  <sheetProtection selectLockedCells="1"/>
  <mergeCells count="17">
    <mergeCell ref="A10:K10"/>
    <mergeCell ref="B11:B12"/>
    <mergeCell ref="I11:I12"/>
    <mergeCell ref="C11:C12"/>
    <mergeCell ref="K11:K12"/>
    <mergeCell ref="D11:D12"/>
    <mergeCell ref="E11:E12"/>
    <mergeCell ref="F11:F12"/>
    <mergeCell ref="G11:H11"/>
    <mergeCell ref="A11:A12"/>
    <mergeCell ref="J11:J12"/>
    <mergeCell ref="J1:K1"/>
    <mergeCell ref="C8:K8"/>
    <mergeCell ref="A1:E1"/>
    <mergeCell ref="A2:K2"/>
    <mergeCell ref="C6:K6"/>
    <mergeCell ref="C7:K7"/>
  </mergeCells>
  <phoneticPr fontId="49" type="noConversion"/>
  <conditionalFormatting sqref="G13 G1520:G2015">
    <cfRule type="cellIs" dxfId="15" priority="21" operator="greaterThan">
      <formula>24</formula>
    </cfRule>
  </conditionalFormatting>
  <conditionalFormatting sqref="D13">
    <cfRule type="cellIs" dxfId="14" priority="20" operator="greaterThan">
      <formula>26</formula>
    </cfRule>
  </conditionalFormatting>
  <conditionalFormatting sqref="D13:D512">
    <cfRule type="cellIs" dxfId="13" priority="19" operator="greaterThan">
      <formula>26</formula>
    </cfRule>
  </conditionalFormatting>
  <conditionalFormatting sqref="G14:G1498">
    <cfRule type="cellIs" dxfId="12" priority="18" operator="greaterThan">
      <formula>24</formula>
    </cfRule>
  </conditionalFormatting>
  <conditionalFormatting sqref="D14:D172">
    <cfRule type="cellIs" dxfId="11" priority="17" operator="greaterThan">
      <formula>26</formula>
    </cfRule>
  </conditionalFormatting>
  <conditionalFormatting sqref="D14:D512">
    <cfRule type="cellIs" dxfId="10" priority="16" operator="greaterThan">
      <formula>26</formula>
    </cfRule>
  </conditionalFormatting>
  <conditionalFormatting sqref="D513">
    <cfRule type="cellIs" dxfId="9" priority="15" operator="greaterThan">
      <formula>26</formula>
    </cfRule>
  </conditionalFormatting>
  <conditionalFormatting sqref="D513">
    <cfRule type="cellIs" dxfId="8" priority="13" operator="greaterThan">
      <formula>26</formula>
    </cfRule>
  </conditionalFormatting>
  <conditionalFormatting sqref="D514:D1498">
    <cfRule type="cellIs" dxfId="7" priority="12" operator="greaterThan">
      <formula>26</formula>
    </cfRule>
  </conditionalFormatting>
  <conditionalFormatting sqref="D514:D1498">
    <cfRule type="cellIs" dxfId="6" priority="10" operator="greaterThan">
      <formula>26</formula>
    </cfRule>
  </conditionalFormatting>
  <conditionalFormatting sqref="G1499:G1519">
    <cfRule type="cellIs" dxfId="5" priority="6" operator="greaterThan">
      <formula>24</formula>
    </cfRule>
  </conditionalFormatting>
  <conditionalFormatting sqref="D1499:D1519">
    <cfRule type="cellIs" dxfId="4" priority="5" operator="greaterThan">
      <formula>26</formula>
    </cfRule>
  </conditionalFormatting>
  <conditionalFormatting sqref="D1499:D1519">
    <cfRule type="cellIs" dxfId="3" priority="4" operator="greaterThan">
      <formula>26</formula>
    </cfRule>
  </conditionalFormatting>
  <conditionalFormatting sqref="G2016:G2020">
    <cfRule type="cellIs" dxfId="2" priority="3" operator="greaterThan">
      <formula>24</formula>
    </cfRule>
  </conditionalFormatting>
  <conditionalFormatting sqref="D1520:D2020">
    <cfRule type="cellIs" dxfId="1" priority="2" operator="greaterThan">
      <formula>26</formula>
    </cfRule>
  </conditionalFormatting>
  <conditionalFormatting sqref="D1520:D2020">
    <cfRule type="cellIs" dxfId="0" priority="1" operator="greaterThan">
      <formula>26</formula>
    </cfRule>
  </conditionalFormatting>
  <dataValidations count="1">
    <dataValidation type="list" allowBlank="1" showInputMessage="1" showErrorMessage="1" sqref="C7:K7">
      <formula1>"01.08.2021 - 31.07.2022,01.09.2021 - 31.08.2022"</formula1>
    </dataValidation>
  </dataValidations>
  <printOptions horizontalCentered="1"/>
  <pageMargins left="0.70866141732283472" right="0.70866141732283472" top="0.78740157480314965" bottom="0.78740157480314965" header="0.31496062992125984" footer="0.31496062992125984"/>
  <pageSetup paperSize="9" scale="67" orientation="landscape" r:id="rId1"/>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2">
    <pageSetUpPr fitToPage="1"/>
  </sheetPr>
  <dimension ref="A1:K868"/>
  <sheetViews>
    <sheetView showGridLines="0" view="pageBreakPreview" zoomScaleNormal="100" zoomScaleSheetLayoutView="100" workbookViewId="0">
      <pane ySplit="12" topLeftCell="A13" activePane="bottomLeft" state="frozen"/>
      <selection sqref="A1:H1"/>
      <selection pane="bottomLeft" activeCell="C8" sqref="C8:F8"/>
    </sheetView>
  </sheetViews>
  <sheetFormatPr baseColWidth="10" defaultColWidth="11.42578125" defaultRowHeight="12.75" x14ac:dyDescent="0.2"/>
  <cols>
    <col min="1" max="1" width="4.140625" style="462" customWidth="1"/>
    <col min="2" max="2" width="30.140625" style="690" customWidth="1"/>
    <col min="3" max="3" width="15.7109375" style="462" customWidth="1"/>
    <col min="4" max="5" width="31.85546875" style="462" customWidth="1"/>
    <col min="6" max="7" width="17.85546875" style="726" customWidth="1"/>
    <col min="8" max="8" width="15" style="715" customWidth="1"/>
    <col min="9" max="9" width="25" style="690" customWidth="1"/>
    <col min="10" max="10" width="19.85546875" style="690" customWidth="1"/>
    <col min="11" max="11" width="37.28515625" style="690" customWidth="1"/>
    <col min="12" max="16384" width="11.42578125" style="462"/>
  </cols>
  <sheetData>
    <row r="1" spans="1:11" ht="17.25" customHeight="1" x14ac:dyDescent="0.2">
      <c r="A1" s="2239" t="s">
        <v>124</v>
      </c>
      <c r="B1" s="2239"/>
      <c r="C1" s="2239"/>
      <c r="D1" s="2239"/>
      <c r="E1" s="2239"/>
      <c r="F1" s="2239"/>
      <c r="G1" s="2239"/>
      <c r="H1" s="2239"/>
      <c r="I1" s="709"/>
      <c r="J1" s="703"/>
      <c r="K1" s="707" t="s">
        <v>417</v>
      </c>
    </row>
    <row r="2" spans="1:11" ht="12.75" customHeight="1" x14ac:dyDescent="0.25">
      <c r="A2" s="2240" t="s">
        <v>585</v>
      </c>
      <c r="B2" s="2240"/>
      <c r="C2" s="2240"/>
      <c r="D2" s="2240"/>
      <c r="E2" s="2240"/>
      <c r="F2" s="2240"/>
      <c r="G2" s="2240"/>
      <c r="H2" s="2240"/>
      <c r="I2" s="2240"/>
    </row>
    <row r="3" spans="1:11" ht="15" customHeight="1" x14ac:dyDescent="0.25">
      <c r="A3" s="460"/>
      <c r="B3" s="693"/>
      <c r="C3" s="692"/>
      <c r="D3" s="692"/>
      <c r="E3" s="692"/>
      <c r="F3" s="721"/>
      <c r="G3" s="721"/>
      <c r="H3" s="712"/>
    </row>
    <row r="4" spans="1:11" ht="14.25" x14ac:dyDescent="0.2">
      <c r="A4" s="691"/>
      <c r="C4" s="689"/>
      <c r="D4" s="689"/>
      <c r="E4" s="689"/>
      <c r="F4" s="721"/>
      <c r="G4" s="721"/>
      <c r="H4" s="712"/>
    </row>
    <row r="5" spans="1:11" x14ac:dyDescent="0.2">
      <c r="B5" s="688"/>
      <c r="C5" s="687"/>
      <c r="D5" s="686"/>
      <c r="E5" s="686"/>
      <c r="F5" s="722"/>
      <c r="G5" s="722"/>
      <c r="H5" s="719"/>
    </row>
    <row r="6" spans="1:11" ht="14.25" x14ac:dyDescent="0.2">
      <c r="B6" s="685" t="s">
        <v>174</v>
      </c>
      <c r="C6" s="2241"/>
      <c r="D6" s="2241"/>
      <c r="E6" s="2241"/>
      <c r="F6" s="2241"/>
      <c r="G6" s="723"/>
      <c r="H6" s="713"/>
    </row>
    <row r="7" spans="1:11" ht="14.25" x14ac:dyDescent="0.2">
      <c r="B7" s="685" t="s">
        <v>421</v>
      </c>
      <c r="C7" s="868"/>
      <c r="D7" s="798"/>
      <c r="E7" s="798"/>
      <c r="F7" s="797"/>
      <c r="G7" s="723"/>
      <c r="H7" s="713"/>
    </row>
    <row r="8" spans="1:11" ht="14.25" x14ac:dyDescent="0.2">
      <c r="B8" s="685" t="s">
        <v>420</v>
      </c>
      <c r="C8" s="2242" t="s">
        <v>814</v>
      </c>
      <c r="D8" s="2243"/>
      <c r="E8" s="2243"/>
      <c r="F8" s="2244"/>
      <c r="G8" s="724"/>
      <c r="H8" s="714"/>
    </row>
    <row r="9" spans="1:11" x14ac:dyDescent="0.2">
      <c r="B9" s="684"/>
      <c r="C9" s="683"/>
      <c r="D9" s="683"/>
      <c r="E9" s="683"/>
      <c r="F9" s="725"/>
      <c r="G9" s="725"/>
      <c r="H9" s="720"/>
      <c r="I9" s="706"/>
    </row>
    <row r="10" spans="1:11" ht="13.5" thickBot="1" x14ac:dyDescent="0.25"/>
    <row r="11" spans="1:11" ht="13.15" customHeight="1" x14ac:dyDescent="0.2">
      <c r="A11" s="2247" t="s">
        <v>426</v>
      </c>
      <c r="B11" s="2251" t="s">
        <v>368</v>
      </c>
      <c r="C11" s="2257" t="s">
        <v>424</v>
      </c>
      <c r="D11" s="2257" t="s">
        <v>173</v>
      </c>
      <c r="E11" s="2257" t="s">
        <v>172</v>
      </c>
      <c r="F11" s="2255" t="s">
        <v>602</v>
      </c>
      <c r="G11" s="2256"/>
      <c r="H11" s="2249" t="s">
        <v>425</v>
      </c>
      <c r="I11" s="2251" t="s">
        <v>382</v>
      </c>
      <c r="J11" s="2253" t="s">
        <v>171</v>
      </c>
      <c r="K11" s="2245" t="s">
        <v>244</v>
      </c>
    </row>
    <row r="12" spans="1:11" ht="26.25" customHeight="1" x14ac:dyDescent="0.2">
      <c r="A12" s="2248"/>
      <c r="B12" s="2252"/>
      <c r="C12" s="2258"/>
      <c r="D12" s="2259"/>
      <c r="E12" s="2259"/>
      <c r="F12" s="796" t="s">
        <v>422</v>
      </c>
      <c r="G12" s="796" t="s">
        <v>423</v>
      </c>
      <c r="H12" s="2250"/>
      <c r="I12" s="2252"/>
      <c r="J12" s="2254"/>
      <c r="K12" s="2246"/>
    </row>
    <row r="13" spans="1:11" s="561" customFormat="1" x14ac:dyDescent="0.2">
      <c r="A13" s="811">
        <v>1</v>
      </c>
      <c r="B13" s="729"/>
      <c r="C13" s="694"/>
      <c r="D13" s="867"/>
      <c r="E13" s="695"/>
      <c r="F13" s="695"/>
      <c r="G13" s="694"/>
      <c r="H13" s="716"/>
      <c r="I13" s="795"/>
      <c r="J13" s="794"/>
      <c r="K13" s="812"/>
    </row>
    <row r="14" spans="1:11" s="561" customFormat="1" x14ac:dyDescent="0.2">
      <c r="A14" s="811">
        <v>2</v>
      </c>
      <c r="B14" s="710"/>
      <c r="C14" s="694"/>
      <c r="D14" s="694"/>
      <c r="E14" s="694"/>
      <c r="F14" s="694"/>
      <c r="G14" s="694"/>
      <c r="H14" s="716"/>
      <c r="I14" s="710"/>
      <c r="J14" s="794"/>
      <c r="K14" s="708"/>
    </row>
    <row r="15" spans="1:11" s="561" customFormat="1" x14ac:dyDescent="0.2">
      <c r="A15" s="811">
        <v>3</v>
      </c>
      <c r="B15" s="710"/>
      <c r="C15" s="694"/>
      <c r="D15" s="694"/>
      <c r="E15" s="694"/>
      <c r="F15" s="694"/>
      <c r="G15" s="694"/>
      <c r="H15" s="716"/>
      <c r="I15" s="710"/>
      <c r="J15" s="704"/>
      <c r="K15" s="708"/>
    </row>
    <row r="16" spans="1:11" s="561" customFormat="1" x14ac:dyDescent="0.2">
      <c r="A16" s="811">
        <v>4</v>
      </c>
      <c r="B16" s="710"/>
      <c r="C16" s="694"/>
      <c r="D16" s="866"/>
      <c r="E16" s="866"/>
      <c r="F16" s="694"/>
      <c r="G16" s="694"/>
      <c r="H16" s="716"/>
      <c r="I16" s="710"/>
      <c r="J16" s="704"/>
      <c r="K16" s="708"/>
    </row>
    <row r="17" spans="1:11" s="561" customFormat="1" x14ac:dyDescent="0.2">
      <c r="A17" s="811">
        <v>5</v>
      </c>
      <c r="B17" s="710"/>
      <c r="C17" s="694"/>
      <c r="D17" s="694"/>
      <c r="E17" s="694"/>
      <c r="F17" s="694"/>
      <c r="G17" s="694"/>
      <c r="H17" s="716"/>
      <c r="I17" s="710"/>
      <c r="J17" s="704"/>
      <c r="K17" s="708"/>
    </row>
    <row r="18" spans="1:11" s="561" customFormat="1" x14ac:dyDescent="0.2">
      <c r="A18" s="811">
        <v>6</v>
      </c>
      <c r="B18" s="710"/>
      <c r="C18" s="694"/>
      <c r="D18" s="694"/>
      <c r="E18" s="694"/>
      <c r="F18" s="694"/>
      <c r="G18" s="694"/>
      <c r="H18" s="716"/>
      <c r="I18" s="710"/>
      <c r="J18" s="704"/>
      <c r="K18" s="708"/>
    </row>
    <row r="19" spans="1:11" s="561" customFormat="1" x14ac:dyDescent="0.2">
      <c r="A19" s="811">
        <v>7</v>
      </c>
      <c r="B19" s="710"/>
      <c r="C19" s="694"/>
      <c r="D19" s="866"/>
      <c r="E19" s="694"/>
      <c r="F19" s="694"/>
      <c r="G19" s="694"/>
      <c r="H19" s="716"/>
      <c r="I19" s="710"/>
      <c r="J19" s="704"/>
      <c r="K19" s="708"/>
    </row>
    <row r="20" spans="1:11" s="561" customFormat="1" x14ac:dyDescent="0.2">
      <c r="A20" s="811">
        <v>8</v>
      </c>
      <c r="B20" s="710"/>
      <c r="C20" s="694"/>
      <c r="D20" s="694"/>
      <c r="E20" s="694"/>
      <c r="F20" s="694"/>
      <c r="G20" s="694"/>
      <c r="H20" s="716"/>
      <c r="I20" s="710"/>
      <c r="J20" s="704"/>
      <c r="K20" s="708"/>
    </row>
    <row r="21" spans="1:11" s="561" customFormat="1" x14ac:dyDescent="0.2">
      <c r="A21" s="811">
        <v>9</v>
      </c>
      <c r="B21" s="710"/>
      <c r="C21" s="694"/>
      <c r="D21" s="694"/>
      <c r="E21" s="694"/>
      <c r="F21" s="694"/>
      <c r="G21" s="694"/>
      <c r="H21" s="716"/>
      <c r="I21" s="710"/>
      <c r="J21" s="704"/>
      <c r="K21" s="708"/>
    </row>
    <row r="22" spans="1:11" s="561" customFormat="1" x14ac:dyDescent="0.2">
      <c r="A22" s="811">
        <v>10</v>
      </c>
      <c r="B22" s="710"/>
      <c r="C22" s="694"/>
      <c r="D22" s="694"/>
      <c r="E22" s="694"/>
      <c r="F22" s="694"/>
      <c r="G22" s="694"/>
      <c r="H22" s="716"/>
      <c r="I22" s="710"/>
      <c r="J22" s="704"/>
      <c r="K22" s="708"/>
    </row>
    <row r="23" spans="1:11" s="561" customFormat="1" x14ac:dyDescent="0.2">
      <c r="A23" s="811">
        <v>11</v>
      </c>
      <c r="B23" s="710"/>
      <c r="C23" s="694"/>
      <c r="D23" s="694"/>
      <c r="E23" s="694"/>
      <c r="F23" s="694"/>
      <c r="G23" s="694"/>
      <c r="H23" s="716"/>
      <c r="I23" s="710"/>
      <c r="J23" s="704"/>
      <c r="K23" s="708"/>
    </row>
    <row r="24" spans="1:11" s="561" customFormat="1" x14ac:dyDescent="0.2">
      <c r="A24" s="811">
        <v>12</v>
      </c>
      <c r="B24" s="710"/>
      <c r="C24" s="694"/>
      <c r="D24" s="694"/>
      <c r="E24" s="694"/>
      <c r="F24" s="694"/>
      <c r="G24" s="694"/>
      <c r="H24" s="716"/>
      <c r="I24" s="710"/>
      <c r="J24" s="704"/>
      <c r="K24" s="708"/>
    </row>
    <row r="25" spans="1:11" s="561" customFormat="1" x14ac:dyDescent="0.2">
      <c r="A25" s="811">
        <v>13</v>
      </c>
      <c r="B25" s="710"/>
      <c r="C25" s="694"/>
      <c r="D25" s="694"/>
      <c r="E25" s="694"/>
      <c r="F25" s="694"/>
      <c r="G25" s="694"/>
      <c r="H25" s="716"/>
      <c r="I25" s="710"/>
      <c r="J25" s="704"/>
      <c r="K25" s="708"/>
    </row>
    <row r="26" spans="1:11" s="561" customFormat="1" x14ac:dyDescent="0.2">
      <c r="A26" s="811">
        <v>14</v>
      </c>
      <c r="B26" s="710"/>
      <c r="C26" s="694"/>
      <c r="D26" s="694"/>
      <c r="E26" s="694"/>
      <c r="F26" s="694"/>
      <c r="G26" s="694"/>
      <c r="H26" s="716"/>
      <c r="I26" s="710"/>
      <c r="J26" s="704"/>
      <c r="K26" s="708"/>
    </row>
    <row r="27" spans="1:11" s="561" customFormat="1" x14ac:dyDescent="0.2">
      <c r="A27" s="811">
        <v>15</v>
      </c>
      <c r="B27" s="710"/>
      <c r="C27" s="694"/>
      <c r="D27" s="694"/>
      <c r="E27" s="694"/>
      <c r="F27" s="694"/>
      <c r="G27" s="694"/>
      <c r="H27" s="716"/>
      <c r="I27" s="710"/>
      <c r="J27" s="704"/>
      <c r="K27" s="708"/>
    </row>
    <row r="28" spans="1:11" s="561" customFormat="1" x14ac:dyDescent="0.2">
      <c r="A28" s="811">
        <v>16</v>
      </c>
      <c r="B28" s="710"/>
      <c r="C28" s="694"/>
      <c r="D28" s="866"/>
      <c r="E28" s="694"/>
      <c r="F28" s="694"/>
      <c r="G28" s="694"/>
      <c r="H28" s="716"/>
      <c r="I28" s="710"/>
      <c r="J28" s="704"/>
      <c r="K28" s="708"/>
    </row>
    <row r="29" spans="1:11" s="561" customFormat="1" x14ac:dyDescent="0.2">
      <c r="A29" s="811">
        <v>17</v>
      </c>
      <c r="B29" s="710"/>
      <c r="C29" s="694"/>
      <c r="D29" s="694"/>
      <c r="E29" s="694"/>
      <c r="F29" s="694"/>
      <c r="G29" s="694"/>
      <c r="H29" s="716"/>
      <c r="I29" s="710"/>
      <c r="J29" s="704"/>
      <c r="K29" s="708"/>
    </row>
    <row r="30" spans="1:11" s="561" customFormat="1" x14ac:dyDescent="0.2">
      <c r="A30" s="811">
        <v>18</v>
      </c>
      <c r="B30" s="710"/>
      <c r="C30" s="694"/>
      <c r="D30" s="694"/>
      <c r="E30" s="694"/>
      <c r="F30" s="694"/>
      <c r="G30" s="694"/>
      <c r="H30" s="716"/>
      <c r="I30" s="710"/>
      <c r="J30" s="704"/>
      <c r="K30" s="708"/>
    </row>
    <row r="31" spans="1:11" s="561" customFormat="1" x14ac:dyDescent="0.2">
      <c r="A31" s="811">
        <v>19</v>
      </c>
      <c r="B31" s="710"/>
      <c r="C31" s="694"/>
      <c r="D31" s="694"/>
      <c r="E31" s="694"/>
      <c r="F31" s="694"/>
      <c r="G31" s="694"/>
      <c r="H31" s="716"/>
      <c r="I31" s="710"/>
      <c r="J31" s="704"/>
      <c r="K31" s="708"/>
    </row>
    <row r="32" spans="1:11" s="561" customFormat="1" x14ac:dyDescent="0.2">
      <c r="A32" s="811">
        <v>20</v>
      </c>
      <c r="B32" s="710"/>
      <c r="C32" s="694"/>
      <c r="D32" s="694"/>
      <c r="E32" s="694"/>
      <c r="F32" s="694"/>
      <c r="G32" s="694"/>
      <c r="H32" s="716"/>
      <c r="I32" s="710"/>
      <c r="J32" s="704"/>
      <c r="K32" s="708"/>
    </row>
    <row r="33" spans="1:11" s="561" customFormat="1" x14ac:dyDescent="0.2">
      <c r="A33" s="811">
        <v>21</v>
      </c>
      <c r="B33" s="710"/>
      <c r="C33" s="694"/>
      <c r="D33" s="694"/>
      <c r="E33" s="694"/>
      <c r="F33" s="694"/>
      <c r="G33" s="694"/>
      <c r="H33" s="716"/>
      <c r="I33" s="710"/>
      <c r="J33" s="704"/>
      <c r="K33" s="708"/>
    </row>
    <row r="34" spans="1:11" s="561" customFormat="1" x14ac:dyDescent="0.2">
      <c r="A34" s="811">
        <v>22</v>
      </c>
      <c r="B34" s="710"/>
      <c r="C34" s="694"/>
      <c r="D34" s="694"/>
      <c r="E34" s="694"/>
      <c r="F34" s="694"/>
      <c r="G34" s="694"/>
      <c r="H34" s="716"/>
      <c r="I34" s="710"/>
      <c r="J34" s="704"/>
      <c r="K34" s="708"/>
    </row>
    <row r="35" spans="1:11" s="561" customFormat="1" x14ac:dyDescent="0.2">
      <c r="A35" s="811">
        <v>23</v>
      </c>
      <c r="B35" s="710"/>
      <c r="C35" s="694"/>
      <c r="D35" s="694"/>
      <c r="E35" s="694"/>
      <c r="F35" s="694"/>
      <c r="G35" s="694"/>
      <c r="H35" s="716"/>
      <c r="I35" s="710"/>
      <c r="J35" s="704"/>
      <c r="K35" s="708"/>
    </row>
    <row r="36" spans="1:11" s="561" customFormat="1" x14ac:dyDescent="0.2">
      <c r="A36" s="811">
        <v>24</v>
      </c>
      <c r="B36" s="710"/>
      <c r="C36" s="694"/>
      <c r="D36" s="694"/>
      <c r="E36" s="694"/>
      <c r="F36" s="694"/>
      <c r="G36" s="694"/>
      <c r="H36" s="716"/>
      <c r="I36" s="710"/>
      <c r="J36" s="704"/>
      <c r="K36" s="708"/>
    </row>
    <row r="37" spans="1:11" s="561" customFormat="1" x14ac:dyDescent="0.2">
      <c r="A37" s="811">
        <v>25</v>
      </c>
      <c r="B37" s="710"/>
      <c r="C37" s="694"/>
      <c r="D37" s="694"/>
      <c r="E37" s="694"/>
      <c r="F37" s="694"/>
      <c r="G37" s="694"/>
      <c r="H37" s="716"/>
      <c r="I37" s="710"/>
      <c r="J37" s="704"/>
      <c r="K37" s="708"/>
    </row>
    <row r="38" spans="1:11" s="561" customFormat="1" x14ac:dyDescent="0.2">
      <c r="A38" s="811">
        <v>26</v>
      </c>
      <c r="B38" s="710"/>
      <c r="C38" s="694"/>
      <c r="D38" s="694"/>
      <c r="E38" s="694"/>
      <c r="F38" s="694"/>
      <c r="G38" s="694"/>
      <c r="H38" s="716"/>
      <c r="I38" s="710"/>
      <c r="J38" s="704"/>
      <c r="K38" s="708"/>
    </row>
    <row r="39" spans="1:11" s="561" customFormat="1" x14ac:dyDescent="0.2">
      <c r="A39" s="811">
        <v>27</v>
      </c>
      <c r="B39" s="710"/>
      <c r="C39" s="694"/>
      <c r="D39" s="694"/>
      <c r="E39" s="694"/>
      <c r="F39" s="694"/>
      <c r="G39" s="694"/>
      <c r="H39" s="716"/>
      <c r="I39" s="710"/>
      <c r="J39" s="704"/>
      <c r="K39" s="708"/>
    </row>
    <row r="40" spans="1:11" s="561" customFormat="1" x14ac:dyDescent="0.2">
      <c r="A40" s="811">
        <v>28</v>
      </c>
      <c r="B40" s="710"/>
      <c r="C40" s="694"/>
      <c r="D40" s="694"/>
      <c r="E40" s="694"/>
      <c r="F40" s="694"/>
      <c r="G40" s="694"/>
      <c r="H40" s="716"/>
      <c r="I40" s="710"/>
      <c r="J40" s="704"/>
      <c r="K40" s="708"/>
    </row>
    <row r="41" spans="1:11" s="561" customFormat="1" x14ac:dyDescent="0.2">
      <c r="A41" s="811">
        <v>29</v>
      </c>
      <c r="B41" s="710"/>
      <c r="C41" s="694"/>
      <c r="D41" s="694"/>
      <c r="E41" s="694"/>
      <c r="F41" s="694"/>
      <c r="G41" s="694"/>
      <c r="H41" s="716"/>
      <c r="I41" s="710"/>
      <c r="J41" s="704"/>
      <c r="K41" s="708"/>
    </row>
    <row r="42" spans="1:11" s="561" customFormat="1" x14ac:dyDescent="0.2">
      <c r="A42" s="811">
        <v>30</v>
      </c>
      <c r="B42" s="710"/>
      <c r="C42" s="694"/>
      <c r="D42" s="694"/>
      <c r="E42" s="694"/>
      <c r="F42" s="694"/>
      <c r="G42" s="694"/>
      <c r="H42" s="716"/>
      <c r="I42" s="710"/>
      <c r="J42" s="704"/>
      <c r="K42" s="708"/>
    </row>
    <row r="43" spans="1:11" s="561" customFormat="1" x14ac:dyDescent="0.2">
      <c r="A43" s="811">
        <v>31</v>
      </c>
      <c r="B43" s="710"/>
      <c r="C43" s="694"/>
      <c r="D43" s="694"/>
      <c r="E43" s="694"/>
      <c r="F43" s="694"/>
      <c r="G43" s="694"/>
      <c r="H43" s="716"/>
      <c r="I43" s="710"/>
      <c r="J43" s="704"/>
      <c r="K43" s="708"/>
    </row>
    <row r="44" spans="1:11" s="561" customFormat="1" x14ac:dyDescent="0.2">
      <c r="A44" s="811">
        <v>32</v>
      </c>
      <c r="B44" s="710"/>
      <c r="C44" s="694"/>
      <c r="D44" s="694"/>
      <c r="E44" s="694"/>
      <c r="F44" s="694"/>
      <c r="G44" s="694"/>
      <c r="H44" s="716"/>
      <c r="I44" s="710"/>
      <c r="J44" s="704"/>
      <c r="K44" s="708"/>
    </row>
    <row r="45" spans="1:11" s="561" customFormat="1" x14ac:dyDescent="0.2">
      <c r="A45" s="811">
        <v>33</v>
      </c>
      <c r="B45" s="710"/>
      <c r="C45" s="694"/>
      <c r="D45" s="694"/>
      <c r="E45" s="694"/>
      <c r="F45" s="694"/>
      <c r="G45" s="694"/>
      <c r="H45" s="716"/>
      <c r="I45" s="710"/>
      <c r="J45" s="704"/>
      <c r="K45" s="708"/>
    </row>
    <row r="46" spans="1:11" s="561" customFormat="1" x14ac:dyDescent="0.2">
      <c r="A46" s="811">
        <v>34</v>
      </c>
      <c r="B46" s="710"/>
      <c r="C46" s="694"/>
      <c r="D46" s="694"/>
      <c r="E46" s="694"/>
      <c r="F46" s="694"/>
      <c r="G46" s="694"/>
      <c r="H46" s="716"/>
      <c r="I46" s="710"/>
      <c r="J46" s="704"/>
      <c r="K46" s="708"/>
    </row>
    <row r="47" spans="1:11" s="561" customFormat="1" x14ac:dyDescent="0.2">
      <c r="A47" s="811">
        <v>35</v>
      </c>
      <c r="B47" s="710"/>
      <c r="C47" s="694"/>
      <c r="D47" s="694"/>
      <c r="E47" s="694"/>
      <c r="F47" s="694"/>
      <c r="G47" s="694"/>
      <c r="H47" s="716"/>
      <c r="I47" s="710"/>
      <c r="J47" s="704"/>
      <c r="K47" s="708"/>
    </row>
    <row r="48" spans="1:11" s="561" customFormat="1" x14ac:dyDescent="0.2">
      <c r="A48" s="811">
        <v>36</v>
      </c>
      <c r="B48" s="710"/>
      <c r="C48" s="694"/>
      <c r="D48" s="694"/>
      <c r="E48" s="694"/>
      <c r="F48" s="694"/>
      <c r="G48" s="694"/>
      <c r="H48" s="716"/>
      <c r="I48" s="710"/>
      <c r="J48" s="704"/>
      <c r="K48" s="708"/>
    </row>
    <row r="49" spans="1:11" s="561" customFormat="1" x14ac:dyDescent="0.2">
      <c r="A49" s="811">
        <v>37</v>
      </c>
      <c r="B49" s="710"/>
      <c r="C49" s="694"/>
      <c r="D49" s="694"/>
      <c r="E49" s="694"/>
      <c r="F49" s="694"/>
      <c r="G49" s="694"/>
      <c r="H49" s="716"/>
      <c r="I49" s="710"/>
      <c r="J49" s="704"/>
      <c r="K49" s="708"/>
    </row>
    <row r="50" spans="1:11" s="561" customFormat="1" x14ac:dyDescent="0.2">
      <c r="A50" s="811">
        <v>38</v>
      </c>
      <c r="B50" s="710"/>
      <c r="C50" s="694"/>
      <c r="D50" s="694"/>
      <c r="E50" s="694"/>
      <c r="F50" s="694"/>
      <c r="G50" s="694"/>
      <c r="H50" s="716"/>
      <c r="I50" s="710"/>
      <c r="J50" s="704"/>
      <c r="K50" s="708"/>
    </row>
    <row r="51" spans="1:11" s="561" customFormat="1" x14ac:dyDescent="0.2">
      <c r="A51" s="811">
        <v>39</v>
      </c>
      <c r="B51" s="710"/>
      <c r="C51" s="694"/>
      <c r="D51" s="694"/>
      <c r="E51" s="694"/>
      <c r="F51" s="694"/>
      <c r="G51" s="694"/>
      <c r="H51" s="716"/>
      <c r="I51" s="710"/>
      <c r="J51" s="704"/>
      <c r="K51" s="708"/>
    </row>
    <row r="52" spans="1:11" s="561" customFormat="1" x14ac:dyDescent="0.2">
      <c r="A52" s="811">
        <v>40</v>
      </c>
      <c r="B52" s="710"/>
      <c r="C52" s="694"/>
      <c r="D52" s="694"/>
      <c r="E52" s="694"/>
      <c r="F52" s="694"/>
      <c r="G52" s="694"/>
      <c r="H52" s="716"/>
      <c r="I52" s="710"/>
      <c r="J52" s="704"/>
      <c r="K52" s="708"/>
    </row>
    <row r="53" spans="1:11" s="561" customFormat="1" x14ac:dyDescent="0.2">
      <c r="A53" s="811">
        <v>41</v>
      </c>
      <c r="B53" s="710"/>
      <c r="C53" s="694"/>
      <c r="D53" s="694"/>
      <c r="E53" s="694"/>
      <c r="F53" s="694"/>
      <c r="G53" s="694"/>
      <c r="H53" s="716"/>
      <c r="I53" s="710"/>
      <c r="J53" s="704"/>
      <c r="K53" s="708"/>
    </row>
    <row r="54" spans="1:11" s="561" customFormat="1" x14ac:dyDescent="0.2">
      <c r="A54" s="811">
        <v>42</v>
      </c>
      <c r="B54" s="710"/>
      <c r="C54" s="694"/>
      <c r="D54" s="694"/>
      <c r="E54" s="694"/>
      <c r="F54" s="694"/>
      <c r="G54" s="694"/>
      <c r="H54" s="716"/>
      <c r="I54" s="710"/>
      <c r="J54" s="704"/>
      <c r="K54" s="708"/>
    </row>
    <row r="55" spans="1:11" s="561" customFormat="1" x14ac:dyDescent="0.2">
      <c r="A55" s="811">
        <v>43</v>
      </c>
      <c r="B55" s="710"/>
      <c r="C55" s="694"/>
      <c r="D55" s="694"/>
      <c r="E55" s="694"/>
      <c r="F55" s="694"/>
      <c r="G55" s="694"/>
      <c r="H55" s="716"/>
      <c r="I55" s="710"/>
      <c r="J55" s="704"/>
      <c r="K55" s="708"/>
    </row>
    <row r="56" spans="1:11" s="561" customFormat="1" x14ac:dyDescent="0.2">
      <c r="A56" s="811">
        <v>44</v>
      </c>
      <c r="B56" s="710"/>
      <c r="C56" s="694"/>
      <c r="D56" s="694"/>
      <c r="E56" s="694"/>
      <c r="F56" s="694"/>
      <c r="G56" s="694"/>
      <c r="H56" s="716"/>
      <c r="I56" s="710"/>
      <c r="J56" s="704"/>
      <c r="K56" s="708"/>
    </row>
    <row r="57" spans="1:11" s="561" customFormat="1" x14ac:dyDescent="0.2">
      <c r="A57" s="811">
        <v>45</v>
      </c>
      <c r="B57" s="710"/>
      <c r="C57" s="694"/>
      <c r="D57" s="694"/>
      <c r="E57" s="694"/>
      <c r="F57" s="694"/>
      <c r="G57" s="694"/>
      <c r="H57" s="716"/>
      <c r="I57" s="710"/>
      <c r="J57" s="704"/>
      <c r="K57" s="708"/>
    </row>
    <row r="58" spans="1:11" s="561" customFormat="1" x14ac:dyDescent="0.2">
      <c r="A58" s="811">
        <v>46</v>
      </c>
      <c r="B58" s="710"/>
      <c r="C58" s="694"/>
      <c r="D58" s="694"/>
      <c r="E58" s="694"/>
      <c r="F58" s="694"/>
      <c r="G58" s="694"/>
      <c r="H58" s="716"/>
      <c r="I58" s="710"/>
      <c r="J58" s="704"/>
      <c r="K58" s="708"/>
    </row>
    <row r="59" spans="1:11" s="561" customFormat="1" x14ac:dyDescent="0.2">
      <c r="A59" s="811">
        <v>47</v>
      </c>
      <c r="B59" s="710"/>
      <c r="C59" s="694"/>
      <c r="D59" s="694"/>
      <c r="E59" s="694"/>
      <c r="F59" s="694"/>
      <c r="G59" s="694"/>
      <c r="H59" s="716"/>
      <c r="I59" s="710"/>
      <c r="J59" s="704"/>
      <c r="K59" s="708"/>
    </row>
    <row r="60" spans="1:11" s="561" customFormat="1" x14ac:dyDescent="0.2">
      <c r="A60" s="811">
        <v>48</v>
      </c>
      <c r="B60" s="710"/>
      <c r="C60" s="694"/>
      <c r="D60" s="694"/>
      <c r="E60" s="694"/>
      <c r="F60" s="694"/>
      <c r="G60" s="694"/>
      <c r="H60" s="716"/>
      <c r="I60" s="710"/>
      <c r="J60" s="704"/>
      <c r="K60" s="708"/>
    </row>
    <row r="61" spans="1:11" s="561" customFormat="1" x14ac:dyDescent="0.2">
      <c r="A61" s="811">
        <v>49</v>
      </c>
      <c r="B61" s="710"/>
      <c r="C61" s="694"/>
      <c r="D61" s="694"/>
      <c r="E61" s="694"/>
      <c r="F61" s="694"/>
      <c r="G61" s="694"/>
      <c r="H61" s="716"/>
      <c r="I61" s="710"/>
      <c r="J61" s="704"/>
      <c r="K61" s="708"/>
    </row>
    <row r="62" spans="1:11" s="561" customFormat="1" x14ac:dyDescent="0.2">
      <c r="A62" s="811">
        <v>50</v>
      </c>
      <c r="B62" s="710"/>
      <c r="C62" s="694"/>
      <c r="D62" s="694"/>
      <c r="E62" s="694"/>
      <c r="F62" s="694"/>
      <c r="G62" s="694"/>
      <c r="H62" s="716"/>
      <c r="I62" s="710"/>
      <c r="J62" s="704"/>
      <c r="K62" s="708"/>
    </row>
    <row r="63" spans="1:11" s="561" customFormat="1" x14ac:dyDescent="0.2">
      <c r="A63" s="811">
        <v>51</v>
      </c>
      <c r="B63" s="710"/>
      <c r="C63" s="694"/>
      <c r="D63" s="694"/>
      <c r="E63" s="694"/>
      <c r="F63" s="694"/>
      <c r="G63" s="694"/>
      <c r="H63" s="716"/>
      <c r="I63" s="710"/>
      <c r="J63" s="704"/>
      <c r="K63" s="708"/>
    </row>
    <row r="64" spans="1:11" s="561" customFormat="1" x14ac:dyDescent="0.2">
      <c r="A64" s="811">
        <v>52</v>
      </c>
      <c r="B64" s="710"/>
      <c r="C64" s="694"/>
      <c r="D64" s="694"/>
      <c r="E64" s="694"/>
      <c r="F64" s="694"/>
      <c r="G64" s="694"/>
      <c r="H64" s="716"/>
      <c r="I64" s="710"/>
      <c r="J64" s="704"/>
      <c r="K64" s="708"/>
    </row>
    <row r="65" spans="1:11" s="561" customFormat="1" x14ac:dyDescent="0.2">
      <c r="A65" s="811">
        <v>53</v>
      </c>
      <c r="B65" s="710"/>
      <c r="C65" s="694"/>
      <c r="D65" s="694"/>
      <c r="E65" s="694"/>
      <c r="F65" s="694"/>
      <c r="G65" s="694"/>
      <c r="H65" s="716"/>
      <c r="I65" s="710"/>
      <c r="J65" s="704"/>
      <c r="K65" s="708"/>
    </row>
    <row r="66" spans="1:11" s="561" customFormat="1" x14ac:dyDescent="0.2">
      <c r="A66" s="811">
        <v>54</v>
      </c>
      <c r="B66" s="710"/>
      <c r="C66" s="694"/>
      <c r="D66" s="694"/>
      <c r="E66" s="694"/>
      <c r="F66" s="694"/>
      <c r="G66" s="694"/>
      <c r="H66" s="716"/>
      <c r="I66" s="710"/>
      <c r="J66" s="704"/>
      <c r="K66" s="708"/>
    </row>
    <row r="67" spans="1:11" s="561" customFormat="1" x14ac:dyDescent="0.2">
      <c r="A67" s="811">
        <v>55</v>
      </c>
      <c r="B67" s="710"/>
      <c r="C67" s="694"/>
      <c r="D67" s="694"/>
      <c r="E67" s="694"/>
      <c r="F67" s="694"/>
      <c r="G67" s="694"/>
      <c r="H67" s="716"/>
      <c r="I67" s="710"/>
      <c r="J67" s="704"/>
      <c r="K67" s="708"/>
    </row>
    <row r="68" spans="1:11" s="561" customFormat="1" x14ac:dyDescent="0.2">
      <c r="A68" s="811">
        <v>56</v>
      </c>
      <c r="B68" s="710"/>
      <c r="C68" s="694"/>
      <c r="D68" s="694"/>
      <c r="E68" s="694"/>
      <c r="F68" s="694"/>
      <c r="G68" s="694"/>
      <c r="H68" s="716"/>
      <c r="I68" s="710"/>
      <c r="J68" s="704"/>
      <c r="K68" s="708"/>
    </row>
    <row r="69" spans="1:11" s="561" customFormat="1" x14ac:dyDescent="0.2">
      <c r="A69" s="811">
        <v>57</v>
      </c>
      <c r="B69" s="710"/>
      <c r="C69" s="694"/>
      <c r="D69" s="694"/>
      <c r="E69" s="694"/>
      <c r="F69" s="694"/>
      <c r="G69" s="694"/>
      <c r="H69" s="716"/>
      <c r="I69" s="710"/>
      <c r="J69" s="704"/>
      <c r="K69" s="708"/>
    </row>
    <row r="70" spans="1:11" s="561" customFormat="1" x14ac:dyDescent="0.2">
      <c r="A70" s="811">
        <v>58</v>
      </c>
      <c r="B70" s="710"/>
      <c r="C70" s="694"/>
      <c r="D70" s="694"/>
      <c r="E70" s="694"/>
      <c r="F70" s="694"/>
      <c r="G70" s="694"/>
      <c r="H70" s="716"/>
      <c r="I70" s="710"/>
      <c r="J70" s="704"/>
      <c r="K70" s="708"/>
    </row>
    <row r="71" spans="1:11" s="561" customFormat="1" x14ac:dyDescent="0.2">
      <c r="A71" s="811">
        <v>59</v>
      </c>
      <c r="B71" s="710"/>
      <c r="C71" s="694"/>
      <c r="D71" s="694"/>
      <c r="E71" s="694"/>
      <c r="F71" s="694"/>
      <c r="G71" s="694"/>
      <c r="H71" s="716"/>
      <c r="I71" s="710"/>
      <c r="J71" s="704"/>
      <c r="K71" s="708"/>
    </row>
    <row r="72" spans="1:11" s="561" customFormat="1" x14ac:dyDescent="0.2">
      <c r="A72" s="811">
        <v>60</v>
      </c>
      <c r="B72" s="710"/>
      <c r="C72" s="694"/>
      <c r="D72" s="694"/>
      <c r="E72" s="694"/>
      <c r="F72" s="694"/>
      <c r="G72" s="694"/>
      <c r="H72" s="716"/>
      <c r="I72" s="710"/>
      <c r="J72" s="704"/>
      <c r="K72" s="708"/>
    </row>
    <row r="73" spans="1:11" s="561" customFormat="1" x14ac:dyDescent="0.2">
      <c r="A73" s="811">
        <v>61</v>
      </c>
      <c r="B73" s="710"/>
      <c r="C73" s="694"/>
      <c r="D73" s="694"/>
      <c r="E73" s="694"/>
      <c r="F73" s="694"/>
      <c r="G73" s="694"/>
      <c r="H73" s="716"/>
      <c r="I73" s="710"/>
      <c r="J73" s="704"/>
      <c r="K73" s="708"/>
    </row>
    <row r="74" spans="1:11" s="561" customFormat="1" x14ac:dyDescent="0.2">
      <c r="A74" s="811">
        <v>62</v>
      </c>
      <c r="B74" s="710"/>
      <c r="C74" s="694"/>
      <c r="D74" s="694"/>
      <c r="E74" s="694"/>
      <c r="F74" s="694"/>
      <c r="G74" s="694"/>
      <c r="H74" s="716"/>
      <c r="I74" s="710"/>
      <c r="J74" s="704"/>
      <c r="K74" s="708"/>
    </row>
    <row r="75" spans="1:11" s="561" customFormat="1" x14ac:dyDescent="0.2">
      <c r="A75" s="811">
        <v>63</v>
      </c>
      <c r="B75" s="710"/>
      <c r="C75" s="694"/>
      <c r="D75" s="694"/>
      <c r="E75" s="694"/>
      <c r="F75" s="694"/>
      <c r="G75" s="694"/>
      <c r="H75" s="716"/>
      <c r="I75" s="710"/>
      <c r="J75" s="704"/>
      <c r="K75" s="708"/>
    </row>
    <row r="76" spans="1:11" s="561" customFormat="1" x14ac:dyDescent="0.2">
      <c r="A76" s="811">
        <v>64</v>
      </c>
      <c r="B76" s="710"/>
      <c r="C76" s="694"/>
      <c r="D76" s="694"/>
      <c r="E76" s="694"/>
      <c r="F76" s="694"/>
      <c r="G76" s="694"/>
      <c r="H76" s="716"/>
      <c r="I76" s="710"/>
      <c r="J76" s="704"/>
      <c r="K76" s="708"/>
    </row>
    <row r="77" spans="1:11" s="561" customFormat="1" x14ac:dyDescent="0.2">
      <c r="A77" s="811">
        <v>65</v>
      </c>
      <c r="B77" s="710"/>
      <c r="C77" s="694"/>
      <c r="D77" s="694"/>
      <c r="E77" s="694"/>
      <c r="F77" s="694"/>
      <c r="G77" s="694"/>
      <c r="H77" s="716"/>
      <c r="I77" s="710"/>
      <c r="J77" s="704"/>
      <c r="K77" s="708"/>
    </row>
    <row r="78" spans="1:11" s="561" customFormat="1" x14ac:dyDescent="0.2">
      <c r="A78" s="811">
        <v>66</v>
      </c>
      <c r="B78" s="710"/>
      <c r="C78" s="694"/>
      <c r="D78" s="694"/>
      <c r="E78" s="694"/>
      <c r="F78" s="694"/>
      <c r="G78" s="694"/>
      <c r="H78" s="716"/>
      <c r="I78" s="710"/>
      <c r="J78" s="704"/>
      <c r="K78" s="708"/>
    </row>
    <row r="79" spans="1:11" s="561" customFormat="1" x14ac:dyDescent="0.2">
      <c r="A79" s="811">
        <v>67</v>
      </c>
      <c r="B79" s="710"/>
      <c r="C79" s="694"/>
      <c r="D79" s="694"/>
      <c r="E79" s="694"/>
      <c r="F79" s="694"/>
      <c r="G79" s="694"/>
      <c r="H79" s="716"/>
      <c r="I79" s="710"/>
      <c r="J79" s="704"/>
      <c r="K79" s="708"/>
    </row>
    <row r="80" spans="1:11" s="561" customFormat="1" x14ac:dyDescent="0.2">
      <c r="A80" s="811">
        <v>68</v>
      </c>
      <c r="B80" s="710"/>
      <c r="C80" s="694"/>
      <c r="D80" s="694"/>
      <c r="E80" s="694"/>
      <c r="F80" s="694"/>
      <c r="G80" s="694"/>
      <c r="H80" s="716"/>
      <c r="I80" s="710"/>
      <c r="J80" s="704"/>
      <c r="K80" s="708"/>
    </row>
    <row r="81" spans="1:11" s="561" customFormat="1" x14ac:dyDescent="0.2">
      <c r="A81" s="811">
        <v>69</v>
      </c>
      <c r="B81" s="710"/>
      <c r="C81" s="694"/>
      <c r="D81" s="694"/>
      <c r="E81" s="694"/>
      <c r="F81" s="694"/>
      <c r="G81" s="694"/>
      <c r="H81" s="716"/>
      <c r="I81" s="710"/>
      <c r="J81" s="704"/>
      <c r="K81" s="708"/>
    </row>
    <row r="82" spans="1:11" s="561" customFormat="1" x14ac:dyDescent="0.2">
      <c r="A82" s="811">
        <v>70</v>
      </c>
      <c r="B82" s="710"/>
      <c r="C82" s="694"/>
      <c r="D82" s="694"/>
      <c r="E82" s="694"/>
      <c r="F82" s="694"/>
      <c r="G82" s="694"/>
      <c r="H82" s="716"/>
      <c r="I82" s="710"/>
      <c r="J82" s="704"/>
      <c r="K82" s="708"/>
    </row>
    <row r="83" spans="1:11" s="561" customFormat="1" x14ac:dyDescent="0.2">
      <c r="A83" s="811">
        <v>71</v>
      </c>
      <c r="B83" s="710"/>
      <c r="C83" s="694"/>
      <c r="D83" s="694"/>
      <c r="E83" s="694"/>
      <c r="F83" s="694"/>
      <c r="G83" s="694"/>
      <c r="H83" s="716"/>
      <c r="I83" s="710"/>
      <c r="J83" s="704"/>
      <c r="K83" s="708"/>
    </row>
    <row r="84" spans="1:11" s="561" customFormat="1" x14ac:dyDescent="0.2">
      <c r="A84" s="811">
        <v>72</v>
      </c>
      <c r="B84" s="710"/>
      <c r="C84" s="694"/>
      <c r="D84" s="694"/>
      <c r="E84" s="694"/>
      <c r="F84" s="694"/>
      <c r="G84" s="694"/>
      <c r="H84" s="716"/>
      <c r="I84" s="710"/>
      <c r="J84" s="704"/>
      <c r="K84" s="708"/>
    </row>
    <row r="85" spans="1:11" s="561" customFormat="1" x14ac:dyDescent="0.2">
      <c r="A85" s="811">
        <v>73</v>
      </c>
      <c r="B85" s="710"/>
      <c r="C85" s="694"/>
      <c r="D85" s="694"/>
      <c r="E85" s="694"/>
      <c r="F85" s="694"/>
      <c r="G85" s="694"/>
      <c r="H85" s="716"/>
      <c r="I85" s="710"/>
      <c r="J85" s="704"/>
      <c r="K85" s="708"/>
    </row>
    <row r="86" spans="1:11" s="561" customFormat="1" x14ac:dyDescent="0.2">
      <c r="A86" s="811">
        <v>74</v>
      </c>
      <c r="B86" s="710"/>
      <c r="C86" s="694"/>
      <c r="D86" s="694"/>
      <c r="E86" s="694"/>
      <c r="F86" s="694"/>
      <c r="G86" s="694"/>
      <c r="H86" s="716"/>
      <c r="I86" s="710"/>
      <c r="J86" s="704"/>
      <c r="K86" s="708"/>
    </row>
    <row r="87" spans="1:11" s="561" customFormat="1" x14ac:dyDescent="0.2">
      <c r="A87" s="811">
        <v>75</v>
      </c>
      <c r="B87" s="710"/>
      <c r="C87" s="694"/>
      <c r="D87" s="694"/>
      <c r="E87" s="694"/>
      <c r="F87" s="694"/>
      <c r="G87" s="694"/>
      <c r="H87" s="716"/>
      <c r="I87" s="710"/>
      <c r="J87" s="704"/>
      <c r="K87" s="708"/>
    </row>
    <row r="88" spans="1:11" s="561" customFormat="1" x14ac:dyDescent="0.2">
      <c r="A88" s="811">
        <v>76</v>
      </c>
      <c r="B88" s="710"/>
      <c r="C88" s="694"/>
      <c r="D88" s="694"/>
      <c r="E88" s="694"/>
      <c r="F88" s="694"/>
      <c r="G88" s="694"/>
      <c r="H88" s="716"/>
      <c r="I88" s="710"/>
      <c r="J88" s="704"/>
      <c r="K88" s="708"/>
    </row>
    <row r="89" spans="1:11" s="561" customFormat="1" x14ac:dyDescent="0.2">
      <c r="A89" s="811">
        <v>77</v>
      </c>
      <c r="B89" s="710"/>
      <c r="C89" s="694"/>
      <c r="D89" s="694"/>
      <c r="E89" s="694"/>
      <c r="F89" s="694"/>
      <c r="G89" s="694"/>
      <c r="H89" s="716"/>
      <c r="I89" s="710"/>
      <c r="J89" s="704"/>
      <c r="K89" s="708"/>
    </row>
    <row r="90" spans="1:11" s="561" customFormat="1" x14ac:dyDescent="0.2">
      <c r="A90" s="811">
        <v>78</v>
      </c>
      <c r="B90" s="710"/>
      <c r="C90" s="694"/>
      <c r="D90" s="694"/>
      <c r="E90" s="694"/>
      <c r="F90" s="694"/>
      <c r="G90" s="694"/>
      <c r="H90" s="716"/>
      <c r="I90" s="710"/>
      <c r="J90" s="704"/>
      <c r="K90" s="708"/>
    </row>
    <row r="91" spans="1:11" s="561" customFormat="1" x14ac:dyDescent="0.2">
      <c r="A91" s="811">
        <v>79</v>
      </c>
      <c r="B91" s="710"/>
      <c r="C91" s="694"/>
      <c r="D91" s="694"/>
      <c r="E91" s="694"/>
      <c r="F91" s="694"/>
      <c r="G91" s="694"/>
      <c r="H91" s="716"/>
      <c r="I91" s="710"/>
      <c r="J91" s="704"/>
      <c r="K91" s="708"/>
    </row>
    <row r="92" spans="1:11" s="561" customFormat="1" x14ac:dyDescent="0.2">
      <c r="A92" s="811">
        <v>80</v>
      </c>
      <c r="B92" s="710"/>
      <c r="C92" s="694"/>
      <c r="D92" s="694"/>
      <c r="E92" s="694"/>
      <c r="F92" s="694"/>
      <c r="G92" s="694"/>
      <c r="H92" s="716"/>
      <c r="I92" s="710"/>
      <c r="J92" s="704"/>
      <c r="K92" s="708"/>
    </row>
    <row r="93" spans="1:11" s="561" customFormat="1" x14ac:dyDescent="0.2">
      <c r="A93" s="811">
        <v>81</v>
      </c>
      <c r="B93" s="710"/>
      <c r="C93" s="694"/>
      <c r="D93" s="694"/>
      <c r="E93" s="694"/>
      <c r="F93" s="694"/>
      <c r="G93" s="694"/>
      <c r="H93" s="716"/>
      <c r="I93" s="710"/>
      <c r="J93" s="704"/>
      <c r="K93" s="708"/>
    </row>
    <row r="94" spans="1:11" s="561" customFormat="1" x14ac:dyDescent="0.2">
      <c r="A94" s="811">
        <v>82</v>
      </c>
      <c r="B94" s="710"/>
      <c r="C94" s="694"/>
      <c r="D94" s="694"/>
      <c r="E94" s="694"/>
      <c r="F94" s="694"/>
      <c r="G94" s="694"/>
      <c r="H94" s="716"/>
      <c r="I94" s="710"/>
      <c r="J94" s="704"/>
      <c r="K94" s="708"/>
    </row>
    <row r="95" spans="1:11" s="561" customFormat="1" x14ac:dyDescent="0.2">
      <c r="A95" s="811">
        <v>83</v>
      </c>
      <c r="B95" s="710"/>
      <c r="C95" s="694"/>
      <c r="D95" s="694"/>
      <c r="E95" s="694"/>
      <c r="F95" s="694"/>
      <c r="G95" s="694"/>
      <c r="H95" s="716"/>
      <c r="I95" s="710"/>
      <c r="J95" s="704"/>
      <c r="K95" s="708"/>
    </row>
    <row r="96" spans="1:11" s="561" customFormat="1" x14ac:dyDescent="0.2">
      <c r="A96" s="811">
        <v>84</v>
      </c>
      <c r="B96" s="710"/>
      <c r="C96" s="694"/>
      <c r="D96" s="694"/>
      <c r="E96" s="694"/>
      <c r="F96" s="694"/>
      <c r="G96" s="694"/>
      <c r="H96" s="716"/>
      <c r="I96" s="710"/>
      <c r="J96" s="704"/>
      <c r="K96" s="708"/>
    </row>
    <row r="97" spans="1:11" s="561" customFormat="1" x14ac:dyDescent="0.2">
      <c r="A97" s="811">
        <v>85</v>
      </c>
      <c r="B97" s="710"/>
      <c r="C97" s="694"/>
      <c r="D97" s="694"/>
      <c r="E97" s="694"/>
      <c r="F97" s="694"/>
      <c r="G97" s="694"/>
      <c r="H97" s="716"/>
      <c r="I97" s="710"/>
      <c r="J97" s="704"/>
      <c r="K97" s="708"/>
    </row>
    <row r="98" spans="1:11" s="561" customFormat="1" x14ac:dyDescent="0.2">
      <c r="A98" s="696">
        <v>86</v>
      </c>
      <c r="B98" s="710"/>
      <c r="C98" s="694"/>
      <c r="D98" s="694"/>
      <c r="E98" s="694"/>
      <c r="F98" s="694"/>
      <c r="G98" s="694"/>
      <c r="H98" s="716"/>
      <c r="I98" s="710"/>
      <c r="J98" s="704"/>
      <c r="K98" s="708"/>
    </row>
    <row r="99" spans="1:11" s="561" customFormat="1" x14ac:dyDescent="0.2">
      <c r="A99" s="696">
        <v>87</v>
      </c>
      <c r="B99" s="710"/>
      <c r="C99" s="694"/>
      <c r="D99" s="694"/>
      <c r="E99" s="694"/>
      <c r="F99" s="694"/>
      <c r="G99" s="694"/>
      <c r="H99" s="716"/>
      <c r="I99" s="710"/>
      <c r="J99" s="704"/>
      <c r="K99" s="708"/>
    </row>
    <row r="100" spans="1:11" s="561" customFormat="1" x14ac:dyDescent="0.2">
      <c r="A100" s="696">
        <v>88</v>
      </c>
      <c r="B100" s="710"/>
      <c r="C100" s="694"/>
      <c r="D100" s="694"/>
      <c r="E100" s="694"/>
      <c r="F100" s="694"/>
      <c r="G100" s="694"/>
      <c r="H100" s="716"/>
      <c r="I100" s="710"/>
      <c r="J100" s="704"/>
      <c r="K100" s="708"/>
    </row>
    <row r="101" spans="1:11" s="561" customFormat="1" x14ac:dyDescent="0.2">
      <c r="A101" s="696">
        <v>89</v>
      </c>
      <c r="B101" s="710"/>
      <c r="C101" s="694"/>
      <c r="D101" s="694"/>
      <c r="E101" s="694"/>
      <c r="F101" s="694"/>
      <c r="G101" s="694"/>
      <c r="H101" s="716"/>
      <c r="I101" s="710"/>
      <c r="J101" s="704"/>
      <c r="K101" s="708"/>
    </row>
    <row r="102" spans="1:11" s="561" customFormat="1" x14ac:dyDescent="0.2">
      <c r="A102" s="696">
        <v>90</v>
      </c>
      <c r="B102" s="710"/>
      <c r="C102" s="694"/>
      <c r="D102" s="694"/>
      <c r="E102" s="694"/>
      <c r="F102" s="694"/>
      <c r="G102" s="694"/>
      <c r="H102" s="716"/>
      <c r="I102" s="710"/>
      <c r="J102" s="704"/>
      <c r="K102" s="708"/>
    </row>
    <row r="103" spans="1:11" s="561" customFormat="1" x14ac:dyDescent="0.2">
      <c r="A103" s="696">
        <v>91</v>
      </c>
      <c r="B103" s="710"/>
      <c r="C103" s="694"/>
      <c r="D103" s="694"/>
      <c r="E103" s="694"/>
      <c r="F103" s="694"/>
      <c r="G103" s="694"/>
      <c r="H103" s="716"/>
      <c r="I103" s="710"/>
      <c r="J103" s="704"/>
      <c r="K103" s="708"/>
    </row>
    <row r="104" spans="1:11" s="561" customFormat="1" x14ac:dyDescent="0.2">
      <c r="A104" s="696">
        <v>92</v>
      </c>
      <c r="B104" s="710"/>
      <c r="C104" s="694"/>
      <c r="D104" s="694"/>
      <c r="E104" s="694"/>
      <c r="F104" s="694"/>
      <c r="G104" s="694"/>
      <c r="H104" s="716"/>
      <c r="I104" s="710"/>
      <c r="J104" s="704"/>
      <c r="K104" s="708"/>
    </row>
    <row r="105" spans="1:11" s="561" customFormat="1" x14ac:dyDescent="0.2">
      <c r="A105" s="696">
        <v>93</v>
      </c>
      <c r="B105" s="710"/>
      <c r="C105" s="694"/>
      <c r="D105" s="694"/>
      <c r="E105" s="694"/>
      <c r="F105" s="694"/>
      <c r="G105" s="694"/>
      <c r="H105" s="716"/>
      <c r="I105" s="710"/>
      <c r="J105" s="704"/>
      <c r="K105" s="708"/>
    </row>
    <row r="106" spans="1:11" s="561" customFormat="1" x14ac:dyDescent="0.2">
      <c r="A106" s="696">
        <v>94</v>
      </c>
      <c r="B106" s="710"/>
      <c r="C106" s="694"/>
      <c r="D106" s="694"/>
      <c r="E106" s="694"/>
      <c r="F106" s="694"/>
      <c r="G106" s="694"/>
      <c r="H106" s="716"/>
      <c r="I106" s="710"/>
      <c r="J106" s="704"/>
      <c r="K106" s="708"/>
    </row>
    <row r="107" spans="1:11" s="561" customFormat="1" x14ac:dyDescent="0.2">
      <c r="A107" s="696">
        <v>95</v>
      </c>
      <c r="B107" s="710"/>
      <c r="C107" s="694"/>
      <c r="D107" s="694"/>
      <c r="E107" s="694"/>
      <c r="F107" s="694"/>
      <c r="G107" s="694"/>
      <c r="H107" s="716"/>
      <c r="I107" s="710"/>
      <c r="J107" s="704"/>
      <c r="K107" s="708"/>
    </row>
    <row r="108" spans="1:11" s="561" customFormat="1" x14ac:dyDescent="0.2">
      <c r="A108" s="696">
        <v>96</v>
      </c>
      <c r="B108" s="710"/>
      <c r="C108" s="694"/>
      <c r="D108" s="694"/>
      <c r="E108" s="694"/>
      <c r="F108" s="694"/>
      <c r="G108" s="694"/>
      <c r="H108" s="716"/>
      <c r="I108" s="710"/>
      <c r="J108" s="704"/>
      <c r="K108" s="708"/>
    </row>
    <row r="109" spans="1:11" s="561" customFormat="1" x14ac:dyDescent="0.2">
      <c r="A109" s="696">
        <v>97</v>
      </c>
      <c r="B109" s="710"/>
      <c r="C109" s="694"/>
      <c r="D109" s="694"/>
      <c r="E109" s="694"/>
      <c r="F109" s="694"/>
      <c r="G109" s="694"/>
      <c r="H109" s="716"/>
      <c r="I109" s="710"/>
      <c r="J109" s="704"/>
      <c r="K109" s="708"/>
    </row>
    <row r="110" spans="1:11" s="561" customFormat="1" x14ac:dyDescent="0.2">
      <c r="A110" s="696">
        <v>98</v>
      </c>
      <c r="B110" s="710"/>
      <c r="C110" s="694"/>
      <c r="D110" s="694"/>
      <c r="E110" s="694"/>
      <c r="F110" s="694"/>
      <c r="G110" s="694"/>
      <c r="H110" s="716"/>
      <c r="I110" s="710"/>
      <c r="J110" s="704"/>
      <c r="K110" s="708"/>
    </row>
    <row r="111" spans="1:11" s="561" customFormat="1" x14ac:dyDescent="0.2">
      <c r="A111" s="696">
        <v>99</v>
      </c>
      <c r="B111" s="710"/>
      <c r="C111" s="694"/>
      <c r="D111" s="694"/>
      <c r="E111" s="694"/>
      <c r="F111" s="694"/>
      <c r="G111" s="694"/>
      <c r="H111" s="716"/>
      <c r="I111" s="710"/>
      <c r="J111" s="704"/>
      <c r="K111" s="708"/>
    </row>
    <row r="112" spans="1:11" s="561" customFormat="1" x14ac:dyDescent="0.2">
      <c r="A112" s="696">
        <v>100</v>
      </c>
      <c r="B112" s="710"/>
      <c r="C112" s="694"/>
      <c r="D112" s="694"/>
      <c r="E112" s="694"/>
      <c r="F112" s="694"/>
      <c r="G112" s="694"/>
      <c r="H112" s="716"/>
      <c r="I112" s="710"/>
      <c r="J112" s="704"/>
      <c r="K112" s="708"/>
    </row>
    <row r="113" spans="1:11" s="561" customFormat="1" x14ac:dyDescent="0.2">
      <c r="A113" s="696">
        <v>101</v>
      </c>
      <c r="B113" s="710"/>
      <c r="C113" s="694"/>
      <c r="D113" s="694"/>
      <c r="E113" s="694"/>
      <c r="F113" s="694"/>
      <c r="G113" s="694"/>
      <c r="H113" s="716"/>
      <c r="I113" s="710"/>
      <c r="J113" s="704"/>
      <c r="K113" s="708"/>
    </row>
    <row r="114" spans="1:11" s="561" customFormat="1" x14ac:dyDescent="0.2">
      <c r="A114" s="696">
        <v>102</v>
      </c>
      <c r="B114" s="710"/>
      <c r="C114" s="694"/>
      <c r="D114" s="694"/>
      <c r="E114" s="694"/>
      <c r="F114" s="694"/>
      <c r="G114" s="694"/>
      <c r="H114" s="716"/>
      <c r="I114" s="710"/>
      <c r="J114" s="704"/>
      <c r="K114" s="708"/>
    </row>
    <row r="115" spans="1:11" s="561" customFormat="1" x14ac:dyDescent="0.2">
      <c r="A115" s="696">
        <v>103</v>
      </c>
      <c r="B115" s="710"/>
      <c r="C115" s="694"/>
      <c r="D115" s="694"/>
      <c r="E115" s="694"/>
      <c r="F115" s="694"/>
      <c r="G115" s="694"/>
      <c r="H115" s="716"/>
      <c r="I115" s="710"/>
      <c r="J115" s="704"/>
      <c r="K115" s="708"/>
    </row>
    <row r="116" spans="1:11" s="561" customFormat="1" x14ac:dyDescent="0.2">
      <c r="A116" s="696">
        <v>104</v>
      </c>
      <c r="B116" s="710"/>
      <c r="C116" s="694"/>
      <c r="D116" s="694"/>
      <c r="E116" s="694"/>
      <c r="F116" s="694"/>
      <c r="G116" s="694"/>
      <c r="H116" s="716"/>
      <c r="I116" s="710"/>
      <c r="J116" s="704"/>
      <c r="K116" s="708"/>
    </row>
    <row r="117" spans="1:11" s="561" customFormat="1" x14ac:dyDescent="0.2">
      <c r="A117" s="696">
        <v>105</v>
      </c>
      <c r="B117" s="710"/>
      <c r="C117" s="694"/>
      <c r="D117" s="694"/>
      <c r="E117" s="694"/>
      <c r="F117" s="694"/>
      <c r="G117" s="694"/>
      <c r="H117" s="716"/>
      <c r="I117" s="710"/>
      <c r="J117" s="704"/>
      <c r="K117" s="708"/>
    </row>
    <row r="118" spans="1:11" s="561" customFormat="1" x14ac:dyDescent="0.2">
      <c r="A118" s="696">
        <v>106</v>
      </c>
      <c r="B118" s="710"/>
      <c r="C118" s="694"/>
      <c r="D118" s="694"/>
      <c r="E118" s="694"/>
      <c r="F118" s="694"/>
      <c r="G118" s="694"/>
      <c r="H118" s="716"/>
      <c r="I118" s="710"/>
      <c r="J118" s="704"/>
      <c r="K118" s="708"/>
    </row>
    <row r="119" spans="1:11" s="561" customFormat="1" x14ac:dyDescent="0.2">
      <c r="A119" s="696">
        <v>107</v>
      </c>
      <c r="B119" s="710"/>
      <c r="C119" s="694"/>
      <c r="D119" s="694"/>
      <c r="E119" s="694"/>
      <c r="F119" s="694"/>
      <c r="G119" s="694"/>
      <c r="H119" s="716"/>
      <c r="I119" s="710"/>
      <c r="J119" s="704"/>
      <c r="K119" s="708"/>
    </row>
    <row r="120" spans="1:11" s="561" customFormat="1" x14ac:dyDescent="0.2">
      <c r="A120" s="696">
        <v>108</v>
      </c>
      <c r="B120" s="710"/>
      <c r="C120" s="694"/>
      <c r="D120" s="694"/>
      <c r="E120" s="694"/>
      <c r="F120" s="694"/>
      <c r="G120" s="694"/>
      <c r="H120" s="716"/>
      <c r="I120" s="710"/>
      <c r="J120" s="704"/>
      <c r="K120" s="708"/>
    </row>
    <row r="121" spans="1:11" s="561" customFormat="1" x14ac:dyDescent="0.2">
      <c r="A121" s="696">
        <v>109</v>
      </c>
      <c r="B121" s="710"/>
      <c r="C121" s="694"/>
      <c r="D121" s="694"/>
      <c r="E121" s="694"/>
      <c r="F121" s="694"/>
      <c r="G121" s="694"/>
      <c r="H121" s="716"/>
      <c r="I121" s="710"/>
      <c r="J121" s="704"/>
      <c r="K121" s="708"/>
    </row>
    <row r="122" spans="1:11" s="561" customFormat="1" x14ac:dyDescent="0.2">
      <c r="A122" s="696">
        <v>110</v>
      </c>
      <c r="B122" s="710"/>
      <c r="C122" s="694"/>
      <c r="D122" s="694"/>
      <c r="E122" s="694"/>
      <c r="F122" s="694"/>
      <c r="G122" s="694"/>
      <c r="H122" s="716"/>
      <c r="I122" s="710"/>
      <c r="J122" s="704"/>
      <c r="K122" s="708"/>
    </row>
    <row r="123" spans="1:11" s="561" customFormat="1" x14ac:dyDescent="0.2">
      <c r="A123" s="696">
        <v>111</v>
      </c>
      <c r="B123" s="710"/>
      <c r="C123" s="694"/>
      <c r="D123" s="694"/>
      <c r="E123" s="694"/>
      <c r="F123" s="694"/>
      <c r="G123" s="694"/>
      <c r="H123" s="716"/>
      <c r="I123" s="710"/>
      <c r="J123" s="704"/>
      <c r="K123" s="708"/>
    </row>
    <row r="124" spans="1:11" s="561" customFormat="1" x14ac:dyDescent="0.2">
      <c r="A124" s="696">
        <v>112</v>
      </c>
      <c r="B124" s="710"/>
      <c r="C124" s="694"/>
      <c r="D124" s="694"/>
      <c r="E124" s="694"/>
      <c r="F124" s="694"/>
      <c r="G124" s="694"/>
      <c r="H124" s="716"/>
      <c r="I124" s="710"/>
      <c r="J124" s="704"/>
      <c r="K124" s="708"/>
    </row>
    <row r="125" spans="1:11" s="561" customFormat="1" x14ac:dyDescent="0.2">
      <c r="A125" s="696">
        <v>113</v>
      </c>
      <c r="B125" s="710"/>
      <c r="C125" s="694"/>
      <c r="D125" s="694"/>
      <c r="E125" s="694"/>
      <c r="F125" s="694"/>
      <c r="G125" s="694"/>
      <c r="H125" s="716"/>
      <c r="I125" s="710"/>
      <c r="J125" s="704"/>
      <c r="K125" s="708"/>
    </row>
    <row r="126" spans="1:11" s="561" customFormat="1" x14ac:dyDescent="0.2">
      <c r="A126" s="696">
        <v>114</v>
      </c>
      <c r="B126" s="710"/>
      <c r="C126" s="694"/>
      <c r="D126" s="694"/>
      <c r="E126" s="694"/>
      <c r="F126" s="694"/>
      <c r="G126" s="694"/>
      <c r="H126" s="716"/>
      <c r="I126" s="710"/>
      <c r="J126" s="704"/>
      <c r="K126" s="708"/>
    </row>
    <row r="127" spans="1:11" s="561" customFormat="1" x14ac:dyDescent="0.2">
      <c r="A127" s="696">
        <v>115</v>
      </c>
      <c r="B127" s="710"/>
      <c r="C127" s="694"/>
      <c r="D127" s="694"/>
      <c r="E127" s="694"/>
      <c r="F127" s="694"/>
      <c r="G127" s="694"/>
      <c r="H127" s="716"/>
      <c r="I127" s="710"/>
      <c r="J127" s="704"/>
      <c r="K127" s="708"/>
    </row>
    <row r="128" spans="1:11" s="561" customFormat="1" x14ac:dyDescent="0.2">
      <c r="A128" s="696">
        <v>116</v>
      </c>
      <c r="B128" s="710"/>
      <c r="C128" s="694"/>
      <c r="D128" s="694"/>
      <c r="E128" s="694"/>
      <c r="F128" s="694"/>
      <c r="G128" s="694"/>
      <c r="H128" s="716"/>
      <c r="I128" s="710"/>
      <c r="J128" s="704"/>
      <c r="K128" s="708"/>
    </row>
    <row r="129" spans="1:11" s="561" customFormat="1" x14ac:dyDescent="0.2">
      <c r="A129" s="696">
        <v>117</v>
      </c>
      <c r="B129" s="710"/>
      <c r="C129" s="694"/>
      <c r="D129" s="694"/>
      <c r="E129" s="694"/>
      <c r="F129" s="694"/>
      <c r="G129" s="694"/>
      <c r="H129" s="716"/>
      <c r="I129" s="710"/>
      <c r="J129" s="704"/>
      <c r="K129" s="708"/>
    </row>
    <row r="130" spans="1:11" s="561" customFormat="1" x14ac:dyDescent="0.2">
      <c r="A130" s="696">
        <v>118</v>
      </c>
      <c r="B130" s="710"/>
      <c r="C130" s="694"/>
      <c r="D130" s="694"/>
      <c r="E130" s="694"/>
      <c r="F130" s="694"/>
      <c r="G130" s="694"/>
      <c r="H130" s="716"/>
      <c r="I130" s="710"/>
      <c r="J130" s="704"/>
      <c r="K130" s="708"/>
    </row>
    <row r="131" spans="1:11" s="561" customFormat="1" x14ac:dyDescent="0.2">
      <c r="A131" s="696">
        <v>119</v>
      </c>
      <c r="B131" s="710"/>
      <c r="C131" s="694"/>
      <c r="D131" s="694"/>
      <c r="E131" s="694"/>
      <c r="F131" s="694"/>
      <c r="G131" s="694"/>
      <c r="H131" s="716"/>
      <c r="I131" s="710"/>
      <c r="J131" s="704"/>
      <c r="K131" s="708"/>
    </row>
    <row r="132" spans="1:11" s="561" customFormat="1" x14ac:dyDescent="0.2">
      <c r="A132" s="696">
        <v>120</v>
      </c>
      <c r="B132" s="710"/>
      <c r="C132" s="694"/>
      <c r="D132" s="694"/>
      <c r="E132" s="694"/>
      <c r="F132" s="694"/>
      <c r="G132" s="694"/>
      <c r="H132" s="716"/>
      <c r="I132" s="710"/>
      <c r="J132" s="704"/>
      <c r="K132" s="708"/>
    </row>
    <row r="133" spans="1:11" s="561" customFormat="1" x14ac:dyDescent="0.2">
      <c r="A133" s="696">
        <v>121</v>
      </c>
      <c r="B133" s="710"/>
      <c r="C133" s="694"/>
      <c r="D133" s="694"/>
      <c r="E133" s="694"/>
      <c r="F133" s="694"/>
      <c r="G133" s="694"/>
      <c r="H133" s="716"/>
      <c r="I133" s="710"/>
      <c r="J133" s="704"/>
      <c r="K133" s="708"/>
    </row>
    <row r="134" spans="1:11" s="561" customFormat="1" x14ac:dyDescent="0.2">
      <c r="A134" s="696">
        <v>122</v>
      </c>
      <c r="B134" s="710"/>
      <c r="C134" s="694"/>
      <c r="D134" s="694"/>
      <c r="E134" s="694"/>
      <c r="F134" s="694"/>
      <c r="G134" s="694"/>
      <c r="H134" s="716"/>
      <c r="I134" s="710"/>
      <c r="J134" s="704"/>
      <c r="K134" s="708"/>
    </row>
    <row r="135" spans="1:11" s="561" customFormat="1" x14ac:dyDescent="0.2">
      <c r="A135" s="696">
        <v>123</v>
      </c>
      <c r="B135" s="710"/>
      <c r="C135" s="694"/>
      <c r="D135" s="694"/>
      <c r="E135" s="694"/>
      <c r="F135" s="694"/>
      <c r="G135" s="694"/>
      <c r="H135" s="716"/>
      <c r="I135" s="710"/>
      <c r="J135" s="704"/>
      <c r="K135" s="708"/>
    </row>
    <row r="136" spans="1:11" s="561" customFormat="1" x14ac:dyDescent="0.2">
      <c r="A136" s="696">
        <v>124</v>
      </c>
      <c r="B136" s="710"/>
      <c r="C136" s="694"/>
      <c r="D136" s="694"/>
      <c r="E136" s="694"/>
      <c r="F136" s="694"/>
      <c r="G136" s="694"/>
      <c r="H136" s="716"/>
      <c r="I136" s="710"/>
      <c r="J136" s="704"/>
      <c r="K136" s="708"/>
    </row>
    <row r="137" spans="1:11" s="561" customFormat="1" x14ac:dyDescent="0.2">
      <c r="A137" s="696">
        <v>125</v>
      </c>
      <c r="B137" s="710"/>
      <c r="C137" s="694"/>
      <c r="D137" s="694"/>
      <c r="E137" s="694"/>
      <c r="F137" s="694"/>
      <c r="G137" s="694"/>
      <c r="H137" s="716"/>
      <c r="I137" s="710"/>
      <c r="J137" s="704"/>
      <c r="K137" s="708"/>
    </row>
    <row r="138" spans="1:11" s="561" customFormat="1" x14ac:dyDescent="0.2">
      <c r="A138" s="696">
        <v>126</v>
      </c>
      <c r="B138" s="710"/>
      <c r="C138" s="694"/>
      <c r="D138" s="694"/>
      <c r="E138" s="694"/>
      <c r="F138" s="694"/>
      <c r="G138" s="694"/>
      <c r="H138" s="716"/>
      <c r="I138" s="710"/>
      <c r="J138" s="704"/>
      <c r="K138" s="708"/>
    </row>
    <row r="139" spans="1:11" s="561" customFormat="1" x14ac:dyDescent="0.2">
      <c r="A139" s="696">
        <v>127</v>
      </c>
      <c r="B139" s="710"/>
      <c r="C139" s="694"/>
      <c r="D139" s="694"/>
      <c r="E139" s="694"/>
      <c r="F139" s="694"/>
      <c r="G139" s="694"/>
      <c r="H139" s="716"/>
      <c r="I139" s="710"/>
      <c r="J139" s="704"/>
      <c r="K139" s="708"/>
    </row>
    <row r="140" spans="1:11" s="561" customFormat="1" x14ac:dyDescent="0.2">
      <c r="A140" s="696">
        <v>128</v>
      </c>
      <c r="B140" s="710"/>
      <c r="C140" s="694"/>
      <c r="D140" s="694"/>
      <c r="E140" s="694"/>
      <c r="F140" s="694"/>
      <c r="G140" s="694"/>
      <c r="H140" s="716"/>
      <c r="I140" s="710"/>
      <c r="J140" s="704"/>
      <c r="K140" s="708"/>
    </row>
    <row r="141" spans="1:11" s="561" customFormat="1" x14ac:dyDescent="0.2">
      <c r="A141" s="696">
        <v>129</v>
      </c>
      <c r="B141" s="710"/>
      <c r="C141" s="694"/>
      <c r="D141" s="694"/>
      <c r="E141" s="694"/>
      <c r="F141" s="694"/>
      <c r="G141" s="694"/>
      <c r="H141" s="716"/>
      <c r="I141" s="710"/>
      <c r="J141" s="704"/>
      <c r="K141" s="708"/>
    </row>
    <row r="142" spans="1:11" s="561" customFormat="1" x14ac:dyDescent="0.2">
      <c r="A142" s="696">
        <v>130</v>
      </c>
      <c r="B142" s="710"/>
      <c r="C142" s="694"/>
      <c r="D142" s="694"/>
      <c r="E142" s="694"/>
      <c r="F142" s="694"/>
      <c r="G142" s="694"/>
      <c r="H142" s="716"/>
      <c r="I142" s="710"/>
      <c r="J142" s="704"/>
      <c r="K142" s="708"/>
    </row>
    <row r="143" spans="1:11" s="561" customFormat="1" x14ac:dyDescent="0.2">
      <c r="A143" s="696">
        <v>131</v>
      </c>
      <c r="B143" s="710"/>
      <c r="C143" s="694"/>
      <c r="D143" s="694"/>
      <c r="E143" s="694"/>
      <c r="F143" s="694"/>
      <c r="G143" s="694"/>
      <c r="H143" s="716"/>
      <c r="I143" s="710"/>
      <c r="J143" s="704"/>
      <c r="K143" s="708"/>
    </row>
    <row r="144" spans="1:11" s="561" customFormat="1" x14ac:dyDescent="0.2">
      <c r="A144" s="696">
        <v>132</v>
      </c>
      <c r="B144" s="710"/>
      <c r="C144" s="694"/>
      <c r="D144" s="694"/>
      <c r="E144" s="694"/>
      <c r="F144" s="694"/>
      <c r="G144" s="694"/>
      <c r="H144" s="716"/>
      <c r="I144" s="710"/>
      <c r="J144" s="704"/>
      <c r="K144" s="708"/>
    </row>
    <row r="145" spans="1:11" s="561" customFormat="1" x14ac:dyDescent="0.2">
      <c r="A145" s="696">
        <v>133</v>
      </c>
      <c r="B145" s="710"/>
      <c r="C145" s="694"/>
      <c r="D145" s="694"/>
      <c r="E145" s="694"/>
      <c r="F145" s="694"/>
      <c r="G145" s="694"/>
      <c r="H145" s="716"/>
      <c r="I145" s="710"/>
      <c r="J145" s="704"/>
      <c r="K145" s="708"/>
    </row>
    <row r="146" spans="1:11" s="561" customFormat="1" x14ac:dyDescent="0.2">
      <c r="A146" s="696">
        <v>134</v>
      </c>
      <c r="B146" s="710"/>
      <c r="C146" s="694"/>
      <c r="D146" s="694"/>
      <c r="E146" s="694"/>
      <c r="F146" s="694"/>
      <c r="G146" s="694"/>
      <c r="H146" s="716"/>
      <c r="I146" s="710"/>
      <c r="J146" s="704"/>
      <c r="K146" s="708"/>
    </row>
    <row r="147" spans="1:11" s="561" customFormat="1" x14ac:dyDescent="0.2">
      <c r="A147" s="696">
        <v>135</v>
      </c>
      <c r="B147" s="710"/>
      <c r="C147" s="694"/>
      <c r="D147" s="694"/>
      <c r="E147" s="694"/>
      <c r="F147" s="694"/>
      <c r="G147" s="694"/>
      <c r="H147" s="716"/>
      <c r="I147" s="710"/>
      <c r="J147" s="704"/>
      <c r="K147" s="708"/>
    </row>
    <row r="148" spans="1:11" s="561" customFormat="1" x14ac:dyDescent="0.2">
      <c r="A148" s="696">
        <v>136</v>
      </c>
      <c r="B148" s="710"/>
      <c r="C148" s="694"/>
      <c r="D148" s="694"/>
      <c r="E148" s="694"/>
      <c r="F148" s="694"/>
      <c r="G148" s="694"/>
      <c r="H148" s="716"/>
      <c r="I148" s="710"/>
      <c r="J148" s="704"/>
      <c r="K148" s="708"/>
    </row>
    <row r="149" spans="1:11" s="561" customFormat="1" x14ac:dyDescent="0.2">
      <c r="A149" s="696">
        <v>137</v>
      </c>
      <c r="B149" s="710"/>
      <c r="C149" s="694"/>
      <c r="D149" s="694"/>
      <c r="E149" s="694"/>
      <c r="F149" s="694"/>
      <c r="G149" s="694"/>
      <c r="H149" s="716"/>
      <c r="I149" s="710"/>
      <c r="J149" s="704"/>
      <c r="K149" s="708"/>
    </row>
    <row r="150" spans="1:11" s="561" customFormat="1" x14ac:dyDescent="0.2">
      <c r="A150" s="696">
        <v>138</v>
      </c>
      <c r="B150" s="710"/>
      <c r="C150" s="694"/>
      <c r="D150" s="694"/>
      <c r="E150" s="694"/>
      <c r="F150" s="694"/>
      <c r="G150" s="694"/>
      <c r="H150" s="716"/>
      <c r="I150" s="710"/>
      <c r="J150" s="704"/>
      <c r="K150" s="708"/>
    </row>
    <row r="151" spans="1:11" s="561" customFormat="1" x14ac:dyDescent="0.2">
      <c r="A151" s="696">
        <v>139</v>
      </c>
      <c r="B151" s="710"/>
      <c r="C151" s="694"/>
      <c r="D151" s="694"/>
      <c r="E151" s="694"/>
      <c r="F151" s="694"/>
      <c r="G151" s="694"/>
      <c r="H151" s="716"/>
      <c r="I151" s="710"/>
      <c r="J151" s="704"/>
      <c r="K151" s="708"/>
    </row>
    <row r="152" spans="1:11" s="561" customFormat="1" x14ac:dyDescent="0.2">
      <c r="A152" s="696">
        <v>140</v>
      </c>
      <c r="B152" s="710"/>
      <c r="C152" s="694"/>
      <c r="D152" s="694"/>
      <c r="E152" s="694"/>
      <c r="F152" s="694"/>
      <c r="G152" s="694"/>
      <c r="H152" s="716"/>
      <c r="I152" s="710"/>
      <c r="J152" s="704"/>
      <c r="K152" s="708"/>
    </row>
    <row r="153" spans="1:11" s="561" customFormat="1" x14ac:dyDescent="0.2">
      <c r="A153" s="696">
        <v>141</v>
      </c>
      <c r="B153" s="710"/>
      <c r="C153" s="694"/>
      <c r="D153" s="694"/>
      <c r="E153" s="694"/>
      <c r="F153" s="694"/>
      <c r="G153" s="694"/>
      <c r="H153" s="716"/>
      <c r="I153" s="710"/>
      <c r="J153" s="704"/>
      <c r="K153" s="708"/>
    </row>
    <row r="154" spans="1:11" s="561" customFormat="1" x14ac:dyDescent="0.2">
      <c r="A154" s="696">
        <v>142</v>
      </c>
      <c r="B154" s="710"/>
      <c r="C154" s="694"/>
      <c r="D154" s="694"/>
      <c r="E154" s="694"/>
      <c r="F154" s="694"/>
      <c r="G154" s="694"/>
      <c r="H154" s="716"/>
      <c r="I154" s="710"/>
      <c r="J154" s="704"/>
      <c r="K154" s="708"/>
    </row>
    <row r="155" spans="1:11" s="561" customFormat="1" x14ac:dyDescent="0.2">
      <c r="A155" s="696">
        <v>143</v>
      </c>
      <c r="B155" s="710"/>
      <c r="C155" s="694"/>
      <c r="D155" s="694"/>
      <c r="E155" s="694"/>
      <c r="F155" s="694"/>
      <c r="G155" s="694"/>
      <c r="H155" s="716"/>
      <c r="I155" s="710"/>
      <c r="J155" s="704"/>
      <c r="K155" s="708"/>
    </row>
    <row r="156" spans="1:11" s="561" customFormat="1" x14ac:dyDescent="0.2">
      <c r="A156" s="696">
        <v>144</v>
      </c>
      <c r="B156" s="710"/>
      <c r="C156" s="694"/>
      <c r="D156" s="694"/>
      <c r="E156" s="694"/>
      <c r="F156" s="694"/>
      <c r="G156" s="694"/>
      <c r="H156" s="716"/>
      <c r="I156" s="710"/>
      <c r="J156" s="704"/>
      <c r="K156" s="708"/>
    </row>
    <row r="157" spans="1:11" s="561" customFormat="1" x14ac:dyDescent="0.2">
      <c r="A157" s="696">
        <v>145</v>
      </c>
      <c r="B157" s="710"/>
      <c r="C157" s="694"/>
      <c r="D157" s="694"/>
      <c r="E157" s="694"/>
      <c r="F157" s="694"/>
      <c r="G157" s="694"/>
      <c r="H157" s="716"/>
      <c r="I157" s="710"/>
      <c r="J157" s="704"/>
      <c r="K157" s="708"/>
    </row>
    <row r="158" spans="1:11" s="561" customFormat="1" x14ac:dyDescent="0.2">
      <c r="A158" s="696">
        <v>146</v>
      </c>
      <c r="B158" s="710"/>
      <c r="C158" s="694"/>
      <c r="D158" s="694"/>
      <c r="E158" s="694"/>
      <c r="F158" s="694"/>
      <c r="G158" s="694"/>
      <c r="H158" s="716"/>
      <c r="I158" s="710"/>
      <c r="J158" s="704"/>
      <c r="K158" s="708"/>
    </row>
    <row r="159" spans="1:11" s="561" customFormat="1" x14ac:dyDescent="0.2">
      <c r="A159" s="696">
        <v>147</v>
      </c>
      <c r="B159" s="710"/>
      <c r="C159" s="694"/>
      <c r="D159" s="694"/>
      <c r="E159" s="694"/>
      <c r="F159" s="694"/>
      <c r="G159" s="694"/>
      <c r="H159" s="716"/>
      <c r="I159" s="710"/>
      <c r="J159" s="704"/>
      <c r="K159" s="708"/>
    </row>
    <row r="160" spans="1:11" s="561" customFormat="1" x14ac:dyDescent="0.2">
      <c r="A160" s="696">
        <v>148</v>
      </c>
      <c r="B160" s="710"/>
      <c r="C160" s="694"/>
      <c r="D160" s="694"/>
      <c r="E160" s="694"/>
      <c r="F160" s="694"/>
      <c r="G160" s="694"/>
      <c r="H160" s="716"/>
      <c r="I160" s="710"/>
      <c r="J160" s="704"/>
      <c r="K160" s="708"/>
    </row>
    <row r="161" spans="1:11" s="561" customFormat="1" x14ac:dyDescent="0.2">
      <c r="A161" s="696">
        <v>149</v>
      </c>
      <c r="B161" s="710"/>
      <c r="C161" s="694"/>
      <c r="D161" s="694"/>
      <c r="E161" s="694"/>
      <c r="F161" s="694"/>
      <c r="G161" s="694"/>
      <c r="H161" s="716"/>
      <c r="I161" s="710"/>
      <c r="J161" s="704"/>
      <c r="K161" s="708"/>
    </row>
    <row r="162" spans="1:11" s="561" customFormat="1" x14ac:dyDescent="0.2">
      <c r="A162" s="696">
        <v>150</v>
      </c>
      <c r="B162" s="710"/>
      <c r="C162" s="694"/>
      <c r="D162" s="694"/>
      <c r="E162" s="694"/>
      <c r="F162" s="694"/>
      <c r="G162" s="694"/>
      <c r="H162" s="716"/>
      <c r="I162" s="710"/>
      <c r="J162" s="704"/>
      <c r="K162" s="708"/>
    </row>
    <row r="163" spans="1:11" s="561" customFormat="1" x14ac:dyDescent="0.2">
      <c r="A163" s="696">
        <v>151</v>
      </c>
      <c r="B163" s="710"/>
      <c r="C163" s="694"/>
      <c r="D163" s="694"/>
      <c r="E163" s="694"/>
      <c r="F163" s="694"/>
      <c r="G163" s="694"/>
      <c r="H163" s="716"/>
      <c r="I163" s="710"/>
      <c r="J163" s="704"/>
      <c r="K163" s="708"/>
    </row>
    <row r="164" spans="1:11" s="561" customFormat="1" x14ac:dyDescent="0.2">
      <c r="A164" s="696">
        <v>152</v>
      </c>
      <c r="B164" s="710"/>
      <c r="C164" s="694"/>
      <c r="D164" s="694"/>
      <c r="E164" s="694"/>
      <c r="F164" s="694"/>
      <c r="G164" s="694"/>
      <c r="H164" s="716"/>
      <c r="I164" s="710"/>
      <c r="J164" s="704"/>
      <c r="K164" s="708"/>
    </row>
    <row r="165" spans="1:11" s="561" customFormat="1" x14ac:dyDescent="0.2">
      <c r="A165" s="696">
        <v>153</v>
      </c>
      <c r="B165" s="710"/>
      <c r="C165" s="694"/>
      <c r="D165" s="694"/>
      <c r="E165" s="694"/>
      <c r="F165" s="694"/>
      <c r="G165" s="694"/>
      <c r="H165" s="716"/>
      <c r="I165" s="710"/>
      <c r="J165" s="704"/>
      <c r="K165" s="708"/>
    </row>
    <row r="166" spans="1:11" s="561" customFormat="1" x14ac:dyDescent="0.2">
      <c r="A166" s="696">
        <v>154</v>
      </c>
      <c r="B166" s="710"/>
      <c r="C166" s="694"/>
      <c r="D166" s="694"/>
      <c r="E166" s="694"/>
      <c r="F166" s="694"/>
      <c r="G166" s="694"/>
      <c r="H166" s="716"/>
      <c r="I166" s="710"/>
      <c r="J166" s="704"/>
      <c r="K166" s="708"/>
    </row>
    <row r="167" spans="1:11" s="561" customFormat="1" x14ac:dyDescent="0.2">
      <c r="A167" s="696">
        <v>155</v>
      </c>
      <c r="B167" s="710"/>
      <c r="C167" s="694"/>
      <c r="D167" s="694"/>
      <c r="E167" s="694"/>
      <c r="F167" s="694"/>
      <c r="G167" s="694"/>
      <c r="H167" s="716"/>
      <c r="I167" s="710"/>
      <c r="J167" s="704"/>
      <c r="K167" s="708"/>
    </row>
    <row r="168" spans="1:11" s="561" customFormat="1" x14ac:dyDescent="0.2">
      <c r="A168" s="696">
        <v>156</v>
      </c>
      <c r="B168" s="710"/>
      <c r="C168" s="694"/>
      <c r="D168" s="694"/>
      <c r="E168" s="694"/>
      <c r="F168" s="694"/>
      <c r="G168" s="694"/>
      <c r="H168" s="716"/>
      <c r="I168" s="710"/>
      <c r="J168" s="704"/>
      <c r="K168" s="708"/>
    </row>
    <row r="169" spans="1:11" s="561" customFormat="1" x14ac:dyDescent="0.2">
      <c r="A169" s="696">
        <v>157</v>
      </c>
      <c r="B169" s="710"/>
      <c r="C169" s="694"/>
      <c r="D169" s="694"/>
      <c r="E169" s="694"/>
      <c r="F169" s="694"/>
      <c r="G169" s="694"/>
      <c r="H169" s="716"/>
      <c r="I169" s="710"/>
      <c r="J169" s="704"/>
      <c r="K169" s="708"/>
    </row>
    <row r="170" spans="1:11" s="561" customFormat="1" x14ac:dyDescent="0.2">
      <c r="A170" s="696">
        <v>158</v>
      </c>
      <c r="B170" s="710"/>
      <c r="C170" s="694"/>
      <c r="D170" s="694"/>
      <c r="E170" s="694"/>
      <c r="F170" s="694"/>
      <c r="G170" s="694"/>
      <c r="H170" s="716"/>
      <c r="I170" s="710"/>
      <c r="J170" s="704"/>
      <c r="K170" s="708"/>
    </row>
    <row r="171" spans="1:11" s="561" customFormat="1" x14ac:dyDescent="0.2">
      <c r="A171" s="696">
        <v>159</v>
      </c>
      <c r="B171" s="710"/>
      <c r="C171" s="694"/>
      <c r="D171" s="694"/>
      <c r="E171" s="694"/>
      <c r="F171" s="694"/>
      <c r="G171" s="694"/>
      <c r="H171" s="716"/>
      <c r="I171" s="710"/>
      <c r="J171" s="704"/>
      <c r="K171" s="708"/>
    </row>
    <row r="172" spans="1:11" s="561" customFormat="1" x14ac:dyDescent="0.2">
      <c r="A172" s="696">
        <v>160</v>
      </c>
      <c r="B172" s="710"/>
      <c r="C172" s="694"/>
      <c r="D172" s="694"/>
      <c r="E172" s="694"/>
      <c r="F172" s="694"/>
      <c r="G172" s="694"/>
      <c r="H172" s="716"/>
      <c r="I172" s="710"/>
      <c r="J172" s="704"/>
      <c r="K172" s="708"/>
    </row>
    <row r="173" spans="1:11" s="561" customFormat="1" x14ac:dyDescent="0.2">
      <c r="A173" s="696">
        <v>161</v>
      </c>
      <c r="B173" s="710"/>
      <c r="C173" s="694"/>
      <c r="D173" s="694"/>
      <c r="E173" s="694"/>
      <c r="F173" s="694"/>
      <c r="G173" s="694"/>
      <c r="H173" s="716"/>
      <c r="I173" s="710"/>
      <c r="J173" s="704"/>
      <c r="K173" s="708"/>
    </row>
    <row r="174" spans="1:11" s="561" customFormat="1" x14ac:dyDescent="0.2">
      <c r="A174" s="696">
        <v>162</v>
      </c>
      <c r="B174" s="710"/>
      <c r="C174" s="694"/>
      <c r="D174" s="694"/>
      <c r="E174" s="694"/>
      <c r="F174" s="694"/>
      <c r="G174" s="694"/>
      <c r="H174" s="716"/>
      <c r="I174" s="710"/>
      <c r="J174" s="704"/>
      <c r="K174" s="708"/>
    </row>
    <row r="175" spans="1:11" s="561" customFormat="1" x14ac:dyDescent="0.2">
      <c r="A175" s="696">
        <v>163</v>
      </c>
      <c r="B175" s="710"/>
      <c r="C175" s="694"/>
      <c r="D175" s="694"/>
      <c r="E175" s="694"/>
      <c r="F175" s="694"/>
      <c r="G175" s="694"/>
      <c r="H175" s="716"/>
      <c r="I175" s="710"/>
      <c r="J175" s="704"/>
      <c r="K175" s="708"/>
    </row>
    <row r="176" spans="1:11" s="561" customFormat="1" x14ac:dyDescent="0.2">
      <c r="A176" s="696">
        <v>164</v>
      </c>
      <c r="B176" s="710"/>
      <c r="C176" s="694"/>
      <c r="D176" s="694"/>
      <c r="E176" s="694"/>
      <c r="F176" s="694"/>
      <c r="G176" s="694"/>
      <c r="H176" s="716"/>
      <c r="I176" s="710"/>
      <c r="J176" s="704"/>
      <c r="K176" s="708"/>
    </row>
    <row r="177" spans="1:11" s="561" customFormat="1" x14ac:dyDescent="0.2">
      <c r="A177" s="696">
        <v>165</v>
      </c>
      <c r="B177" s="710"/>
      <c r="C177" s="694"/>
      <c r="D177" s="694"/>
      <c r="E177" s="694"/>
      <c r="F177" s="694"/>
      <c r="G177" s="694"/>
      <c r="H177" s="716"/>
      <c r="I177" s="710"/>
      <c r="J177" s="704"/>
      <c r="K177" s="708"/>
    </row>
    <row r="178" spans="1:11" s="561" customFormat="1" x14ac:dyDescent="0.2">
      <c r="A178" s="696">
        <v>166</v>
      </c>
      <c r="B178" s="710"/>
      <c r="C178" s="694"/>
      <c r="D178" s="694"/>
      <c r="E178" s="694"/>
      <c r="F178" s="694"/>
      <c r="G178" s="694"/>
      <c r="H178" s="716"/>
      <c r="I178" s="710"/>
      <c r="J178" s="704"/>
      <c r="K178" s="708"/>
    </row>
    <row r="179" spans="1:11" s="561" customFormat="1" x14ac:dyDescent="0.2">
      <c r="A179" s="696">
        <v>167</v>
      </c>
      <c r="B179" s="710"/>
      <c r="C179" s="694"/>
      <c r="D179" s="694"/>
      <c r="E179" s="694"/>
      <c r="F179" s="694"/>
      <c r="G179" s="694"/>
      <c r="H179" s="716"/>
      <c r="I179" s="710"/>
      <c r="J179" s="704"/>
      <c r="K179" s="708"/>
    </row>
    <row r="180" spans="1:11" s="561" customFormat="1" x14ac:dyDescent="0.2">
      <c r="A180" s="696">
        <v>168</v>
      </c>
      <c r="B180" s="710"/>
      <c r="C180" s="694"/>
      <c r="D180" s="694"/>
      <c r="E180" s="694"/>
      <c r="F180" s="694"/>
      <c r="G180" s="694"/>
      <c r="H180" s="716"/>
      <c r="I180" s="710"/>
      <c r="J180" s="704"/>
      <c r="K180" s="708"/>
    </row>
    <row r="181" spans="1:11" s="561" customFormat="1" x14ac:dyDescent="0.2">
      <c r="A181" s="696">
        <v>169</v>
      </c>
      <c r="B181" s="710"/>
      <c r="C181" s="694"/>
      <c r="D181" s="694"/>
      <c r="E181" s="694"/>
      <c r="F181" s="694"/>
      <c r="G181" s="694"/>
      <c r="H181" s="716"/>
      <c r="I181" s="710"/>
      <c r="J181" s="704"/>
      <c r="K181" s="708"/>
    </row>
    <row r="182" spans="1:11" s="561" customFormat="1" x14ac:dyDescent="0.2">
      <c r="A182" s="696">
        <v>170</v>
      </c>
      <c r="B182" s="710"/>
      <c r="C182" s="694"/>
      <c r="D182" s="694"/>
      <c r="E182" s="694"/>
      <c r="F182" s="694"/>
      <c r="G182" s="694"/>
      <c r="H182" s="716"/>
      <c r="I182" s="710"/>
      <c r="J182" s="704"/>
      <c r="K182" s="708"/>
    </row>
    <row r="183" spans="1:11" s="561" customFormat="1" x14ac:dyDescent="0.2">
      <c r="A183" s="696">
        <v>171</v>
      </c>
      <c r="B183" s="710"/>
      <c r="C183" s="694"/>
      <c r="D183" s="694"/>
      <c r="E183" s="694"/>
      <c r="F183" s="694"/>
      <c r="G183" s="694"/>
      <c r="H183" s="716"/>
      <c r="I183" s="710"/>
      <c r="J183" s="704"/>
      <c r="K183" s="708"/>
    </row>
    <row r="184" spans="1:11" s="561" customFormat="1" x14ac:dyDescent="0.2">
      <c r="A184" s="696">
        <v>172</v>
      </c>
      <c r="B184" s="710"/>
      <c r="C184" s="694"/>
      <c r="D184" s="694"/>
      <c r="E184" s="694"/>
      <c r="F184" s="694"/>
      <c r="G184" s="694"/>
      <c r="H184" s="716"/>
      <c r="I184" s="710"/>
      <c r="J184" s="704"/>
      <c r="K184" s="708"/>
    </row>
    <row r="185" spans="1:11" s="561" customFormat="1" x14ac:dyDescent="0.2">
      <c r="A185" s="696">
        <v>173</v>
      </c>
      <c r="B185" s="710"/>
      <c r="C185" s="694"/>
      <c r="D185" s="694"/>
      <c r="E185" s="694"/>
      <c r="F185" s="694"/>
      <c r="G185" s="694"/>
      <c r="H185" s="716"/>
      <c r="I185" s="710"/>
      <c r="J185" s="704"/>
      <c r="K185" s="708"/>
    </row>
    <row r="186" spans="1:11" s="561" customFormat="1" x14ac:dyDescent="0.2">
      <c r="A186" s="696">
        <v>174</v>
      </c>
      <c r="B186" s="710"/>
      <c r="C186" s="694"/>
      <c r="D186" s="694"/>
      <c r="E186" s="694"/>
      <c r="F186" s="694"/>
      <c r="G186" s="694"/>
      <c r="H186" s="716"/>
      <c r="I186" s="710"/>
      <c r="J186" s="704"/>
      <c r="K186" s="708"/>
    </row>
    <row r="187" spans="1:11" s="561" customFormat="1" x14ac:dyDescent="0.2">
      <c r="A187" s="696">
        <v>175</v>
      </c>
      <c r="B187" s="710"/>
      <c r="C187" s="694"/>
      <c r="D187" s="694"/>
      <c r="E187" s="694"/>
      <c r="F187" s="694"/>
      <c r="G187" s="694"/>
      <c r="H187" s="716"/>
      <c r="I187" s="710"/>
      <c r="J187" s="704"/>
      <c r="K187" s="708"/>
    </row>
    <row r="188" spans="1:11" s="561" customFormat="1" x14ac:dyDescent="0.2">
      <c r="A188" s="696">
        <v>176</v>
      </c>
      <c r="B188" s="710"/>
      <c r="C188" s="694"/>
      <c r="D188" s="694"/>
      <c r="E188" s="694"/>
      <c r="F188" s="694"/>
      <c r="G188" s="694"/>
      <c r="H188" s="716"/>
      <c r="I188" s="710"/>
      <c r="J188" s="704"/>
      <c r="K188" s="708"/>
    </row>
    <row r="189" spans="1:11" s="561" customFormat="1" x14ac:dyDescent="0.2">
      <c r="A189" s="696">
        <v>177</v>
      </c>
      <c r="B189" s="710"/>
      <c r="C189" s="694"/>
      <c r="D189" s="694"/>
      <c r="E189" s="694"/>
      <c r="F189" s="694"/>
      <c r="G189" s="694"/>
      <c r="H189" s="716"/>
      <c r="I189" s="710"/>
      <c r="J189" s="704"/>
      <c r="K189" s="708"/>
    </row>
    <row r="190" spans="1:11" s="561" customFormat="1" x14ac:dyDescent="0.2">
      <c r="A190" s="696">
        <v>178</v>
      </c>
      <c r="B190" s="710"/>
      <c r="C190" s="694"/>
      <c r="D190" s="694"/>
      <c r="E190" s="694"/>
      <c r="F190" s="694"/>
      <c r="G190" s="694"/>
      <c r="H190" s="716"/>
      <c r="I190" s="710"/>
      <c r="J190" s="704"/>
      <c r="K190" s="708"/>
    </row>
    <row r="191" spans="1:11" s="561" customFormat="1" x14ac:dyDescent="0.2">
      <c r="A191" s="696">
        <v>179</v>
      </c>
      <c r="B191" s="710"/>
      <c r="C191" s="694"/>
      <c r="D191" s="694"/>
      <c r="E191" s="694"/>
      <c r="F191" s="694"/>
      <c r="G191" s="694"/>
      <c r="H191" s="716"/>
      <c r="I191" s="710"/>
      <c r="J191" s="704"/>
      <c r="K191" s="708"/>
    </row>
    <row r="192" spans="1:11" s="561" customFormat="1" x14ac:dyDescent="0.2">
      <c r="A192" s="696">
        <v>180</v>
      </c>
      <c r="B192" s="710"/>
      <c r="C192" s="694"/>
      <c r="D192" s="694"/>
      <c r="E192" s="694"/>
      <c r="F192" s="694"/>
      <c r="G192" s="694"/>
      <c r="H192" s="716"/>
      <c r="I192" s="710"/>
      <c r="J192" s="704"/>
      <c r="K192" s="708"/>
    </row>
    <row r="193" spans="1:11" s="561" customFormat="1" x14ac:dyDescent="0.2">
      <c r="A193" s="696">
        <v>181</v>
      </c>
      <c r="B193" s="710"/>
      <c r="C193" s="694"/>
      <c r="D193" s="694"/>
      <c r="E193" s="694"/>
      <c r="F193" s="694"/>
      <c r="G193" s="694"/>
      <c r="H193" s="716"/>
      <c r="I193" s="710"/>
      <c r="J193" s="704"/>
      <c r="K193" s="708"/>
    </row>
    <row r="194" spans="1:11" s="561" customFormat="1" x14ac:dyDescent="0.2">
      <c r="A194" s="696">
        <v>182</v>
      </c>
      <c r="B194" s="710"/>
      <c r="C194" s="694"/>
      <c r="D194" s="694"/>
      <c r="E194" s="694"/>
      <c r="F194" s="694"/>
      <c r="G194" s="694"/>
      <c r="H194" s="716"/>
      <c r="I194" s="710"/>
      <c r="J194" s="704"/>
      <c r="K194" s="708"/>
    </row>
    <row r="195" spans="1:11" s="561" customFormat="1" x14ac:dyDescent="0.2">
      <c r="A195" s="696">
        <v>183</v>
      </c>
      <c r="B195" s="710"/>
      <c r="C195" s="694"/>
      <c r="D195" s="694"/>
      <c r="E195" s="694"/>
      <c r="F195" s="694"/>
      <c r="G195" s="694"/>
      <c r="H195" s="716"/>
      <c r="I195" s="710"/>
      <c r="J195" s="704"/>
      <c r="K195" s="708"/>
    </row>
    <row r="196" spans="1:11" s="561" customFormat="1" x14ac:dyDescent="0.2">
      <c r="A196" s="696">
        <v>184</v>
      </c>
      <c r="B196" s="710"/>
      <c r="C196" s="694"/>
      <c r="D196" s="694"/>
      <c r="E196" s="694"/>
      <c r="F196" s="694"/>
      <c r="G196" s="694"/>
      <c r="H196" s="716"/>
      <c r="I196" s="710"/>
      <c r="J196" s="704"/>
      <c r="K196" s="708"/>
    </row>
    <row r="197" spans="1:11" s="561" customFormat="1" x14ac:dyDescent="0.2">
      <c r="A197" s="696">
        <v>185</v>
      </c>
      <c r="B197" s="710"/>
      <c r="C197" s="694"/>
      <c r="D197" s="694"/>
      <c r="E197" s="694"/>
      <c r="F197" s="694"/>
      <c r="G197" s="694"/>
      <c r="H197" s="716"/>
      <c r="I197" s="710"/>
      <c r="J197" s="704"/>
      <c r="K197" s="708"/>
    </row>
    <row r="198" spans="1:11" s="561" customFormat="1" x14ac:dyDescent="0.2">
      <c r="A198" s="696">
        <v>186</v>
      </c>
      <c r="B198" s="710"/>
      <c r="C198" s="694"/>
      <c r="D198" s="694"/>
      <c r="E198" s="694"/>
      <c r="F198" s="694"/>
      <c r="G198" s="694"/>
      <c r="H198" s="716"/>
      <c r="I198" s="710"/>
      <c r="J198" s="704"/>
      <c r="K198" s="708"/>
    </row>
    <row r="199" spans="1:11" s="561" customFormat="1" x14ac:dyDescent="0.2">
      <c r="A199" s="696">
        <v>187</v>
      </c>
      <c r="B199" s="710"/>
      <c r="C199" s="694"/>
      <c r="D199" s="694"/>
      <c r="E199" s="694"/>
      <c r="F199" s="694"/>
      <c r="G199" s="694"/>
      <c r="H199" s="716"/>
      <c r="I199" s="710"/>
      <c r="J199" s="704"/>
      <c r="K199" s="708"/>
    </row>
    <row r="200" spans="1:11" s="561" customFormat="1" x14ac:dyDescent="0.2">
      <c r="A200" s="696">
        <v>188</v>
      </c>
      <c r="B200" s="710"/>
      <c r="C200" s="694"/>
      <c r="D200" s="694"/>
      <c r="E200" s="694"/>
      <c r="F200" s="694"/>
      <c r="G200" s="694"/>
      <c r="H200" s="716"/>
      <c r="I200" s="710"/>
      <c r="J200" s="704"/>
      <c r="K200" s="708"/>
    </row>
    <row r="201" spans="1:11" s="561" customFormat="1" x14ac:dyDescent="0.2">
      <c r="A201" s="696">
        <v>189</v>
      </c>
      <c r="B201" s="710"/>
      <c r="C201" s="694"/>
      <c r="D201" s="694"/>
      <c r="E201" s="694"/>
      <c r="F201" s="694"/>
      <c r="G201" s="694"/>
      <c r="H201" s="716"/>
      <c r="I201" s="710"/>
      <c r="J201" s="704"/>
      <c r="K201" s="708"/>
    </row>
    <row r="202" spans="1:11" s="561" customFormat="1" x14ac:dyDescent="0.2">
      <c r="A202" s="696">
        <v>190</v>
      </c>
      <c r="B202" s="710"/>
      <c r="C202" s="694"/>
      <c r="D202" s="694"/>
      <c r="E202" s="694"/>
      <c r="F202" s="694"/>
      <c r="G202" s="694"/>
      <c r="H202" s="716"/>
      <c r="I202" s="710"/>
      <c r="J202" s="704"/>
      <c r="K202" s="708"/>
    </row>
    <row r="203" spans="1:11" s="561" customFormat="1" x14ac:dyDescent="0.2">
      <c r="A203" s="696">
        <v>191</v>
      </c>
      <c r="B203" s="710"/>
      <c r="C203" s="694"/>
      <c r="D203" s="694"/>
      <c r="E203" s="694"/>
      <c r="F203" s="694"/>
      <c r="G203" s="694"/>
      <c r="H203" s="716"/>
      <c r="I203" s="710"/>
      <c r="J203" s="704"/>
      <c r="K203" s="708"/>
    </row>
    <row r="204" spans="1:11" s="561" customFormat="1" x14ac:dyDescent="0.2">
      <c r="A204" s="696">
        <v>192</v>
      </c>
      <c r="B204" s="710"/>
      <c r="C204" s="694"/>
      <c r="D204" s="694"/>
      <c r="E204" s="694"/>
      <c r="F204" s="694"/>
      <c r="G204" s="694"/>
      <c r="H204" s="716"/>
      <c r="I204" s="710"/>
      <c r="J204" s="704"/>
      <c r="K204" s="708"/>
    </row>
    <row r="205" spans="1:11" s="561" customFormat="1" x14ac:dyDescent="0.2">
      <c r="A205" s="696">
        <v>193</v>
      </c>
      <c r="B205" s="710"/>
      <c r="C205" s="694"/>
      <c r="D205" s="694"/>
      <c r="E205" s="694"/>
      <c r="F205" s="694"/>
      <c r="G205" s="694"/>
      <c r="H205" s="716"/>
      <c r="I205" s="710"/>
      <c r="J205" s="704"/>
      <c r="K205" s="708"/>
    </row>
    <row r="206" spans="1:11" s="561" customFormat="1" x14ac:dyDescent="0.2">
      <c r="A206" s="696">
        <v>194</v>
      </c>
      <c r="B206" s="710"/>
      <c r="C206" s="694"/>
      <c r="D206" s="694"/>
      <c r="E206" s="694"/>
      <c r="F206" s="694"/>
      <c r="G206" s="694"/>
      <c r="H206" s="716"/>
      <c r="I206" s="710"/>
      <c r="J206" s="704"/>
      <c r="K206" s="708"/>
    </row>
    <row r="207" spans="1:11" s="561" customFormat="1" x14ac:dyDescent="0.2">
      <c r="A207" s="696">
        <v>195</v>
      </c>
      <c r="B207" s="710"/>
      <c r="C207" s="694"/>
      <c r="D207" s="694"/>
      <c r="E207" s="694"/>
      <c r="F207" s="694"/>
      <c r="G207" s="694"/>
      <c r="H207" s="716"/>
      <c r="I207" s="710"/>
      <c r="J207" s="704"/>
      <c r="K207" s="708"/>
    </row>
    <row r="208" spans="1:11" s="561" customFormat="1" x14ac:dyDescent="0.2">
      <c r="A208" s="696">
        <v>196</v>
      </c>
      <c r="B208" s="710"/>
      <c r="C208" s="694"/>
      <c r="D208" s="694"/>
      <c r="E208" s="694"/>
      <c r="F208" s="694"/>
      <c r="G208" s="694"/>
      <c r="H208" s="716"/>
      <c r="I208" s="710"/>
      <c r="J208" s="704"/>
      <c r="K208" s="708"/>
    </row>
    <row r="209" spans="1:11" s="561" customFormat="1" x14ac:dyDescent="0.2">
      <c r="A209" s="696">
        <v>197</v>
      </c>
      <c r="B209" s="710"/>
      <c r="C209" s="694"/>
      <c r="D209" s="694"/>
      <c r="E209" s="694"/>
      <c r="F209" s="694"/>
      <c r="G209" s="694"/>
      <c r="H209" s="716"/>
      <c r="I209" s="710"/>
      <c r="J209" s="704"/>
      <c r="K209" s="708"/>
    </row>
    <row r="210" spans="1:11" s="561" customFormat="1" x14ac:dyDescent="0.2">
      <c r="A210" s="696">
        <v>198</v>
      </c>
      <c r="B210" s="710"/>
      <c r="C210" s="694"/>
      <c r="D210" s="694"/>
      <c r="E210" s="694"/>
      <c r="F210" s="694"/>
      <c r="G210" s="694"/>
      <c r="H210" s="716"/>
      <c r="I210" s="710"/>
      <c r="J210" s="704"/>
      <c r="K210" s="708"/>
    </row>
    <row r="211" spans="1:11" s="561" customFormat="1" x14ac:dyDescent="0.2">
      <c r="A211" s="696">
        <v>199</v>
      </c>
      <c r="B211" s="710"/>
      <c r="C211" s="694"/>
      <c r="D211" s="694"/>
      <c r="E211" s="694"/>
      <c r="F211" s="694"/>
      <c r="G211" s="694"/>
      <c r="H211" s="716"/>
      <c r="I211" s="710"/>
      <c r="J211" s="704"/>
      <c r="K211" s="708"/>
    </row>
    <row r="212" spans="1:11" s="561" customFormat="1" x14ac:dyDescent="0.2">
      <c r="A212" s="696">
        <v>200</v>
      </c>
      <c r="B212" s="710"/>
      <c r="C212" s="694"/>
      <c r="D212" s="694"/>
      <c r="E212" s="694"/>
      <c r="F212" s="694"/>
      <c r="G212" s="694"/>
      <c r="H212" s="716"/>
      <c r="I212" s="710"/>
      <c r="J212" s="704"/>
      <c r="K212" s="708"/>
    </row>
    <row r="213" spans="1:11" s="561" customFormat="1" x14ac:dyDescent="0.2">
      <c r="A213" s="696">
        <v>201</v>
      </c>
      <c r="B213" s="710"/>
      <c r="C213" s="694"/>
      <c r="D213" s="694"/>
      <c r="E213" s="694"/>
      <c r="F213" s="694"/>
      <c r="G213" s="694"/>
      <c r="H213" s="716"/>
      <c r="I213" s="710"/>
      <c r="J213" s="704"/>
      <c r="K213" s="708"/>
    </row>
    <row r="214" spans="1:11" s="561" customFormat="1" x14ac:dyDescent="0.2">
      <c r="A214" s="696">
        <v>202</v>
      </c>
      <c r="B214" s="710"/>
      <c r="C214" s="694"/>
      <c r="D214" s="694"/>
      <c r="E214" s="694"/>
      <c r="F214" s="694"/>
      <c r="G214" s="694"/>
      <c r="H214" s="716"/>
      <c r="I214" s="710"/>
      <c r="J214" s="704"/>
      <c r="K214" s="708"/>
    </row>
    <row r="215" spans="1:11" s="561" customFormat="1" x14ac:dyDescent="0.2">
      <c r="A215" s="696">
        <v>203</v>
      </c>
      <c r="B215" s="710"/>
      <c r="C215" s="694"/>
      <c r="D215" s="694"/>
      <c r="E215" s="694"/>
      <c r="F215" s="694"/>
      <c r="G215" s="694"/>
      <c r="H215" s="716"/>
      <c r="I215" s="710"/>
      <c r="J215" s="704"/>
      <c r="K215" s="708"/>
    </row>
    <row r="216" spans="1:11" s="561" customFormat="1" x14ac:dyDescent="0.2">
      <c r="A216" s="696">
        <v>204</v>
      </c>
      <c r="B216" s="710"/>
      <c r="C216" s="694"/>
      <c r="D216" s="694"/>
      <c r="E216" s="694"/>
      <c r="F216" s="694"/>
      <c r="G216" s="694"/>
      <c r="H216" s="716"/>
      <c r="I216" s="710"/>
      <c r="J216" s="704"/>
      <c r="K216" s="708"/>
    </row>
    <row r="217" spans="1:11" s="561" customFormat="1" x14ac:dyDescent="0.2">
      <c r="A217" s="696">
        <v>205</v>
      </c>
      <c r="B217" s="710"/>
      <c r="C217" s="694"/>
      <c r="D217" s="694"/>
      <c r="E217" s="694"/>
      <c r="F217" s="694"/>
      <c r="G217" s="694"/>
      <c r="H217" s="716"/>
      <c r="I217" s="710"/>
      <c r="J217" s="704"/>
      <c r="K217" s="708"/>
    </row>
    <row r="218" spans="1:11" s="561" customFormat="1" x14ac:dyDescent="0.2">
      <c r="A218" s="696">
        <v>206</v>
      </c>
      <c r="B218" s="710"/>
      <c r="C218" s="694"/>
      <c r="D218" s="694"/>
      <c r="E218" s="694"/>
      <c r="F218" s="694"/>
      <c r="G218" s="694"/>
      <c r="H218" s="716"/>
      <c r="I218" s="710"/>
      <c r="J218" s="704"/>
      <c r="K218" s="708"/>
    </row>
    <row r="219" spans="1:11" s="561" customFormat="1" x14ac:dyDescent="0.2">
      <c r="A219" s="696">
        <v>207</v>
      </c>
      <c r="B219" s="710"/>
      <c r="C219" s="694"/>
      <c r="D219" s="694"/>
      <c r="E219" s="694"/>
      <c r="F219" s="694"/>
      <c r="G219" s="694"/>
      <c r="H219" s="716"/>
      <c r="I219" s="710"/>
      <c r="J219" s="704"/>
      <c r="K219" s="708"/>
    </row>
    <row r="220" spans="1:11" s="561" customFormat="1" x14ac:dyDescent="0.2">
      <c r="A220" s="696">
        <v>208</v>
      </c>
      <c r="B220" s="710"/>
      <c r="C220" s="694"/>
      <c r="D220" s="694"/>
      <c r="E220" s="694"/>
      <c r="F220" s="694"/>
      <c r="G220" s="694"/>
      <c r="H220" s="716"/>
      <c r="I220" s="710"/>
      <c r="J220" s="704"/>
      <c r="K220" s="708"/>
    </row>
    <row r="221" spans="1:11" s="561" customFormat="1" x14ac:dyDescent="0.2">
      <c r="A221" s="696">
        <v>209</v>
      </c>
      <c r="B221" s="710"/>
      <c r="C221" s="694"/>
      <c r="D221" s="694"/>
      <c r="E221" s="694"/>
      <c r="F221" s="694"/>
      <c r="G221" s="694"/>
      <c r="H221" s="716"/>
      <c r="I221" s="710"/>
      <c r="J221" s="704"/>
      <c r="K221" s="708"/>
    </row>
    <row r="222" spans="1:11" s="561" customFormat="1" x14ac:dyDescent="0.2">
      <c r="A222" s="696">
        <v>210</v>
      </c>
      <c r="B222" s="710"/>
      <c r="C222" s="694"/>
      <c r="D222" s="694"/>
      <c r="E222" s="694"/>
      <c r="F222" s="694"/>
      <c r="G222" s="694"/>
      <c r="H222" s="716"/>
      <c r="I222" s="710"/>
      <c r="J222" s="704"/>
      <c r="K222" s="708"/>
    </row>
    <row r="223" spans="1:11" s="561" customFormat="1" x14ac:dyDescent="0.2">
      <c r="A223" s="696">
        <v>211</v>
      </c>
      <c r="B223" s="710"/>
      <c r="C223" s="694"/>
      <c r="D223" s="694"/>
      <c r="E223" s="694"/>
      <c r="F223" s="694"/>
      <c r="G223" s="694"/>
      <c r="H223" s="716"/>
      <c r="I223" s="710"/>
      <c r="J223" s="704"/>
      <c r="K223" s="708"/>
    </row>
    <row r="224" spans="1:11" s="561" customFormat="1" x14ac:dyDescent="0.2">
      <c r="A224" s="696">
        <v>212</v>
      </c>
      <c r="B224" s="710"/>
      <c r="C224" s="694"/>
      <c r="D224" s="694"/>
      <c r="E224" s="694"/>
      <c r="F224" s="694"/>
      <c r="G224" s="694"/>
      <c r="H224" s="716"/>
      <c r="I224" s="710"/>
      <c r="J224" s="704"/>
      <c r="K224" s="708"/>
    </row>
    <row r="225" spans="1:11" s="561" customFormat="1" x14ac:dyDescent="0.2">
      <c r="A225" s="696">
        <v>213</v>
      </c>
      <c r="B225" s="710"/>
      <c r="C225" s="694"/>
      <c r="D225" s="694"/>
      <c r="E225" s="694"/>
      <c r="F225" s="694"/>
      <c r="G225" s="694"/>
      <c r="H225" s="716"/>
      <c r="I225" s="710"/>
      <c r="J225" s="704"/>
      <c r="K225" s="708"/>
    </row>
    <row r="226" spans="1:11" s="561" customFormat="1" x14ac:dyDescent="0.2">
      <c r="A226" s="696">
        <v>214</v>
      </c>
      <c r="B226" s="710"/>
      <c r="C226" s="694"/>
      <c r="D226" s="694"/>
      <c r="E226" s="694"/>
      <c r="F226" s="694"/>
      <c r="G226" s="694"/>
      <c r="H226" s="716"/>
      <c r="I226" s="710"/>
      <c r="J226" s="704"/>
      <c r="K226" s="708"/>
    </row>
    <row r="227" spans="1:11" s="561" customFormat="1" x14ac:dyDescent="0.2">
      <c r="A227" s="696">
        <v>215</v>
      </c>
      <c r="B227" s="710"/>
      <c r="C227" s="694"/>
      <c r="D227" s="694"/>
      <c r="E227" s="694"/>
      <c r="F227" s="694"/>
      <c r="G227" s="694"/>
      <c r="H227" s="716"/>
      <c r="I227" s="710"/>
      <c r="J227" s="704"/>
      <c r="K227" s="708"/>
    </row>
    <row r="228" spans="1:11" s="561" customFormat="1" x14ac:dyDescent="0.2">
      <c r="A228" s="696">
        <v>216</v>
      </c>
      <c r="B228" s="710"/>
      <c r="C228" s="694"/>
      <c r="D228" s="694"/>
      <c r="E228" s="694"/>
      <c r="F228" s="694"/>
      <c r="G228" s="694"/>
      <c r="H228" s="716"/>
      <c r="I228" s="710"/>
      <c r="J228" s="704"/>
      <c r="K228" s="708"/>
    </row>
    <row r="229" spans="1:11" s="561" customFormat="1" x14ac:dyDescent="0.2">
      <c r="A229" s="696">
        <v>217</v>
      </c>
      <c r="B229" s="710"/>
      <c r="C229" s="694"/>
      <c r="D229" s="694"/>
      <c r="E229" s="694"/>
      <c r="F229" s="694"/>
      <c r="G229" s="694"/>
      <c r="H229" s="716"/>
      <c r="I229" s="710"/>
      <c r="J229" s="704"/>
      <c r="K229" s="708"/>
    </row>
    <row r="230" spans="1:11" s="561" customFormat="1" x14ac:dyDescent="0.2">
      <c r="A230" s="696">
        <v>218</v>
      </c>
      <c r="B230" s="710"/>
      <c r="C230" s="694"/>
      <c r="D230" s="694"/>
      <c r="E230" s="694"/>
      <c r="F230" s="694"/>
      <c r="G230" s="694"/>
      <c r="H230" s="716"/>
      <c r="I230" s="710"/>
      <c r="J230" s="704"/>
      <c r="K230" s="708"/>
    </row>
    <row r="231" spans="1:11" s="561" customFormat="1" x14ac:dyDescent="0.2">
      <c r="A231" s="696">
        <v>219</v>
      </c>
      <c r="B231" s="710"/>
      <c r="C231" s="694"/>
      <c r="D231" s="694"/>
      <c r="E231" s="694"/>
      <c r="F231" s="694"/>
      <c r="G231" s="694"/>
      <c r="H231" s="716"/>
      <c r="I231" s="710"/>
      <c r="J231" s="704"/>
      <c r="K231" s="708"/>
    </row>
    <row r="232" spans="1:11" s="561" customFormat="1" x14ac:dyDescent="0.2">
      <c r="A232" s="696">
        <v>220</v>
      </c>
      <c r="B232" s="710"/>
      <c r="C232" s="694"/>
      <c r="D232" s="694"/>
      <c r="E232" s="694"/>
      <c r="F232" s="694"/>
      <c r="G232" s="694"/>
      <c r="H232" s="716"/>
      <c r="I232" s="710"/>
      <c r="J232" s="704"/>
      <c r="K232" s="708"/>
    </row>
    <row r="233" spans="1:11" s="561" customFormat="1" x14ac:dyDescent="0.2">
      <c r="A233" s="696">
        <v>221</v>
      </c>
      <c r="B233" s="710"/>
      <c r="C233" s="694"/>
      <c r="D233" s="694"/>
      <c r="E233" s="694"/>
      <c r="F233" s="694"/>
      <c r="G233" s="694"/>
      <c r="H233" s="716"/>
      <c r="I233" s="710"/>
      <c r="J233" s="704"/>
      <c r="K233" s="708"/>
    </row>
    <row r="234" spans="1:11" s="561" customFormat="1" x14ac:dyDescent="0.2">
      <c r="A234" s="696">
        <v>222</v>
      </c>
      <c r="B234" s="710"/>
      <c r="C234" s="694"/>
      <c r="D234" s="694"/>
      <c r="E234" s="694"/>
      <c r="F234" s="694"/>
      <c r="G234" s="694"/>
      <c r="H234" s="716"/>
      <c r="I234" s="710"/>
      <c r="J234" s="704"/>
      <c r="K234" s="708"/>
    </row>
    <row r="235" spans="1:11" s="561" customFormat="1" x14ac:dyDescent="0.2">
      <c r="A235" s="696">
        <v>223</v>
      </c>
      <c r="B235" s="710"/>
      <c r="C235" s="694"/>
      <c r="D235" s="694"/>
      <c r="E235" s="694"/>
      <c r="F235" s="694"/>
      <c r="G235" s="694"/>
      <c r="H235" s="716"/>
      <c r="I235" s="710"/>
      <c r="J235" s="704"/>
      <c r="K235" s="708"/>
    </row>
    <row r="236" spans="1:11" s="561" customFormat="1" x14ac:dyDescent="0.2">
      <c r="A236" s="696">
        <v>224</v>
      </c>
      <c r="B236" s="710"/>
      <c r="C236" s="694"/>
      <c r="D236" s="694"/>
      <c r="E236" s="694"/>
      <c r="F236" s="694"/>
      <c r="G236" s="694"/>
      <c r="H236" s="716"/>
      <c r="I236" s="710"/>
      <c r="J236" s="704"/>
      <c r="K236" s="708"/>
    </row>
    <row r="237" spans="1:11" s="561" customFormat="1" x14ac:dyDescent="0.2">
      <c r="A237" s="696">
        <v>225</v>
      </c>
      <c r="B237" s="710"/>
      <c r="C237" s="694"/>
      <c r="D237" s="694"/>
      <c r="E237" s="694"/>
      <c r="F237" s="694"/>
      <c r="G237" s="694"/>
      <c r="H237" s="716"/>
      <c r="I237" s="710"/>
      <c r="J237" s="704"/>
      <c r="K237" s="708"/>
    </row>
    <row r="238" spans="1:11" s="561" customFormat="1" x14ac:dyDescent="0.2">
      <c r="A238" s="696">
        <v>226</v>
      </c>
      <c r="B238" s="710"/>
      <c r="C238" s="694"/>
      <c r="D238" s="694"/>
      <c r="E238" s="694"/>
      <c r="F238" s="694"/>
      <c r="G238" s="694"/>
      <c r="H238" s="716"/>
      <c r="I238" s="710"/>
      <c r="J238" s="704"/>
      <c r="K238" s="708"/>
    </row>
    <row r="239" spans="1:11" s="561" customFormat="1" x14ac:dyDescent="0.2">
      <c r="A239" s="696">
        <v>227</v>
      </c>
      <c r="B239" s="710"/>
      <c r="C239" s="694"/>
      <c r="D239" s="694"/>
      <c r="E239" s="694"/>
      <c r="F239" s="694"/>
      <c r="G239" s="694"/>
      <c r="H239" s="716"/>
      <c r="I239" s="710"/>
      <c r="J239" s="704"/>
      <c r="K239" s="708"/>
    </row>
    <row r="240" spans="1:11" s="561" customFormat="1" x14ac:dyDescent="0.2">
      <c r="A240" s="696">
        <v>228</v>
      </c>
      <c r="B240" s="710"/>
      <c r="C240" s="694"/>
      <c r="D240" s="694"/>
      <c r="E240" s="694"/>
      <c r="F240" s="694"/>
      <c r="G240" s="694"/>
      <c r="H240" s="716"/>
      <c r="I240" s="710"/>
      <c r="J240" s="704"/>
      <c r="K240" s="708"/>
    </row>
    <row r="241" spans="1:11" s="561" customFormat="1" x14ac:dyDescent="0.2">
      <c r="A241" s="696">
        <v>229</v>
      </c>
      <c r="B241" s="710"/>
      <c r="C241" s="694"/>
      <c r="D241" s="694"/>
      <c r="E241" s="694"/>
      <c r="F241" s="694"/>
      <c r="G241" s="694"/>
      <c r="H241" s="716"/>
      <c r="I241" s="710"/>
      <c r="J241" s="704"/>
      <c r="K241" s="708"/>
    </row>
    <row r="242" spans="1:11" s="561" customFormat="1" x14ac:dyDescent="0.2">
      <c r="A242" s="696">
        <v>230</v>
      </c>
      <c r="B242" s="710"/>
      <c r="C242" s="694"/>
      <c r="D242" s="694"/>
      <c r="E242" s="694"/>
      <c r="F242" s="694"/>
      <c r="G242" s="694"/>
      <c r="H242" s="716"/>
      <c r="I242" s="710"/>
      <c r="J242" s="704"/>
      <c r="K242" s="708"/>
    </row>
    <row r="243" spans="1:11" s="561" customFormat="1" x14ac:dyDescent="0.2">
      <c r="A243" s="696">
        <v>231</v>
      </c>
      <c r="B243" s="710"/>
      <c r="C243" s="694"/>
      <c r="D243" s="694"/>
      <c r="E243" s="694"/>
      <c r="F243" s="694"/>
      <c r="G243" s="694"/>
      <c r="H243" s="716"/>
      <c r="I243" s="710"/>
      <c r="J243" s="704"/>
      <c r="K243" s="708"/>
    </row>
    <row r="244" spans="1:11" s="561" customFormat="1" x14ac:dyDescent="0.2">
      <c r="A244" s="696">
        <v>232</v>
      </c>
      <c r="B244" s="710"/>
      <c r="C244" s="694"/>
      <c r="D244" s="694"/>
      <c r="E244" s="694"/>
      <c r="F244" s="694"/>
      <c r="G244" s="694"/>
      <c r="H244" s="716"/>
      <c r="I244" s="710"/>
      <c r="J244" s="704"/>
      <c r="K244" s="708"/>
    </row>
    <row r="245" spans="1:11" s="561" customFormat="1" x14ac:dyDescent="0.2">
      <c r="A245" s="696">
        <v>233</v>
      </c>
      <c r="B245" s="710"/>
      <c r="C245" s="694"/>
      <c r="D245" s="694"/>
      <c r="E245" s="694"/>
      <c r="F245" s="694"/>
      <c r="G245" s="694"/>
      <c r="H245" s="716"/>
      <c r="I245" s="710"/>
      <c r="J245" s="704"/>
      <c r="K245" s="708"/>
    </row>
    <row r="246" spans="1:11" s="561" customFormat="1" x14ac:dyDescent="0.2">
      <c r="A246" s="696">
        <v>234</v>
      </c>
      <c r="B246" s="710"/>
      <c r="C246" s="694"/>
      <c r="D246" s="694"/>
      <c r="E246" s="694"/>
      <c r="F246" s="694"/>
      <c r="G246" s="694"/>
      <c r="H246" s="716"/>
      <c r="I246" s="710"/>
      <c r="J246" s="704"/>
      <c r="K246" s="708"/>
    </row>
    <row r="247" spans="1:11" s="561" customFormat="1" x14ac:dyDescent="0.2">
      <c r="A247" s="696">
        <v>235</v>
      </c>
      <c r="B247" s="710"/>
      <c r="C247" s="694"/>
      <c r="D247" s="694"/>
      <c r="E247" s="694"/>
      <c r="F247" s="694"/>
      <c r="G247" s="694"/>
      <c r="H247" s="716"/>
      <c r="I247" s="710"/>
      <c r="J247" s="704"/>
      <c r="K247" s="708"/>
    </row>
    <row r="248" spans="1:11" s="561" customFormat="1" x14ac:dyDescent="0.2">
      <c r="A248" s="696">
        <v>236</v>
      </c>
      <c r="B248" s="710"/>
      <c r="C248" s="694"/>
      <c r="D248" s="694"/>
      <c r="E248" s="694"/>
      <c r="F248" s="694"/>
      <c r="G248" s="694"/>
      <c r="H248" s="716"/>
      <c r="I248" s="710"/>
      <c r="J248" s="704"/>
      <c r="K248" s="708"/>
    </row>
    <row r="249" spans="1:11" s="561" customFormat="1" x14ac:dyDescent="0.2">
      <c r="A249" s="696">
        <v>237</v>
      </c>
      <c r="B249" s="710"/>
      <c r="C249" s="694"/>
      <c r="D249" s="694"/>
      <c r="E249" s="694"/>
      <c r="F249" s="694"/>
      <c r="G249" s="694"/>
      <c r="H249" s="716"/>
      <c r="I249" s="710"/>
      <c r="J249" s="704"/>
      <c r="K249" s="708"/>
    </row>
    <row r="250" spans="1:11" s="561" customFormat="1" x14ac:dyDescent="0.2">
      <c r="A250" s="696">
        <v>238</v>
      </c>
      <c r="B250" s="710"/>
      <c r="C250" s="694"/>
      <c r="D250" s="694"/>
      <c r="E250" s="694"/>
      <c r="F250" s="694"/>
      <c r="G250" s="694"/>
      <c r="H250" s="716"/>
      <c r="I250" s="710"/>
      <c r="J250" s="704"/>
      <c r="K250" s="708"/>
    </row>
    <row r="251" spans="1:11" s="561" customFormat="1" x14ac:dyDescent="0.2">
      <c r="A251" s="696">
        <v>239</v>
      </c>
      <c r="B251" s="710"/>
      <c r="C251" s="694"/>
      <c r="D251" s="694"/>
      <c r="E251" s="694"/>
      <c r="F251" s="694"/>
      <c r="G251" s="694"/>
      <c r="H251" s="716"/>
      <c r="I251" s="710"/>
      <c r="J251" s="704"/>
      <c r="K251" s="708"/>
    </row>
    <row r="252" spans="1:11" s="561" customFormat="1" x14ac:dyDescent="0.2">
      <c r="A252" s="696">
        <v>240</v>
      </c>
      <c r="B252" s="710"/>
      <c r="C252" s="694"/>
      <c r="D252" s="694"/>
      <c r="E252" s="694"/>
      <c r="F252" s="694"/>
      <c r="G252" s="694"/>
      <c r="H252" s="716"/>
      <c r="I252" s="710"/>
      <c r="J252" s="704"/>
      <c r="K252" s="708"/>
    </row>
    <row r="253" spans="1:11" s="561" customFormat="1" x14ac:dyDescent="0.2">
      <c r="A253" s="696">
        <v>241</v>
      </c>
      <c r="B253" s="710"/>
      <c r="C253" s="694"/>
      <c r="D253" s="694"/>
      <c r="E253" s="694"/>
      <c r="F253" s="694"/>
      <c r="G253" s="694"/>
      <c r="H253" s="716"/>
      <c r="I253" s="710"/>
      <c r="J253" s="704"/>
      <c r="K253" s="708"/>
    </row>
    <row r="254" spans="1:11" s="561" customFormat="1" x14ac:dyDescent="0.2">
      <c r="A254" s="696">
        <v>242</v>
      </c>
      <c r="B254" s="710"/>
      <c r="C254" s="694"/>
      <c r="D254" s="694"/>
      <c r="E254" s="694"/>
      <c r="F254" s="694"/>
      <c r="G254" s="694"/>
      <c r="H254" s="716"/>
      <c r="I254" s="710"/>
      <c r="J254" s="704"/>
      <c r="K254" s="708"/>
    </row>
    <row r="255" spans="1:11" s="561" customFormat="1" x14ac:dyDescent="0.2">
      <c r="A255" s="696">
        <v>243</v>
      </c>
      <c r="B255" s="710"/>
      <c r="C255" s="694"/>
      <c r="D255" s="694"/>
      <c r="E255" s="694"/>
      <c r="F255" s="694"/>
      <c r="G255" s="694"/>
      <c r="H255" s="716"/>
      <c r="I255" s="710"/>
      <c r="J255" s="704"/>
      <c r="K255" s="708"/>
    </row>
    <row r="256" spans="1:11" s="561" customFormat="1" x14ac:dyDescent="0.2">
      <c r="A256" s="696">
        <v>244</v>
      </c>
      <c r="B256" s="710"/>
      <c r="C256" s="694"/>
      <c r="D256" s="694"/>
      <c r="E256" s="694"/>
      <c r="F256" s="694"/>
      <c r="G256" s="694"/>
      <c r="H256" s="716"/>
      <c r="I256" s="710"/>
      <c r="J256" s="704"/>
      <c r="K256" s="708"/>
    </row>
    <row r="257" spans="1:11" s="561" customFormat="1" x14ac:dyDescent="0.2">
      <c r="A257" s="696">
        <v>245</v>
      </c>
      <c r="B257" s="710"/>
      <c r="C257" s="694"/>
      <c r="D257" s="694"/>
      <c r="E257" s="694"/>
      <c r="F257" s="694"/>
      <c r="G257" s="694"/>
      <c r="H257" s="716"/>
      <c r="I257" s="710"/>
      <c r="J257" s="704"/>
      <c r="K257" s="708"/>
    </row>
    <row r="258" spans="1:11" s="561" customFormat="1" x14ac:dyDescent="0.2">
      <c r="A258" s="696">
        <v>246</v>
      </c>
      <c r="B258" s="710"/>
      <c r="C258" s="694"/>
      <c r="D258" s="694"/>
      <c r="E258" s="694"/>
      <c r="F258" s="694"/>
      <c r="G258" s="694"/>
      <c r="H258" s="716"/>
      <c r="I258" s="710"/>
      <c r="J258" s="704"/>
      <c r="K258" s="708"/>
    </row>
    <row r="259" spans="1:11" s="561" customFormat="1" x14ac:dyDescent="0.2">
      <c r="A259" s="696">
        <v>247</v>
      </c>
      <c r="B259" s="710"/>
      <c r="C259" s="694"/>
      <c r="D259" s="694"/>
      <c r="E259" s="694"/>
      <c r="F259" s="694"/>
      <c r="G259" s="694"/>
      <c r="H259" s="716"/>
      <c r="I259" s="710"/>
      <c r="J259" s="704"/>
      <c r="K259" s="708"/>
    </row>
    <row r="260" spans="1:11" s="561" customFormat="1" x14ac:dyDescent="0.2">
      <c r="A260" s="696">
        <v>248</v>
      </c>
      <c r="B260" s="710"/>
      <c r="C260" s="694"/>
      <c r="D260" s="694"/>
      <c r="E260" s="694"/>
      <c r="F260" s="694"/>
      <c r="G260" s="694"/>
      <c r="H260" s="716"/>
      <c r="I260" s="710"/>
      <c r="J260" s="704"/>
      <c r="K260" s="708"/>
    </row>
    <row r="261" spans="1:11" s="561" customFormat="1" x14ac:dyDescent="0.2">
      <c r="A261" s="696">
        <v>249</v>
      </c>
      <c r="B261" s="710"/>
      <c r="C261" s="694"/>
      <c r="D261" s="694"/>
      <c r="E261" s="694"/>
      <c r="F261" s="694"/>
      <c r="G261" s="694"/>
      <c r="H261" s="716"/>
      <c r="I261" s="710"/>
      <c r="J261" s="704"/>
      <c r="K261" s="708"/>
    </row>
    <row r="262" spans="1:11" s="561" customFormat="1" x14ac:dyDescent="0.2">
      <c r="A262" s="696">
        <v>250</v>
      </c>
      <c r="B262" s="710"/>
      <c r="C262" s="694"/>
      <c r="D262" s="694"/>
      <c r="E262" s="694"/>
      <c r="F262" s="694"/>
      <c r="G262" s="694"/>
      <c r="H262" s="716"/>
      <c r="I262" s="710"/>
      <c r="J262" s="704"/>
      <c r="K262" s="708"/>
    </row>
    <row r="263" spans="1:11" s="561" customFormat="1" x14ac:dyDescent="0.2">
      <c r="A263" s="696">
        <v>251</v>
      </c>
      <c r="B263" s="710"/>
      <c r="C263" s="694"/>
      <c r="D263" s="694"/>
      <c r="E263" s="694"/>
      <c r="F263" s="694"/>
      <c r="G263" s="694"/>
      <c r="H263" s="716"/>
      <c r="I263" s="710"/>
      <c r="J263" s="704"/>
      <c r="K263" s="708"/>
    </row>
    <row r="264" spans="1:11" s="561" customFormat="1" x14ac:dyDescent="0.2">
      <c r="A264" s="696">
        <v>252</v>
      </c>
      <c r="B264" s="710"/>
      <c r="C264" s="694"/>
      <c r="D264" s="694"/>
      <c r="E264" s="694"/>
      <c r="F264" s="694"/>
      <c r="G264" s="694"/>
      <c r="H264" s="716"/>
      <c r="I264" s="710"/>
      <c r="J264" s="704"/>
      <c r="K264" s="708"/>
    </row>
    <row r="265" spans="1:11" s="561" customFormat="1" x14ac:dyDescent="0.2">
      <c r="A265" s="696">
        <v>253</v>
      </c>
      <c r="B265" s="710"/>
      <c r="C265" s="694"/>
      <c r="D265" s="694"/>
      <c r="E265" s="694"/>
      <c r="F265" s="694"/>
      <c r="G265" s="694"/>
      <c r="H265" s="716"/>
      <c r="I265" s="710"/>
      <c r="J265" s="704"/>
      <c r="K265" s="708"/>
    </row>
    <row r="266" spans="1:11" s="561" customFormat="1" x14ac:dyDescent="0.2">
      <c r="A266" s="696">
        <v>254</v>
      </c>
      <c r="B266" s="710"/>
      <c r="C266" s="694"/>
      <c r="D266" s="694"/>
      <c r="E266" s="694"/>
      <c r="F266" s="694"/>
      <c r="G266" s="694"/>
      <c r="H266" s="716"/>
      <c r="I266" s="710"/>
      <c r="J266" s="704"/>
      <c r="K266" s="708"/>
    </row>
    <row r="267" spans="1:11" s="561" customFormat="1" x14ac:dyDescent="0.2">
      <c r="A267" s="696">
        <v>255</v>
      </c>
      <c r="B267" s="710"/>
      <c r="C267" s="694"/>
      <c r="D267" s="694"/>
      <c r="E267" s="694"/>
      <c r="F267" s="694"/>
      <c r="G267" s="694"/>
      <c r="H267" s="716"/>
      <c r="I267" s="710"/>
      <c r="J267" s="704"/>
      <c r="K267" s="708"/>
    </row>
    <row r="268" spans="1:11" s="561" customFormat="1" x14ac:dyDescent="0.2">
      <c r="A268" s="696">
        <v>256</v>
      </c>
      <c r="B268" s="710"/>
      <c r="C268" s="694"/>
      <c r="D268" s="694"/>
      <c r="E268" s="694"/>
      <c r="F268" s="694"/>
      <c r="G268" s="694"/>
      <c r="H268" s="716"/>
      <c r="I268" s="710"/>
      <c r="J268" s="704"/>
      <c r="K268" s="708"/>
    </row>
    <row r="269" spans="1:11" s="561" customFormat="1" x14ac:dyDescent="0.2">
      <c r="A269" s="696">
        <v>257</v>
      </c>
      <c r="B269" s="710"/>
      <c r="C269" s="694"/>
      <c r="D269" s="694"/>
      <c r="E269" s="694"/>
      <c r="F269" s="694"/>
      <c r="G269" s="694"/>
      <c r="H269" s="716"/>
      <c r="I269" s="710"/>
      <c r="J269" s="704"/>
      <c r="K269" s="708"/>
    </row>
    <row r="270" spans="1:11" s="561" customFormat="1" x14ac:dyDescent="0.2">
      <c r="A270" s="696">
        <v>258</v>
      </c>
      <c r="B270" s="710"/>
      <c r="C270" s="694"/>
      <c r="D270" s="694"/>
      <c r="E270" s="694"/>
      <c r="F270" s="694"/>
      <c r="G270" s="694"/>
      <c r="H270" s="716"/>
      <c r="I270" s="710"/>
      <c r="J270" s="704"/>
      <c r="K270" s="708"/>
    </row>
    <row r="271" spans="1:11" s="561" customFormat="1" x14ac:dyDescent="0.2">
      <c r="A271" s="696">
        <v>259</v>
      </c>
      <c r="B271" s="710"/>
      <c r="C271" s="694"/>
      <c r="D271" s="694"/>
      <c r="E271" s="694"/>
      <c r="F271" s="694"/>
      <c r="G271" s="694"/>
      <c r="H271" s="716"/>
      <c r="I271" s="710"/>
      <c r="J271" s="704"/>
      <c r="K271" s="708"/>
    </row>
    <row r="272" spans="1:11" s="561" customFormat="1" x14ac:dyDescent="0.2">
      <c r="A272" s="696">
        <v>260</v>
      </c>
      <c r="B272" s="710"/>
      <c r="C272" s="694"/>
      <c r="D272" s="694"/>
      <c r="E272" s="694"/>
      <c r="F272" s="694"/>
      <c r="G272" s="694"/>
      <c r="H272" s="716"/>
      <c r="I272" s="710"/>
      <c r="J272" s="704"/>
      <c r="K272" s="708"/>
    </row>
    <row r="273" spans="1:11" s="561" customFormat="1" x14ac:dyDescent="0.2">
      <c r="A273" s="696">
        <v>261</v>
      </c>
      <c r="B273" s="710"/>
      <c r="C273" s="694"/>
      <c r="D273" s="694"/>
      <c r="E273" s="694"/>
      <c r="F273" s="694"/>
      <c r="G273" s="694"/>
      <c r="H273" s="716"/>
      <c r="I273" s="710"/>
      <c r="J273" s="704"/>
      <c r="K273" s="708"/>
    </row>
    <row r="274" spans="1:11" s="561" customFormat="1" x14ac:dyDescent="0.2">
      <c r="A274" s="696">
        <v>262</v>
      </c>
      <c r="B274" s="710"/>
      <c r="C274" s="694"/>
      <c r="D274" s="694"/>
      <c r="E274" s="694"/>
      <c r="F274" s="694"/>
      <c r="G274" s="694"/>
      <c r="H274" s="716"/>
      <c r="I274" s="710"/>
      <c r="J274" s="704"/>
      <c r="K274" s="708"/>
    </row>
    <row r="275" spans="1:11" s="561" customFormat="1" x14ac:dyDescent="0.2">
      <c r="A275" s="696">
        <v>263</v>
      </c>
      <c r="B275" s="710"/>
      <c r="C275" s="694"/>
      <c r="D275" s="694"/>
      <c r="E275" s="694"/>
      <c r="F275" s="694"/>
      <c r="G275" s="694"/>
      <c r="H275" s="716"/>
      <c r="I275" s="710"/>
      <c r="J275" s="704"/>
      <c r="K275" s="708"/>
    </row>
    <row r="276" spans="1:11" s="561" customFormat="1" x14ac:dyDescent="0.2">
      <c r="A276" s="696">
        <v>264</v>
      </c>
      <c r="B276" s="710"/>
      <c r="C276" s="694"/>
      <c r="D276" s="694"/>
      <c r="E276" s="694"/>
      <c r="F276" s="694"/>
      <c r="G276" s="694"/>
      <c r="H276" s="716"/>
      <c r="I276" s="710"/>
      <c r="J276" s="704"/>
      <c r="K276" s="708"/>
    </row>
    <row r="277" spans="1:11" s="561" customFormat="1" x14ac:dyDescent="0.2">
      <c r="A277" s="696">
        <v>265</v>
      </c>
      <c r="B277" s="710"/>
      <c r="C277" s="694"/>
      <c r="D277" s="694"/>
      <c r="E277" s="694"/>
      <c r="F277" s="694"/>
      <c r="G277" s="694"/>
      <c r="H277" s="716"/>
      <c r="I277" s="710"/>
      <c r="J277" s="704"/>
      <c r="K277" s="708"/>
    </row>
    <row r="278" spans="1:11" s="561" customFormat="1" x14ac:dyDescent="0.2">
      <c r="A278" s="696">
        <v>266</v>
      </c>
      <c r="B278" s="710"/>
      <c r="C278" s="694"/>
      <c r="D278" s="694"/>
      <c r="E278" s="694"/>
      <c r="F278" s="694"/>
      <c r="G278" s="694"/>
      <c r="H278" s="716"/>
      <c r="I278" s="710"/>
      <c r="J278" s="704"/>
      <c r="K278" s="708"/>
    </row>
    <row r="279" spans="1:11" s="561" customFormat="1" x14ac:dyDescent="0.2">
      <c r="A279" s="696">
        <v>267</v>
      </c>
      <c r="B279" s="710"/>
      <c r="C279" s="694"/>
      <c r="D279" s="694"/>
      <c r="E279" s="694"/>
      <c r="F279" s="694"/>
      <c r="G279" s="694"/>
      <c r="H279" s="716"/>
      <c r="I279" s="710"/>
      <c r="J279" s="704"/>
      <c r="K279" s="708"/>
    </row>
    <row r="280" spans="1:11" s="561" customFormat="1" x14ac:dyDescent="0.2">
      <c r="A280" s="696">
        <v>268</v>
      </c>
      <c r="B280" s="710"/>
      <c r="C280" s="694"/>
      <c r="D280" s="694"/>
      <c r="E280" s="694"/>
      <c r="F280" s="694"/>
      <c r="G280" s="694"/>
      <c r="H280" s="716"/>
      <c r="I280" s="710"/>
      <c r="J280" s="704"/>
      <c r="K280" s="708"/>
    </row>
    <row r="281" spans="1:11" s="561" customFormat="1" x14ac:dyDescent="0.2">
      <c r="A281" s="696">
        <v>269</v>
      </c>
      <c r="B281" s="710"/>
      <c r="C281" s="694"/>
      <c r="D281" s="694"/>
      <c r="E281" s="694"/>
      <c r="F281" s="694"/>
      <c r="G281" s="694"/>
      <c r="H281" s="716"/>
      <c r="I281" s="710"/>
      <c r="J281" s="704"/>
      <c r="K281" s="708"/>
    </row>
    <row r="282" spans="1:11" s="561" customFormat="1" x14ac:dyDescent="0.2">
      <c r="A282" s="696">
        <v>270</v>
      </c>
      <c r="B282" s="710"/>
      <c r="C282" s="694"/>
      <c r="D282" s="694"/>
      <c r="E282" s="694"/>
      <c r="F282" s="694"/>
      <c r="G282" s="694"/>
      <c r="H282" s="716"/>
      <c r="I282" s="710"/>
      <c r="J282" s="704"/>
      <c r="K282" s="708"/>
    </row>
    <row r="283" spans="1:11" s="561" customFormat="1" x14ac:dyDescent="0.2">
      <c r="A283" s="696">
        <v>271</v>
      </c>
      <c r="B283" s="710"/>
      <c r="C283" s="694"/>
      <c r="D283" s="694"/>
      <c r="E283" s="694"/>
      <c r="F283" s="694"/>
      <c r="G283" s="694"/>
      <c r="H283" s="716"/>
      <c r="I283" s="710"/>
      <c r="J283" s="704"/>
      <c r="K283" s="708"/>
    </row>
    <row r="284" spans="1:11" s="561" customFormat="1" x14ac:dyDescent="0.2">
      <c r="A284" s="696">
        <v>272</v>
      </c>
      <c r="B284" s="710"/>
      <c r="C284" s="694"/>
      <c r="D284" s="694"/>
      <c r="E284" s="694"/>
      <c r="F284" s="694"/>
      <c r="G284" s="694"/>
      <c r="H284" s="716"/>
      <c r="I284" s="710"/>
      <c r="J284" s="704"/>
      <c r="K284" s="708"/>
    </row>
    <row r="285" spans="1:11" s="561" customFormat="1" x14ac:dyDescent="0.2">
      <c r="A285" s="696">
        <v>273</v>
      </c>
      <c r="B285" s="710"/>
      <c r="C285" s="694"/>
      <c r="D285" s="694"/>
      <c r="E285" s="694"/>
      <c r="F285" s="694"/>
      <c r="G285" s="694"/>
      <c r="H285" s="716"/>
      <c r="I285" s="710"/>
      <c r="J285" s="704"/>
      <c r="K285" s="708"/>
    </row>
    <row r="286" spans="1:11" s="561" customFormat="1" x14ac:dyDescent="0.2">
      <c r="A286" s="696">
        <v>274</v>
      </c>
      <c r="B286" s="710"/>
      <c r="C286" s="694"/>
      <c r="D286" s="694"/>
      <c r="E286" s="694"/>
      <c r="F286" s="694"/>
      <c r="G286" s="694"/>
      <c r="H286" s="716"/>
      <c r="I286" s="710"/>
      <c r="J286" s="704"/>
      <c r="K286" s="708"/>
    </row>
    <row r="287" spans="1:11" s="561" customFormat="1" x14ac:dyDescent="0.2">
      <c r="A287" s="696">
        <v>275</v>
      </c>
      <c r="B287" s="710"/>
      <c r="C287" s="694"/>
      <c r="D287" s="694"/>
      <c r="E287" s="694"/>
      <c r="F287" s="694"/>
      <c r="G287" s="694"/>
      <c r="H287" s="716"/>
      <c r="I287" s="710"/>
      <c r="J287" s="704"/>
      <c r="K287" s="708"/>
    </row>
    <row r="288" spans="1:11" s="561" customFormat="1" x14ac:dyDescent="0.2">
      <c r="A288" s="696">
        <v>276</v>
      </c>
      <c r="B288" s="710"/>
      <c r="C288" s="694"/>
      <c r="D288" s="694"/>
      <c r="E288" s="694"/>
      <c r="F288" s="694"/>
      <c r="G288" s="694"/>
      <c r="H288" s="716"/>
      <c r="I288" s="710"/>
      <c r="J288" s="704"/>
      <c r="K288" s="708"/>
    </row>
    <row r="289" spans="1:11" s="561" customFormat="1" x14ac:dyDescent="0.2">
      <c r="A289" s="696">
        <v>277</v>
      </c>
      <c r="B289" s="710"/>
      <c r="C289" s="694"/>
      <c r="D289" s="694"/>
      <c r="E289" s="694"/>
      <c r="F289" s="694"/>
      <c r="G289" s="694"/>
      <c r="H289" s="716"/>
      <c r="I289" s="710"/>
      <c r="J289" s="704"/>
      <c r="K289" s="708"/>
    </row>
    <row r="290" spans="1:11" s="561" customFormat="1" x14ac:dyDescent="0.2">
      <c r="A290" s="696">
        <v>278</v>
      </c>
      <c r="B290" s="710"/>
      <c r="C290" s="694"/>
      <c r="D290" s="694"/>
      <c r="E290" s="694"/>
      <c r="F290" s="694"/>
      <c r="G290" s="694"/>
      <c r="H290" s="716"/>
      <c r="I290" s="710"/>
      <c r="J290" s="704"/>
      <c r="K290" s="708"/>
    </row>
    <row r="291" spans="1:11" s="561" customFormat="1" x14ac:dyDescent="0.2">
      <c r="A291" s="696">
        <v>279</v>
      </c>
      <c r="B291" s="710"/>
      <c r="C291" s="694"/>
      <c r="D291" s="694"/>
      <c r="E291" s="694"/>
      <c r="F291" s="694"/>
      <c r="G291" s="694"/>
      <c r="H291" s="716"/>
      <c r="I291" s="710"/>
      <c r="J291" s="704"/>
      <c r="K291" s="708"/>
    </row>
    <row r="292" spans="1:11" s="561" customFormat="1" x14ac:dyDescent="0.2">
      <c r="A292" s="696">
        <v>280</v>
      </c>
      <c r="B292" s="710"/>
      <c r="C292" s="694"/>
      <c r="D292" s="694"/>
      <c r="E292" s="694"/>
      <c r="F292" s="694"/>
      <c r="G292" s="694"/>
      <c r="H292" s="716"/>
      <c r="I292" s="710"/>
      <c r="J292" s="704"/>
      <c r="K292" s="708"/>
    </row>
    <row r="293" spans="1:11" s="561" customFormat="1" x14ac:dyDescent="0.2">
      <c r="A293" s="696">
        <v>281</v>
      </c>
      <c r="B293" s="710"/>
      <c r="C293" s="694"/>
      <c r="D293" s="694"/>
      <c r="E293" s="694"/>
      <c r="F293" s="694"/>
      <c r="G293" s="694"/>
      <c r="H293" s="716"/>
      <c r="I293" s="710"/>
      <c r="J293" s="704"/>
      <c r="K293" s="708"/>
    </row>
    <row r="294" spans="1:11" s="561" customFormat="1" x14ac:dyDescent="0.2">
      <c r="A294" s="696">
        <v>282</v>
      </c>
      <c r="B294" s="710"/>
      <c r="C294" s="694"/>
      <c r="D294" s="694"/>
      <c r="E294" s="694"/>
      <c r="F294" s="694"/>
      <c r="G294" s="694"/>
      <c r="H294" s="716"/>
      <c r="I294" s="710"/>
      <c r="J294" s="704"/>
      <c r="K294" s="708"/>
    </row>
    <row r="295" spans="1:11" s="561" customFormat="1" x14ac:dyDescent="0.2">
      <c r="A295" s="696">
        <v>283</v>
      </c>
      <c r="B295" s="710"/>
      <c r="C295" s="694"/>
      <c r="D295" s="694"/>
      <c r="E295" s="694"/>
      <c r="F295" s="694"/>
      <c r="G295" s="694"/>
      <c r="H295" s="716"/>
      <c r="I295" s="710"/>
      <c r="J295" s="704"/>
      <c r="K295" s="708"/>
    </row>
    <row r="296" spans="1:11" s="561" customFormat="1" x14ac:dyDescent="0.2">
      <c r="A296" s="696">
        <v>284</v>
      </c>
      <c r="B296" s="710"/>
      <c r="C296" s="694"/>
      <c r="D296" s="694"/>
      <c r="E296" s="694"/>
      <c r="F296" s="694"/>
      <c r="G296" s="694"/>
      <c r="H296" s="716"/>
      <c r="I296" s="710"/>
      <c r="J296" s="704"/>
      <c r="K296" s="708"/>
    </row>
    <row r="297" spans="1:11" s="561" customFormat="1" x14ac:dyDescent="0.2">
      <c r="A297" s="696">
        <v>285</v>
      </c>
      <c r="B297" s="710"/>
      <c r="C297" s="694"/>
      <c r="D297" s="694"/>
      <c r="E297" s="694"/>
      <c r="F297" s="694"/>
      <c r="G297" s="694"/>
      <c r="H297" s="716"/>
      <c r="I297" s="710"/>
      <c r="J297" s="704"/>
      <c r="K297" s="708"/>
    </row>
    <row r="298" spans="1:11" s="561" customFormat="1" x14ac:dyDescent="0.2">
      <c r="A298" s="696">
        <v>286</v>
      </c>
      <c r="B298" s="710"/>
      <c r="C298" s="694"/>
      <c r="D298" s="694"/>
      <c r="E298" s="694"/>
      <c r="F298" s="694"/>
      <c r="G298" s="694"/>
      <c r="H298" s="716"/>
      <c r="I298" s="710"/>
      <c r="J298" s="704"/>
      <c r="K298" s="708"/>
    </row>
    <row r="299" spans="1:11" s="561" customFormat="1" x14ac:dyDescent="0.2">
      <c r="A299" s="696">
        <v>287</v>
      </c>
      <c r="B299" s="710"/>
      <c r="C299" s="694"/>
      <c r="D299" s="694"/>
      <c r="E299" s="694"/>
      <c r="F299" s="694"/>
      <c r="G299" s="694"/>
      <c r="H299" s="716"/>
      <c r="I299" s="710"/>
      <c r="J299" s="704"/>
      <c r="K299" s="708"/>
    </row>
    <row r="300" spans="1:11" s="561" customFormat="1" x14ac:dyDescent="0.2">
      <c r="A300" s="696">
        <v>288</v>
      </c>
      <c r="B300" s="710"/>
      <c r="C300" s="694"/>
      <c r="D300" s="694"/>
      <c r="E300" s="694"/>
      <c r="F300" s="694"/>
      <c r="G300" s="694"/>
      <c r="H300" s="716"/>
      <c r="I300" s="710"/>
      <c r="J300" s="704"/>
      <c r="K300" s="708"/>
    </row>
    <row r="301" spans="1:11" s="561" customFormat="1" x14ac:dyDescent="0.2">
      <c r="A301" s="696">
        <v>289</v>
      </c>
      <c r="B301" s="710"/>
      <c r="C301" s="694"/>
      <c r="D301" s="694"/>
      <c r="E301" s="694"/>
      <c r="F301" s="694"/>
      <c r="G301" s="694"/>
      <c r="H301" s="716"/>
      <c r="I301" s="710"/>
      <c r="J301" s="704"/>
      <c r="K301" s="708"/>
    </row>
    <row r="302" spans="1:11" s="561" customFormat="1" x14ac:dyDescent="0.2">
      <c r="A302" s="696">
        <v>290</v>
      </c>
      <c r="B302" s="710"/>
      <c r="C302" s="694"/>
      <c r="D302" s="694"/>
      <c r="E302" s="694"/>
      <c r="F302" s="694"/>
      <c r="G302" s="694"/>
      <c r="H302" s="716"/>
      <c r="I302" s="710"/>
      <c r="J302" s="704"/>
      <c r="K302" s="708"/>
    </row>
    <row r="303" spans="1:11" s="561" customFormat="1" x14ac:dyDescent="0.2">
      <c r="A303" s="696">
        <v>291</v>
      </c>
      <c r="B303" s="710"/>
      <c r="C303" s="694"/>
      <c r="D303" s="694"/>
      <c r="E303" s="694"/>
      <c r="F303" s="694"/>
      <c r="G303" s="694"/>
      <c r="H303" s="716"/>
      <c r="I303" s="710"/>
      <c r="J303" s="704"/>
      <c r="K303" s="708"/>
    </row>
    <row r="304" spans="1:11" s="561" customFormat="1" x14ac:dyDescent="0.2">
      <c r="A304" s="696">
        <v>292</v>
      </c>
      <c r="B304" s="710"/>
      <c r="C304" s="694"/>
      <c r="D304" s="694"/>
      <c r="E304" s="694"/>
      <c r="F304" s="694"/>
      <c r="G304" s="694"/>
      <c r="H304" s="716"/>
      <c r="I304" s="710"/>
      <c r="J304" s="704"/>
      <c r="K304" s="708"/>
    </row>
    <row r="305" spans="1:11" s="561" customFormat="1" x14ac:dyDescent="0.2">
      <c r="A305" s="696">
        <v>293</v>
      </c>
      <c r="B305" s="710"/>
      <c r="C305" s="694"/>
      <c r="D305" s="694"/>
      <c r="E305" s="694"/>
      <c r="F305" s="694"/>
      <c r="G305" s="694"/>
      <c r="H305" s="716"/>
      <c r="I305" s="710"/>
      <c r="J305" s="704"/>
      <c r="K305" s="708"/>
    </row>
    <row r="306" spans="1:11" s="561" customFormat="1" x14ac:dyDescent="0.2">
      <c r="A306" s="696">
        <v>294</v>
      </c>
      <c r="B306" s="710"/>
      <c r="C306" s="694"/>
      <c r="D306" s="694"/>
      <c r="E306" s="694"/>
      <c r="F306" s="694"/>
      <c r="G306" s="694"/>
      <c r="H306" s="716"/>
      <c r="I306" s="710"/>
      <c r="J306" s="704"/>
      <c r="K306" s="708"/>
    </row>
    <row r="307" spans="1:11" s="561" customFormat="1" x14ac:dyDescent="0.2">
      <c r="A307" s="696">
        <v>295</v>
      </c>
      <c r="B307" s="710"/>
      <c r="C307" s="694"/>
      <c r="D307" s="694"/>
      <c r="E307" s="694"/>
      <c r="F307" s="694"/>
      <c r="G307" s="694"/>
      <c r="H307" s="716"/>
      <c r="I307" s="710"/>
      <c r="J307" s="704"/>
      <c r="K307" s="708"/>
    </row>
    <row r="308" spans="1:11" s="561" customFormat="1" x14ac:dyDescent="0.2">
      <c r="A308" s="696">
        <v>296</v>
      </c>
      <c r="B308" s="710"/>
      <c r="C308" s="694"/>
      <c r="D308" s="694"/>
      <c r="E308" s="694"/>
      <c r="F308" s="694"/>
      <c r="G308" s="694"/>
      <c r="H308" s="716"/>
      <c r="I308" s="710"/>
      <c r="J308" s="704"/>
      <c r="K308" s="708"/>
    </row>
    <row r="309" spans="1:11" s="561" customFormat="1" x14ac:dyDescent="0.2">
      <c r="A309" s="696">
        <v>297</v>
      </c>
      <c r="B309" s="710"/>
      <c r="C309" s="694"/>
      <c r="D309" s="694"/>
      <c r="E309" s="694"/>
      <c r="F309" s="694"/>
      <c r="G309" s="694"/>
      <c r="H309" s="716"/>
      <c r="I309" s="710"/>
      <c r="J309" s="704"/>
      <c r="K309" s="708"/>
    </row>
    <row r="310" spans="1:11" s="561" customFormat="1" x14ac:dyDescent="0.2">
      <c r="A310" s="696">
        <v>298</v>
      </c>
      <c r="B310" s="710"/>
      <c r="C310" s="694"/>
      <c r="D310" s="694"/>
      <c r="E310" s="694"/>
      <c r="F310" s="694"/>
      <c r="G310" s="694"/>
      <c r="H310" s="716"/>
      <c r="I310" s="710"/>
      <c r="J310" s="704"/>
      <c r="K310" s="708"/>
    </row>
    <row r="311" spans="1:11" s="561" customFormat="1" x14ac:dyDescent="0.2">
      <c r="A311" s="696">
        <v>299</v>
      </c>
      <c r="B311" s="710"/>
      <c r="C311" s="694"/>
      <c r="D311" s="694"/>
      <c r="E311" s="694"/>
      <c r="F311" s="694"/>
      <c r="G311" s="694"/>
      <c r="H311" s="716"/>
      <c r="I311" s="710"/>
      <c r="J311" s="704"/>
      <c r="K311" s="708"/>
    </row>
    <row r="312" spans="1:11" s="561" customFormat="1" x14ac:dyDescent="0.2">
      <c r="A312" s="696">
        <v>300</v>
      </c>
      <c r="B312" s="710"/>
      <c r="C312" s="694"/>
      <c r="D312" s="694"/>
      <c r="E312" s="694"/>
      <c r="F312" s="694"/>
      <c r="G312" s="694"/>
      <c r="H312" s="716"/>
      <c r="I312" s="710"/>
      <c r="J312" s="704"/>
      <c r="K312" s="708"/>
    </row>
    <row r="313" spans="1:11" s="561" customFormat="1" x14ac:dyDescent="0.2">
      <c r="A313" s="696">
        <v>301</v>
      </c>
      <c r="B313" s="710"/>
      <c r="C313" s="694"/>
      <c r="D313" s="694"/>
      <c r="E313" s="694"/>
      <c r="F313" s="694"/>
      <c r="G313" s="694"/>
      <c r="H313" s="716"/>
      <c r="I313" s="710"/>
      <c r="J313" s="704"/>
      <c r="K313" s="708"/>
    </row>
    <row r="314" spans="1:11" s="561" customFormat="1" x14ac:dyDescent="0.2">
      <c r="A314" s="696">
        <v>302</v>
      </c>
      <c r="B314" s="710"/>
      <c r="C314" s="694"/>
      <c r="D314" s="694"/>
      <c r="E314" s="694"/>
      <c r="F314" s="694"/>
      <c r="G314" s="694"/>
      <c r="H314" s="716"/>
      <c r="I314" s="710"/>
      <c r="J314" s="704"/>
      <c r="K314" s="708"/>
    </row>
    <row r="315" spans="1:11" s="561" customFormat="1" x14ac:dyDescent="0.2">
      <c r="A315" s="696">
        <v>303</v>
      </c>
      <c r="B315" s="710"/>
      <c r="C315" s="694"/>
      <c r="D315" s="694"/>
      <c r="E315" s="694"/>
      <c r="F315" s="694"/>
      <c r="G315" s="694"/>
      <c r="H315" s="716"/>
      <c r="I315" s="710"/>
      <c r="J315" s="704"/>
      <c r="K315" s="708"/>
    </row>
    <row r="316" spans="1:11" s="561" customFormat="1" x14ac:dyDescent="0.2">
      <c r="A316" s="696">
        <v>304</v>
      </c>
      <c r="B316" s="710"/>
      <c r="C316" s="694"/>
      <c r="D316" s="694"/>
      <c r="E316" s="694"/>
      <c r="F316" s="694"/>
      <c r="G316" s="694"/>
      <c r="H316" s="716"/>
      <c r="I316" s="710"/>
      <c r="J316" s="704"/>
      <c r="K316" s="708"/>
    </row>
    <row r="317" spans="1:11" s="561" customFormat="1" x14ac:dyDescent="0.2">
      <c r="A317" s="696">
        <v>305</v>
      </c>
      <c r="B317" s="710"/>
      <c r="C317" s="694"/>
      <c r="D317" s="694"/>
      <c r="E317" s="694"/>
      <c r="F317" s="694"/>
      <c r="G317" s="694"/>
      <c r="H317" s="716"/>
      <c r="I317" s="710"/>
      <c r="J317" s="704"/>
      <c r="K317" s="708"/>
    </row>
    <row r="318" spans="1:11" s="561" customFormat="1" x14ac:dyDescent="0.2">
      <c r="A318" s="696">
        <v>306</v>
      </c>
      <c r="B318" s="710"/>
      <c r="C318" s="694"/>
      <c r="D318" s="694"/>
      <c r="E318" s="694"/>
      <c r="F318" s="694"/>
      <c r="G318" s="694"/>
      <c r="H318" s="716"/>
      <c r="I318" s="710"/>
      <c r="J318" s="704"/>
      <c r="K318" s="708"/>
    </row>
    <row r="319" spans="1:11" s="561" customFormat="1" x14ac:dyDescent="0.2">
      <c r="A319" s="696">
        <v>307</v>
      </c>
      <c r="B319" s="710"/>
      <c r="C319" s="694"/>
      <c r="D319" s="694"/>
      <c r="E319" s="694"/>
      <c r="F319" s="694"/>
      <c r="G319" s="694"/>
      <c r="H319" s="716"/>
      <c r="I319" s="710"/>
      <c r="J319" s="704"/>
      <c r="K319" s="708"/>
    </row>
    <row r="320" spans="1:11" s="561" customFormat="1" x14ac:dyDescent="0.2">
      <c r="A320" s="696">
        <v>308</v>
      </c>
      <c r="B320" s="710"/>
      <c r="C320" s="694"/>
      <c r="D320" s="694"/>
      <c r="E320" s="694"/>
      <c r="F320" s="694"/>
      <c r="G320" s="694"/>
      <c r="H320" s="716"/>
      <c r="I320" s="710"/>
      <c r="J320" s="704"/>
      <c r="K320" s="708"/>
    </row>
    <row r="321" spans="1:11" s="561" customFormat="1" x14ac:dyDescent="0.2">
      <c r="A321" s="696">
        <v>309</v>
      </c>
      <c r="B321" s="710"/>
      <c r="C321" s="694"/>
      <c r="D321" s="694"/>
      <c r="E321" s="694"/>
      <c r="F321" s="694"/>
      <c r="G321" s="694"/>
      <c r="H321" s="716"/>
      <c r="I321" s="710"/>
      <c r="J321" s="704"/>
      <c r="K321" s="708"/>
    </row>
    <row r="322" spans="1:11" s="561" customFormat="1" x14ac:dyDescent="0.2">
      <c r="A322" s="696">
        <v>310</v>
      </c>
      <c r="B322" s="710"/>
      <c r="C322" s="694"/>
      <c r="D322" s="694"/>
      <c r="E322" s="694"/>
      <c r="F322" s="694"/>
      <c r="G322" s="694"/>
      <c r="H322" s="716"/>
      <c r="I322" s="710"/>
      <c r="J322" s="704"/>
      <c r="K322" s="708"/>
    </row>
    <row r="323" spans="1:11" s="561" customFormat="1" x14ac:dyDescent="0.2">
      <c r="A323" s="696">
        <v>311</v>
      </c>
      <c r="B323" s="710"/>
      <c r="C323" s="694"/>
      <c r="D323" s="694"/>
      <c r="E323" s="694"/>
      <c r="F323" s="694"/>
      <c r="G323" s="694"/>
      <c r="H323" s="716"/>
      <c r="I323" s="710"/>
      <c r="J323" s="704"/>
      <c r="K323" s="708"/>
    </row>
    <row r="324" spans="1:11" s="561" customFormat="1" x14ac:dyDescent="0.2">
      <c r="A324" s="696">
        <v>312</v>
      </c>
      <c r="B324" s="710"/>
      <c r="C324" s="694"/>
      <c r="D324" s="694"/>
      <c r="E324" s="694"/>
      <c r="F324" s="694"/>
      <c r="G324" s="694"/>
      <c r="H324" s="716"/>
      <c r="I324" s="710"/>
      <c r="J324" s="704"/>
      <c r="K324" s="708"/>
    </row>
    <row r="325" spans="1:11" s="561" customFormat="1" x14ac:dyDescent="0.2">
      <c r="A325" s="696">
        <v>313</v>
      </c>
      <c r="B325" s="710"/>
      <c r="C325" s="694"/>
      <c r="D325" s="694"/>
      <c r="E325" s="694"/>
      <c r="F325" s="694"/>
      <c r="G325" s="694"/>
      <c r="H325" s="716"/>
      <c r="I325" s="710"/>
      <c r="J325" s="704"/>
      <c r="K325" s="708"/>
    </row>
    <row r="326" spans="1:11" s="561" customFormat="1" x14ac:dyDescent="0.2">
      <c r="A326" s="696">
        <v>314</v>
      </c>
      <c r="B326" s="710"/>
      <c r="C326" s="694"/>
      <c r="D326" s="694"/>
      <c r="E326" s="694"/>
      <c r="F326" s="694"/>
      <c r="G326" s="694"/>
      <c r="H326" s="716"/>
      <c r="I326" s="710"/>
      <c r="J326" s="704"/>
      <c r="K326" s="708"/>
    </row>
    <row r="327" spans="1:11" s="561" customFormat="1" x14ac:dyDescent="0.2">
      <c r="A327" s="696">
        <v>315</v>
      </c>
      <c r="B327" s="710"/>
      <c r="C327" s="694"/>
      <c r="D327" s="694"/>
      <c r="E327" s="694"/>
      <c r="F327" s="694"/>
      <c r="G327" s="694"/>
      <c r="H327" s="716"/>
      <c r="I327" s="710"/>
      <c r="J327" s="704"/>
      <c r="K327" s="708"/>
    </row>
    <row r="328" spans="1:11" s="561" customFormat="1" x14ac:dyDescent="0.2">
      <c r="A328" s="696">
        <v>316</v>
      </c>
      <c r="B328" s="710"/>
      <c r="C328" s="694"/>
      <c r="D328" s="694"/>
      <c r="E328" s="694"/>
      <c r="F328" s="694"/>
      <c r="G328" s="694"/>
      <c r="H328" s="716"/>
      <c r="I328" s="710"/>
      <c r="J328" s="704"/>
      <c r="K328" s="708"/>
    </row>
    <row r="329" spans="1:11" s="561" customFormat="1" x14ac:dyDescent="0.2">
      <c r="A329" s="696">
        <v>317</v>
      </c>
      <c r="B329" s="710"/>
      <c r="C329" s="694"/>
      <c r="D329" s="694"/>
      <c r="E329" s="694"/>
      <c r="F329" s="694"/>
      <c r="G329" s="694"/>
      <c r="H329" s="716"/>
      <c r="I329" s="710"/>
      <c r="J329" s="704"/>
      <c r="K329" s="708"/>
    </row>
    <row r="330" spans="1:11" s="561" customFormat="1" x14ac:dyDescent="0.2">
      <c r="A330" s="696">
        <v>318</v>
      </c>
      <c r="B330" s="710"/>
      <c r="C330" s="694"/>
      <c r="D330" s="694"/>
      <c r="E330" s="694"/>
      <c r="F330" s="694"/>
      <c r="G330" s="694"/>
      <c r="H330" s="716"/>
      <c r="I330" s="710"/>
      <c r="J330" s="704"/>
      <c r="K330" s="708"/>
    </row>
    <row r="331" spans="1:11" s="561" customFormat="1" x14ac:dyDescent="0.2">
      <c r="A331" s="696">
        <v>319</v>
      </c>
      <c r="B331" s="710"/>
      <c r="C331" s="694"/>
      <c r="D331" s="694"/>
      <c r="E331" s="694"/>
      <c r="F331" s="694"/>
      <c r="G331" s="694"/>
      <c r="H331" s="716"/>
      <c r="I331" s="710"/>
      <c r="J331" s="704"/>
      <c r="K331" s="708"/>
    </row>
    <row r="332" spans="1:11" s="561" customFormat="1" x14ac:dyDescent="0.2">
      <c r="A332" s="696">
        <v>320</v>
      </c>
      <c r="B332" s="710"/>
      <c r="C332" s="694"/>
      <c r="D332" s="694"/>
      <c r="E332" s="694"/>
      <c r="F332" s="694"/>
      <c r="G332" s="694"/>
      <c r="H332" s="716"/>
      <c r="I332" s="710"/>
      <c r="J332" s="704"/>
      <c r="K332" s="708"/>
    </row>
    <row r="333" spans="1:11" s="561" customFormat="1" x14ac:dyDescent="0.2">
      <c r="A333" s="696">
        <v>321</v>
      </c>
      <c r="B333" s="710"/>
      <c r="C333" s="694"/>
      <c r="D333" s="694"/>
      <c r="E333" s="694"/>
      <c r="F333" s="694"/>
      <c r="G333" s="694"/>
      <c r="H333" s="716"/>
      <c r="I333" s="710"/>
      <c r="J333" s="704"/>
      <c r="K333" s="708"/>
    </row>
    <row r="334" spans="1:11" s="561" customFormat="1" x14ac:dyDescent="0.2">
      <c r="A334" s="696">
        <v>322</v>
      </c>
      <c r="B334" s="710"/>
      <c r="C334" s="694"/>
      <c r="D334" s="694"/>
      <c r="E334" s="694"/>
      <c r="F334" s="694"/>
      <c r="G334" s="694"/>
      <c r="H334" s="716"/>
      <c r="I334" s="710"/>
      <c r="J334" s="704"/>
      <c r="K334" s="708"/>
    </row>
    <row r="335" spans="1:11" s="561" customFormat="1" x14ac:dyDescent="0.2">
      <c r="A335" s="696">
        <v>323</v>
      </c>
      <c r="B335" s="710"/>
      <c r="C335" s="694"/>
      <c r="D335" s="694"/>
      <c r="E335" s="694"/>
      <c r="F335" s="694"/>
      <c r="G335" s="694"/>
      <c r="H335" s="716"/>
      <c r="I335" s="710"/>
      <c r="J335" s="704"/>
      <c r="K335" s="708"/>
    </row>
    <row r="336" spans="1:11" s="561" customFormat="1" x14ac:dyDescent="0.2">
      <c r="A336" s="696">
        <v>324</v>
      </c>
      <c r="B336" s="710"/>
      <c r="C336" s="694"/>
      <c r="D336" s="694"/>
      <c r="E336" s="694"/>
      <c r="F336" s="694"/>
      <c r="G336" s="694"/>
      <c r="H336" s="716"/>
      <c r="I336" s="710"/>
      <c r="J336" s="704"/>
      <c r="K336" s="708"/>
    </row>
    <row r="337" spans="1:11" s="561" customFormat="1" x14ac:dyDescent="0.2">
      <c r="A337" s="696">
        <v>325</v>
      </c>
      <c r="B337" s="710"/>
      <c r="C337" s="694"/>
      <c r="D337" s="694"/>
      <c r="E337" s="694"/>
      <c r="F337" s="694"/>
      <c r="G337" s="694"/>
      <c r="H337" s="716"/>
      <c r="I337" s="710"/>
      <c r="J337" s="704"/>
      <c r="K337" s="708"/>
    </row>
    <row r="338" spans="1:11" s="561" customFormat="1" x14ac:dyDescent="0.2">
      <c r="A338" s="696">
        <v>326</v>
      </c>
      <c r="B338" s="710"/>
      <c r="C338" s="694"/>
      <c r="D338" s="694"/>
      <c r="E338" s="694"/>
      <c r="F338" s="694"/>
      <c r="G338" s="694"/>
      <c r="H338" s="716"/>
      <c r="I338" s="710"/>
      <c r="J338" s="704"/>
      <c r="K338" s="708"/>
    </row>
    <row r="339" spans="1:11" s="561" customFormat="1" x14ac:dyDescent="0.2">
      <c r="A339" s="696">
        <v>327</v>
      </c>
      <c r="B339" s="710"/>
      <c r="C339" s="694"/>
      <c r="D339" s="694"/>
      <c r="E339" s="694"/>
      <c r="F339" s="694"/>
      <c r="G339" s="694"/>
      <c r="H339" s="716"/>
      <c r="I339" s="710"/>
      <c r="J339" s="704"/>
      <c r="K339" s="708"/>
    </row>
    <row r="340" spans="1:11" s="561" customFormat="1" x14ac:dyDescent="0.2">
      <c r="A340" s="696">
        <v>328</v>
      </c>
      <c r="B340" s="710"/>
      <c r="C340" s="694"/>
      <c r="D340" s="694"/>
      <c r="E340" s="694"/>
      <c r="F340" s="694"/>
      <c r="G340" s="694"/>
      <c r="H340" s="716"/>
      <c r="I340" s="710"/>
      <c r="J340" s="704"/>
      <c r="K340" s="708"/>
    </row>
    <row r="341" spans="1:11" s="561" customFormat="1" x14ac:dyDescent="0.2">
      <c r="A341" s="696">
        <v>329</v>
      </c>
      <c r="B341" s="710"/>
      <c r="C341" s="694"/>
      <c r="D341" s="694"/>
      <c r="E341" s="694"/>
      <c r="F341" s="694"/>
      <c r="G341" s="694"/>
      <c r="H341" s="716"/>
      <c r="I341" s="710"/>
      <c r="J341" s="704"/>
      <c r="K341" s="708"/>
    </row>
    <row r="342" spans="1:11" s="561" customFormat="1" x14ac:dyDescent="0.2">
      <c r="A342" s="696">
        <v>330</v>
      </c>
      <c r="B342" s="710"/>
      <c r="C342" s="694"/>
      <c r="D342" s="694"/>
      <c r="E342" s="694"/>
      <c r="F342" s="694"/>
      <c r="G342" s="694"/>
      <c r="H342" s="716"/>
      <c r="I342" s="710"/>
      <c r="J342" s="704"/>
      <c r="K342" s="708"/>
    </row>
    <row r="343" spans="1:11" s="561" customFormat="1" x14ac:dyDescent="0.2">
      <c r="A343" s="696">
        <v>331</v>
      </c>
      <c r="B343" s="710"/>
      <c r="C343" s="694"/>
      <c r="D343" s="694"/>
      <c r="E343" s="694"/>
      <c r="F343" s="694"/>
      <c r="G343" s="694"/>
      <c r="H343" s="716"/>
      <c r="I343" s="710"/>
      <c r="J343" s="704"/>
      <c r="K343" s="708"/>
    </row>
    <row r="344" spans="1:11" s="561" customFormat="1" x14ac:dyDescent="0.2">
      <c r="A344" s="696">
        <v>332</v>
      </c>
      <c r="B344" s="710"/>
      <c r="C344" s="694"/>
      <c r="D344" s="694"/>
      <c r="E344" s="694"/>
      <c r="F344" s="694"/>
      <c r="G344" s="694"/>
      <c r="H344" s="716"/>
      <c r="I344" s="710"/>
      <c r="J344" s="704"/>
      <c r="K344" s="708"/>
    </row>
    <row r="345" spans="1:11" s="561" customFormat="1" x14ac:dyDescent="0.2">
      <c r="A345" s="696">
        <v>333</v>
      </c>
      <c r="B345" s="710"/>
      <c r="C345" s="694"/>
      <c r="D345" s="694"/>
      <c r="E345" s="694"/>
      <c r="F345" s="694"/>
      <c r="G345" s="694"/>
      <c r="H345" s="716"/>
      <c r="I345" s="710"/>
      <c r="J345" s="704"/>
      <c r="K345" s="708"/>
    </row>
    <row r="346" spans="1:11" s="561" customFormat="1" x14ac:dyDescent="0.2">
      <c r="A346" s="696">
        <v>334</v>
      </c>
      <c r="B346" s="710"/>
      <c r="C346" s="694"/>
      <c r="D346" s="694"/>
      <c r="E346" s="694"/>
      <c r="F346" s="694"/>
      <c r="G346" s="694"/>
      <c r="H346" s="716"/>
      <c r="I346" s="710"/>
      <c r="J346" s="704"/>
      <c r="K346" s="708"/>
    </row>
    <row r="347" spans="1:11" s="561" customFormat="1" x14ac:dyDescent="0.2">
      <c r="A347" s="696">
        <v>335</v>
      </c>
      <c r="B347" s="710"/>
      <c r="C347" s="694"/>
      <c r="D347" s="694"/>
      <c r="E347" s="694"/>
      <c r="F347" s="694"/>
      <c r="G347" s="694"/>
      <c r="H347" s="716"/>
      <c r="I347" s="710"/>
      <c r="J347" s="704"/>
      <c r="K347" s="708"/>
    </row>
    <row r="348" spans="1:11" s="561" customFormat="1" x14ac:dyDescent="0.2">
      <c r="A348" s="696">
        <v>336</v>
      </c>
      <c r="B348" s="710"/>
      <c r="C348" s="694"/>
      <c r="D348" s="694"/>
      <c r="E348" s="694"/>
      <c r="F348" s="694"/>
      <c r="G348" s="694"/>
      <c r="H348" s="716"/>
      <c r="I348" s="710"/>
      <c r="J348" s="704"/>
      <c r="K348" s="708"/>
    </row>
    <row r="349" spans="1:11" s="561" customFormat="1" x14ac:dyDescent="0.2">
      <c r="A349" s="696">
        <v>337</v>
      </c>
      <c r="B349" s="710"/>
      <c r="C349" s="694"/>
      <c r="D349" s="694"/>
      <c r="E349" s="694"/>
      <c r="F349" s="694"/>
      <c r="G349" s="694"/>
      <c r="H349" s="716"/>
      <c r="I349" s="710"/>
      <c r="J349" s="704"/>
      <c r="K349" s="708"/>
    </row>
    <row r="350" spans="1:11" s="561" customFormat="1" x14ac:dyDescent="0.2">
      <c r="A350" s="696">
        <v>338</v>
      </c>
      <c r="B350" s="710"/>
      <c r="C350" s="694"/>
      <c r="D350" s="694"/>
      <c r="E350" s="694"/>
      <c r="F350" s="694"/>
      <c r="G350" s="694"/>
      <c r="H350" s="716"/>
      <c r="I350" s="710"/>
      <c r="J350" s="704"/>
      <c r="K350" s="708"/>
    </row>
    <row r="351" spans="1:11" s="561" customFormat="1" x14ac:dyDescent="0.2">
      <c r="A351" s="696">
        <v>339</v>
      </c>
      <c r="B351" s="710"/>
      <c r="C351" s="694"/>
      <c r="D351" s="694"/>
      <c r="E351" s="694"/>
      <c r="F351" s="694"/>
      <c r="G351" s="694"/>
      <c r="H351" s="716"/>
      <c r="I351" s="710"/>
      <c r="J351" s="704"/>
      <c r="K351" s="708"/>
    </row>
    <row r="352" spans="1:11" s="561" customFormat="1" x14ac:dyDescent="0.2">
      <c r="A352" s="696">
        <v>340</v>
      </c>
      <c r="B352" s="710"/>
      <c r="C352" s="694"/>
      <c r="D352" s="694"/>
      <c r="E352" s="694"/>
      <c r="F352" s="694"/>
      <c r="G352" s="694"/>
      <c r="H352" s="716"/>
      <c r="I352" s="710"/>
      <c r="J352" s="704"/>
      <c r="K352" s="708"/>
    </row>
    <row r="353" spans="1:11" s="561" customFormat="1" x14ac:dyDescent="0.2">
      <c r="A353" s="696">
        <v>341</v>
      </c>
      <c r="B353" s="710"/>
      <c r="C353" s="694"/>
      <c r="D353" s="694"/>
      <c r="E353" s="694"/>
      <c r="F353" s="694"/>
      <c r="G353" s="694"/>
      <c r="H353" s="716"/>
      <c r="I353" s="710"/>
      <c r="J353" s="704"/>
      <c r="K353" s="708"/>
    </row>
    <row r="354" spans="1:11" s="561" customFormat="1" x14ac:dyDescent="0.2">
      <c r="A354" s="696">
        <v>342</v>
      </c>
      <c r="B354" s="710"/>
      <c r="C354" s="694"/>
      <c r="D354" s="694"/>
      <c r="E354" s="694"/>
      <c r="F354" s="694"/>
      <c r="G354" s="694"/>
      <c r="H354" s="716"/>
      <c r="I354" s="710"/>
      <c r="J354" s="704"/>
      <c r="K354" s="708"/>
    </row>
    <row r="355" spans="1:11" s="561" customFormat="1" x14ac:dyDescent="0.2">
      <c r="A355" s="696">
        <v>343</v>
      </c>
      <c r="B355" s="710"/>
      <c r="C355" s="694"/>
      <c r="D355" s="694"/>
      <c r="E355" s="694"/>
      <c r="F355" s="694"/>
      <c r="G355" s="694"/>
      <c r="H355" s="716"/>
      <c r="I355" s="710"/>
      <c r="J355" s="704"/>
      <c r="K355" s="708"/>
    </row>
    <row r="356" spans="1:11" s="561" customFormat="1" x14ac:dyDescent="0.2">
      <c r="A356" s="696">
        <v>344</v>
      </c>
      <c r="B356" s="710"/>
      <c r="C356" s="694"/>
      <c r="D356" s="694"/>
      <c r="E356" s="694"/>
      <c r="F356" s="694"/>
      <c r="G356" s="694"/>
      <c r="H356" s="716"/>
      <c r="I356" s="710"/>
      <c r="J356" s="704"/>
      <c r="K356" s="708"/>
    </row>
    <row r="357" spans="1:11" s="561" customFormat="1" x14ac:dyDescent="0.2">
      <c r="A357" s="696">
        <v>345</v>
      </c>
      <c r="B357" s="710"/>
      <c r="C357" s="694"/>
      <c r="D357" s="694"/>
      <c r="E357" s="694"/>
      <c r="F357" s="694"/>
      <c r="G357" s="694"/>
      <c r="H357" s="716"/>
      <c r="I357" s="710"/>
      <c r="J357" s="704"/>
      <c r="K357" s="708"/>
    </row>
    <row r="358" spans="1:11" s="561" customFormat="1" x14ac:dyDescent="0.2">
      <c r="A358" s="696">
        <v>346</v>
      </c>
      <c r="B358" s="710"/>
      <c r="C358" s="694"/>
      <c r="D358" s="694"/>
      <c r="E358" s="694"/>
      <c r="F358" s="694"/>
      <c r="G358" s="694"/>
      <c r="H358" s="716"/>
      <c r="I358" s="710"/>
      <c r="J358" s="704"/>
      <c r="K358" s="708"/>
    </row>
    <row r="359" spans="1:11" s="561" customFormat="1" x14ac:dyDescent="0.2">
      <c r="A359" s="696">
        <v>347</v>
      </c>
      <c r="B359" s="710"/>
      <c r="C359" s="694"/>
      <c r="D359" s="694"/>
      <c r="E359" s="694"/>
      <c r="F359" s="694"/>
      <c r="G359" s="694"/>
      <c r="H359" s="716"/>
      <c r="I359" s="710"/>
      <c r="J359" s="704"/>
      <c r="K359" s="708"/>
    </row>
    <row r="360" spans="1:11" s="561" customFormat="1" x14ac:dyDescent="0.2">
      <c r="A360" s="696">
        <v>348</v>
      </c>
      <c r="B360" s="710"/>
      <c r="C360" s="694"/>
      <c r="D360" s="694"/>
      <c r="E360" s="694"/>
      <c r="F360" s="694"/>
      <c r="G360" s="694"/>
      <c r="H360" s="716"/>
      <c r="I360" s="710"/>
      <c r="J360" s="704"/>
      <c r="K360" s="708"/>
    </row>
    <row r="361" spans="1:11" s="561" customFormat="1" x14ac:dyDescent="0.2">
      <c r="A361" s="696">
        <v>349</v>
      </c>
      <c r="B361" s="710"/>
      <c r="C361" s="694"/>
      <c r="D361" s="694"/>
      <c r="E361" s="694"/>
      <c r="F361" s="694"/>
      <c r="G361" s="694"/>
      <c r="H361" s="716"/>
      <c r="I361" s="710"/>
      <c r="J361" s="704"/>
      <c r="K361" s="708"/>
    </row>
    <row r="362" spans="1:11" s="561" customFormat="1" x14ac:dyDescent="0.2">
      <c r="A362" s="696">
        <v>350</v>
      </c>
      <c r="B362" s="710"/>
      <c r="C362" s="694"/>
      <c r="D362" s="694"/>
      <c r="E362" s="694"/>
      <c r="F362" s="694"/>
      <c r="G362" s="694"/>
      <c r="H362" s="716"/>
      <c r="I362" s="710"/>
      <c r="J362" s="704"/>
      <c r="K362" s="708"/>
    </row>
    <row r="363" spans="1:11" s="561" customFormat="1" x14ac:dyDescent="0.2">
      <c r="A363" s="696">
        <v>351</v>
      </c>
      <c r="B363" s="710"/>
      <c r="C363" s="694"/>
      <c r="D363" s="694"/>
      <c r="E363" s="694"/>
      <c r="F363" s="694"/>
      <c r="G363" s="694"/>
      <c r="H363" s="716"/>
      <c r="I363" s="710"/>
      <c r="J363" s="704"/>
      <c r="K363" s="708"/>
    </row>
    <row r="364" spans="1:11" s="561" customFormat="1" x14ac:dyDescent="0.2">
      <c r="A364" s="696">
        <v>352</v>
      </c>
      <c r="B364" s="710"/>
      <c r="C364" s="694"/>
      <c r="D364" s="694"/>
      <c r="E364" s="694"/>
      <c r="F364" s="694"/>
      <c r="G364" s="694"/>
      <c r="H364" s="716"/>
      <c r="I364" s="710"/>
      <c r="J364" s="704"/>
      <c r="K364" s="708"/>
    </row>
    <row r="365" spans="1:11" s="561" customFormat="1" x14ac:dyDescent="0.2">
      <c r="A365" s="696">
        <v>353</v>
      </c>
      <c r="B365" s="710"/>
      <c r="C365" s="694"/>
      <c r="D365" s="694"/>
      <c r="E365" s="694"/>
      <c r="F365" s="694"/>
      <c r="G365" s="694"/>
      <c r="H365" s="716"/>
      <c r="I365" s="710"/>
      <c r="J365" s="704"/>
      <c r="K365" s="708"/>
    </row>
    <row r="366" spans="1:11" s="561" customFormat="1" x14ac:dyDescent="0.2">
      <c r="A366" s="696">
        <v>354</v>
      </c>
      <c r="B366" s="710"/>
      <c r="C366" s="694"/>
      <c r="D366" s="694"/>
      <c r="E366" s="694"/>
      <c r="F366" s="694"/>
      <c r="G366" s="694"/>
      <c r="H366" s="716"/>
      <c r="I366" s="710"/>
      <c r="J366" s="704"/>
      <c r="K366" s="708"/>
    </row>
    <row r="367" spans="1:11" s="561" customFormat="1" x14ac:dyDescent="0.2">
      <c r="A367" s="696">
        <v>355</v>
      </c>
      <c r="B367" s="710"/>
      <c r="C367" s="694"/>
      <c r="D367" s="694"/>
      <c r="E367" s="694"/>
      <c r="F367" s="694"/>
      <c r="G367" s="694"/>
      <c r="H367" s="716"/>
      <c r="I367" s="710"/>
      <c r="J367" s="704"/>
      <c r="K367" s="708"/>
    </row>
    <row r="368" spans="1:11" s="561" customFormat="1" x14ac:dyDescent="0.2">
      <c r="A368" s="696">
        <v>356</v>
      </c>
      <c r="B368" s="710"/>
      <c r="C368" s="694"/>
      <c r="D368" s="694"/>
      <c r="E368" s="694"/>
      <c r="F368" s="694"/>
      <c r="G368" s="694"/>
      <c r="H368" s="716"/>
      <c r="I368" s="710"/>
      <c r="J368" s="704"/>
      <c r="K368" s="708"/>
    </row>
    <row r="369" spans="1:11" s="561" customFormat="1" x14ac:dyDescent="0.2">
      <c r="A369" s="696">
        <v>357</v>
      </c>
      <c r="B369" s="710"/>
      <c r="C369" s="694"/>
      <c r="D369" s="694"/>
      <c r="E369" s="694"/>
      <c r="F369" s="694"/>
      <c r="G369" s="694"/>
      <c r="H369" s="716"/>
      <c r="I369" s="710"/>
      <c r="J369" s="704"/>
      <c r="K369" s="708"/>
    </row>
    <row r="370" spans="1:11" s="561" customFormat="1" x14ac:dyDescent="0.2">
      <c r="A370" s="696">
        <v>358</v>
      </c>
      <c r="B370" s="710"/>
      <c r="C370" s="694"/>
      <c r="D370" s="694"/>
      <c r="E370" s="694"/>
      <c r="F370" s="694"/>
      <c r="G370" s="694"/>
      <c r="H370" s="716"/>
      <c r="I370" s="710"/>
      <c r="J370" s="704"/>
      <c r="K370" s="708"/>
    </row>
    <row r="371" spans="1:11" s="561" customFormat="1" x14ac:dyDescent="0.2">
      <c r="A371" s="696">
        <v>359</v>
      </c>
      <c r="B371" s="710"/>
      <c r="C371" s="694"/>
      <c r="D371" s="694"/>
      <c r="E371" s="694"/>
      <c r="F371" s="694"/>
      <c r="G371" s="694"/>
      <c r="H371" s="716"/>
      <c r="I371" s="710"/>
      <c r="J371" s="704"/>
      <c r="K371" s="708"/>
    </row>
    <row r="372" spans="1:11" s="561" customFormat="1" x14ac:dyDescent="0.2">
      <c r="A372" s="696">
        <v>360</v>
      </c>
      <c r="B372" s="710"/>
      <c r="C372" s="694"/>
      <c r="D372" s="694"/>
      <c r="E372" s="694"/>
      <c r="F372" s="694"/>
      <c r="G372" s="694"/>
      <c r="H372" s="716"/>
      <c r="I372" s="710"/>
      <c r="J372" s="704"/>
      <c r="K372" s="708"/>
    </row>
    <row r="373" spans="1:11" s="561" customFormat="1" x14ac:dyDescent="0.2">
      <c r="A373" s="696">
        <v>361</v>
      </c>
      <c r="B373" s="710"/>
      <c r="C373" s="694"/>
      <c r="D373" s="694"/>
      <c r="E373" s="694"/>
      <c r="F373" s="694"/>
      <c r="G373" s="694"/>
      <c r="H373" s="716"/>
      <c r="I373" s="710"/>
      <c r="J373" s="704"/>
      <c r="K373" s="708"/>
    </row>
    <row r="374" spans="1:11" s="561" customFormat="1" x14ac:dyDescent="0.2">
      <c r="A374" s="696">
        <v>362</v>
      </c>
      <c r="B374" s="710"/>
      <c r="C374" s="694"/>
      <c r="D374" s="694"/>
      <c r="E374" s="694"/>
      <c r="F374" s="694"/>
      <c r="G374" s="694"/>
      <c r="H374" s="716"/>
      <c r="I374" s="710"/>
      <c r="J374" s="704"/>
      <c r="K374" s="708"/>
    </row>
    <row r="375" spans="1:11" s="561" customFormat="1" x14ac:dyDescent="0.2">
      <c r="A375" s="696">
        <v>363</v>
      </c>
      <c r="B375" s="710"/>
      <c r="C375" s="694"/>
      <c r="D375" s="694"/>
      <c r="E375" s="694"/>
      <c r="F375" s="694"/>
      <c r="G375" s="694"/>
      <c r="H375" s="716"/>
      <c r="I375" s="710"/>
      <c r="J375" s="704"/>
      <c r="K375" s="708"/>
    </row>
    <row r="376" spans="1:11" s="561" customFormat="1" x14ac:dyDescent="0.2">
      <c r="A376" s="696">
        <v>364</v>
      </c>
      <c r="B376" s="710"/>
      <c r="C376" s="694"/>
      <c r="D376" s="694"/>
      <c r="E376" s="694"/>
      <c r="F376" s="694"/>
      <c r="G376" s="694"/>
      <c r="H376" s="716"/>
      <c r="I376" s="710"/>
      <c r="J376" s="704"/>
      <c r="K376" s="708"/>
    </row>
    <row r="377" spans="1:11" s="561" customFormat="1" x14ac:dyDescent="0.2">
      <c r="A377" s="696">
        <v>365</v>
      </c>
      <c r="B377" s="710"/>
      <c r="C377" s="694"/>
      <c r="D377" s="694"/>
      <c r="E377" s="694"/>
      <c r="F377" s="694"/>
      <c r="G377" s="694"/>
      <c r="H377" s="716"/>
      <c r="I377" s="710"/>
      <c r="J377" s="704"/>
      <c r="K377" s="708"/>
    </row>
    <row r="378" spans="1:11" s="561" customFormat="1" x14ac:dyDescent="0.2">
      <c r="A378" s="696">
        <v>366</v>
      </c>
      <c r="B378" s="710"/>
      <c r="C378" s="694"/>
      <c r="D378" s="694"/>
      <c r="E378" s="694"/>
      <c r="F378" s="694"/>
      <c r="G378" s="694"/>
      <c r="H378" s="716"/>
      <c r="I378" s="710"/>
      <c r="J378" s="704"/>
      <c r="K378" s="708"/>
    </row>
    <row r="379" spans="1:11" s="561" customFormat="1" x14ac:dyDescent="0.2">
      <c r="A379" s="696">
        <v>367</v>
      </c>
      <c r="B379" s="710"/>
      <c r="C379" s="694"/>
      <c r="D379" s="694"/>
      <c r="E379" s="694"/>
      <c r="F379" s="694"/>
      <c r="G379" s="694"/>
      <c r="H379" s="716"/>
      <c r="I379" s="710"/>
      <c r="J379" s="704"/>
      <c r="K379" s="708"/>
    </row>
    <row r="380" spans="1:11" s="561" customFormat="1" x14ac:dyDescent="0.2">
      <c r="A380" s="696">
        <v>368</v>
      </c>
      <c r="B380" s="710"/>
      <c r="C380" s="694"/>
      <c r="D380" s="694"/>
      <c r="E380" s="694"/>
      <c r="F380" s="694"/>
      <c r="G380" s="694"/>
      <c r="H380" s="716"/>
      <c r="I380" s="710"/>
      <c r="J380" s="704"/>
      <c r="K380" s="708"/>
    </row>
    <row r="381" spans="1:11" s="561" customFormat="1" x14ac:dyDescent="0.2">
      <c r="A381" s="696">
        <v>369</v>
      </c>
      <c r="B381" s="710"/>
      <c r="C381" s="694"/>
      <c r="D381" s="694"/>
      <c r="E381" s="694"/>
      <c r="F381" s="694"/>
      <c r="G381" s="694"/>
      <c r="H381" s="716"/>
      <c r="I381" s="710"/>
      <c r="J381" s="704"/>
      <c r="K381" s="708"/>
    </row>
    <row r="382" spans="1:11" s="561" customFormat="1" x14ac:dyDescent="0.2">
      <c r="A382" s="696">
        <v>370</v>
      </c>
      <c r="B382" s="710"/>
      <c r="C382" s="694"/>
      <c r="D382" s="694"/>
      <c r="E382" s="694"/>
      <c r="F382" s="694"/>
      <c r="G382" s="694"/>
      <c r="H382" s="716"/>
      <c r="I382" s="710"/>
      <c r="J382" s="704"/>
      <c r="K382" s="708"/>
    </row>
    <row r="383" spans="1:11" s="561" customFormat="1" x14ac:dyDescent="0.2">
      <c r="A383" s="696">
        <v>371</v>
      </c>
      <c r="B383" s="710"/>
      <c r="C383" s="694"/>
      <c r="D383" s="694"/>
      <c r="E383" s="694"/>
      <c r="F383" s="694"/>
      <c r="G383" s="694"/>
      <c r="H383" s="716"/>
      <c r="I383" s="710"/>
      <c r="J383" s="704"/>
      <c r="K383" s="708"/>
    </row>
    <row r="384" spans="1:11" s="561" customFormat="1" x14ac:dyDescent="0.2">
      <c r="A384" s="696">
        <v>372</v>
      </c>
      <c r="B384" s="710"/>
      <c r="C384" s="694"/>
      <c r="D384" s="694"/>
      <c r="E384" s="694"/>
      <c r="F384" s="694"/>
      <c r="G384" s="694"/>
      <c r="H384" s="716"/>
      <c r="I384" s="710"/>
      <c r="J384" s="704"/>
      <c r="K384" s="708"/>
    </row>
    <row r="385" spans="1:11" s="561" customFormat="1" x14ac:dyDescent="0.2">
      <c r="A385" s="696">
        <v>373</v>
      </c>
      <c r="B385" s="710"/>
      <c r="C385" s="694"/>
      <c r="D385" s="694"/>
      <c r="E385" s="694"/>
      <c r="F385" s="694"/>
      <c r="G385" s="694"/>
      <c r="H385" s="716"/>
      <c r="I385" s="710"/>
      <c r="J385" s="704"/>
      <c r="K385" s="708"/>
    </row>
    <row r="386" spans="1:11" s="561" customFormat="1" x14ac:dyDescent="0.2">
      <c r="A386" s="696">
        <v>374</v>
      </c>
      <c r="B386" s="710"/>
      <c r="C386" s="694"/>
      <c r="D386" s="694"/>
      <c r="E386" s="694"/>
      <c r="F386" s="694"/>
      <c r="G386" s="694"/>
      <c r="H386" s="716"/>
      <c r="I386" s="710"/>
      <c r="J386" s="704"/>
      <c r="K386" s="708"/>
    </row>
    <row r="387" spans="1:11" s="561" customFormat="1" x14ac:dyDescent="0.2">
      <c r="A387" s="696">
        <v>375</v>
      </c>
      <c r="B387" s="710"/>
      <c r="C387" s="694"/>
      <c r="D387" s="694"/>
      <c r="E387" s="694"/>
      <c r="F387" s="694"/>
      <c r="G387" s="694"/>
      <c r="H387" s="716"/>
      <c r="I387" s="710"/>
      <c r="J387" s="704"/>
      <c r="K387" s="708"/>
    </row>
    <row r="388" spans="1:11" s="561" customFormat="1" x14ac:dyDescent="0.2">
      <c r="A388" s="696">
        <v>376</v>
      </c>
      <c r="B388" s="710"/>
      <c r="C388" s="694"/>
      <c r="D388" s="694"/>
      <c r="E388" s="694"/>
      <c r="F388" s="694"/>
      <c r="G388" s="694"/>
      <c r="H388" s="716"/>
      <c r="I388" s="710"/>
      <c r="J388" s="704"/>
      <c r="K388" s="708"/>
    </row>
    <row r="389" spans="1:11" s="561" customFormat="1" x14ac:dyDescent="0.2">
      <c r="A389" s="696">
        <v>377</v>
      </c>
      <c r="B389" s="710"/>
      <c r="C389" s="694"/>
      <c r="D389" s="694"/>
      <c r="E389" s="694"/>
      <c r="F389" s="694"/>
      <c r="G389" s="694"/>
      <c r="H389" s="716"/>
      <c r="I389" s="710"/>
      <c r="J389" s="704"/>
      <c r="K389" s="708"/>
    </row>
    <row r="390" spans="1:11" s="561" customFormat="1" x14ac:dyDescent="0.2">
      <c r="A390" s="696">
        <v>378</v>
      </c>
      <c r="B390" s="710"/>
      <c r="C390" s="694"/>
      <c r="D390" s="694"/>
      <c r="E390" s="694"/>
      <c r="F390" s="694"/>
      <c r="G390" s="694"/>
      <c r="H390" s="716"/>
      <c r="I390" s="710"/>
      <c r="J390" s="704"/>
      <c r="K390" s="708"/>
    </row>
    <row r="391" spans="1:11" s="561" customFormat="1" x14ac:dyDescent="0.2">
      <c r="A391" s="696">
        <v>379</v>
      </c>
      <c r="B391" s="710"/>
      <c r="C391" s="694"/>
      <c r="D391" s="694"/>
      <c r="E391" s="694"/>
      <c r="F391" s="694"/>
      <c r="G391" s="694"/>
      <c r="H391" s="716"/>
      <c r="I391" s="710"/>
      <c r="J391" s="704"/>
      <c r="K391" s="708"/>
    </row>
    <row r="392" spans="1:11" s="561" customFormat="1" x14ac:dyDescent="0.2">
      <c r="A392" s="696">
        <v>380</v>
      </c>
      <c r="B392" s="710"/>
      <c r="C392" s="694"/>
      <c r="D392" s="694"/>
      <c r="E392" s="694"/>
      <c r="F392" s="694"/>
      <c r="G392" s="694"/>
      <c r="H392" s="716"/>
      <c r="I392" s="710"/>
      <c r="J392" s="704"/>
      <c r="K392" s="708"/>
    </row>
    <row r="393" spans="1:11" s="561" customFormat="1" x14ac:dyDescent="0.2">
      <c r="A393" s="696">
        <v>381</v>
      </c>
      <c r="B393" s="710"/>
      <c r="C393" s="694"/>
      <c r="D393" s="694"/>
      <c r="E393" s="694"/>
      <c r="F393" s="694"/>
      <c r="G393" s="694"/>
      <c r="H393" s="716"/>
      <c r="I393" s="710"/>
      <c r="J393" s="704"/>
      <c r="K393" s="708"/>
    </row>
    <row r="394" spans="1:11" s="561" customFormat="1" x14ac:dyDescent="0.2">
      <c r="A394" s="696">
        <v>382</v>
      </c>
      <c r="B394" s="710"/>
      <c r="C394" s="694"/>
      <c r="D394" s="694"/>
      <c r="E394" s="694"/>
      <c r="F394" s="694"/>
      <c r="G394" s="694"/>
      <c r="H394" s="716"/>
      <c r="I394" s="710"/>
      <c r="J394" s="704"/>
      <c r="K394" s="708"/>
    </row>
    <row r="395" spans="1:11" s="561" customFormat="1" x14ac:dyDescent="0.2">
      <c r="A395" s="696">
        <v>383</v>
      </c>
      <c r="B395" s="710"/>
      <c r="C395" s="694"/>
      <c r="D395" s="694"/>
      <c r="E395" s="694"/>
      <c r="F395" s="694"/>
      <c r="G395" s="694"/>
      <c r="H395" s="716"/>
      <c r="I395" s="710"/>
      <c r="J395" s="704"/>
      <c r="K395" s="708"/>
    </row>
    <row r="396" spans="1:11" s="561" customFormat="1" x14ac:dyDescent="0.2">
      <c r="A396" s="696">
        <v>384</v>
      </c>
      <c r="B396" s="710"/>
      <c r="C396" s="694"/>
      <c r="D396" s="694"/>
      <c r="E396" s="694"/>
      <c r="F396" s="694"/>
      <c r="G396" s="694"/>
      <c r="H396" s="716"/>
      <c r="I396" s="710"/>
      <c r="J396" s="704"/>
      <c r="K396" s="708"/>
    </row>
    <row r="397" spans="1:11" s="561" customFormat="1" x14ac:dyDescent="0.2">
      <c r="A397" s="696">
        <v>385</v>
      </c>
      <c r="B397" s="710"/>
      <c r="C397" s="694"/>
      <c r="D397" s="694"/>
      <c r="E397" s="694"/>
      <c r="F397" s="694"/>
      <c r="G397" s="694"/>
      <c r="H397" s="716"/>
      <c r="I397" s="710"/>
      <c r="J397" s="704"/>
      <c r="K397" s="708"/>
    </row>
    <row r="398" spans="1:11" s="561" customFormat="1" x14ac:dyDescent="0.2">
      <c r="A398" s="696">
        <v>386</v>
      </c>
      <c r="B398" s="710"/>
      <c r="C398" s="694"/>
      <c r="D398" s="694"/>
      <c r="E398" s="694"/>
      <c r="F398" s="694"/>
      <c r="G398" s="694"/>
      <c r="H398" s="716"/>
      <c r="I398" s="710"/>
      <c r="J398" s="704"/>
      <c r="K398" s="708"/>
    </row>
    <row r="399" spans="1:11" s="561" customFormat="1" x14ac:dyDescent="0.2">
      <c r="A399" s="696">
        <v>387</v>
      </c>
      <c r="B399" s="710"/>
      <c r="C399" s="694"/>
      <c r="D399" s="694"/>
      <c r="E399" s="694"/>
      <c r="F399" s="694"/>
      <c r="G399" s="694"/>
      <c r="H399" s="716"/>
      <c r="I399" s="710"/>
      <c r="J399" s="704"/>
      <c r="K399" s="708"/>
    </row>
    <row r="400" spans="1:11" s="561" customFormat="1" x14ac:dyDescent="0.2">
      <c r="A400" s="696">
        <v>388</v>
      </c>
      <c r="B400" s="710"/>
      <c r="C400" s="694"/>
      <c r="D400" s="694"/>
      <c r="E400" s="694"/>
      <c r="F400" s="694"/>
      <c r="G400" s="694"/>
      <c r="H400" s="716"/>
      <c r="I400" s="710"/>
      <c r="J400" s="704"/>
      <c r="K400" s="708"/>
    </row>
    <row r="401" spans="1:11" s="561" customFormat="1" x14ac:dyDescent="0.2">
      <c r="A401" s="696">
        <v>389</v>
      </c>
      <c r="B401" s="710"/>
      <c r="C401" s="694"/>
      <c r="D401" s="694"/>
      <c r="E401" s="694"/>
      <c r="F401" s="694"/>
      <c r="G401" s="694"/>
      <c r="H401" s="716"/>
      <c r="I401" s="710"/>
      <c r="J401" s="704"/>
      <c r="K401" s="708"/>
    </row>
    <row r="402" spans="1:11" s="561" customFormat="1" x14ac:dyDescent="0.2">
      <c r="A402" s="696">
        <v>390</v>
      </c>
      <c r="B402" s="710"/>
      <c r="C402" s="694"/>
      <c r="D402" s="694"/>
      <c r="E402" s="694"/>
      <c r="F402" s="694"/>
      <c r="G402" s="694"/>
      <c r="H402" s="716"/>
      <c r="I402" s="710"/>
      <c r="J402" s="704"/>
      <c r="K402" s="708"/>
    </row>
    <row r="403" spans="1:11" s="561" customFormat="1" x14ac:dyDescent="0.2">
      <c r="A403" s="696">
        <v>391</v>
      </c>
      <c r="B403" s="710"/>
      <c r="C403" s="694"/>
      <c r="D403" s="694"/>
      <c r="E403" s="694"/>
      <c r="F403" s="694"/>
      <c r="G403" s="694"/>
      <c r="H403" s="716"/>
      <c r="I403" s="710"/>
      <c r="J403" s="704"/>
      <c r="K403" s="708"/>
    </row>
    <row r="404" spans="1:11" s="561" customFormat="1" x14ac:dyDescent="0.2">
      <c r="A404" s="696">
        <v>392</v>
      </c>
      <c r="B404" s="710"/>
      <c r="C404" s="694"/>
      <c r="D404" s="694"/>
      <c r="E404" s="694"/>
      <c r="F404" s="694"/>
      <c r="G404" s="694"/>
      <c r="H404" s="716"/>
      <c r="I404" s="710"/>
      <c r="J404" s="704"/>
      <c r="K404" s="708"/>
    </row>
    <row r="405" spans="1:11" s="561" customFormat="1" x14ac:dyDescent="0.2">
      <c r="A405" s="696">
        <v>393</v>
      </c>
      <c r="B405" s="710"/>
      <c r="C405" s="694"/>
      <c r="D405" s="694"/>
      <c r="E405" s="694"/>
      <c r="F405" s="694"/>
      <c r="G405" s="694"/>
      <c r="H405" s="716"/>
      <c r="I405" s="710"/>
      <c r="J405" s="704"/>
      <c r="K405" s="708"/>
    </row>
    <row r="406" spans="1:11" s="561" customFormat="1" x14ac:dyDescent="0.2">
      <c r="A406" s="696">
        <v>394</v>
      </c>
      <c r="B406" s="710"/>
      <c r="C406" s="694"/>
      <c r="D406" s="694"/>
      <c r="E406" s="694"/>
      <c r="F406" s="694"/>
      <c r="G406" s="694"/>
      <c r="H406" s="716"/>
      <c r="I406" s="710"/>
      <c r="J406" s="704"/>
      <c r="K406" s="708"/>
    </row>
    <row r="407" spans="1:11" s="561" customFormat="1" x14ac:dyDescent="0.2">
      <c r="A407" s="696">
        <v>395</v>
      </c>
      <c r="B407" s="710"/>
      <c r="C407" s="694"/>
      <c r="D407" s="694"/>
      <c r="E407" s="694"/>
      <c r="F407" s="694"/>
      <c r="G407" s="694"/>
      <c r="H407" s="716"/>
      <c r="I407" s="710"/>
      <c r="J407" s="704"/>
      <c r="K407" s="708"/>
    </row>
    <row r="408" spans="1:11" s="561" customFormat="1" x14ac:dyDescent="0.2">
      <c r="A408" s="696">
        <v>396</v>
      </c>
      <c r="B408" s="710"/>
      <c r="C408" s="694"/>
      <c r="D408" s="694"/>
      <c r="E408" s="694"/>
      <c r="F408" s="694"/>
      <c r="G408" s="694"/>
      <c r="H408" s="716"/>
      <c r="I408" s="710"/>
      <c r="J408" s="704"/>
      <c r="K408" s="708"/>
    </row>
    <row r="409" spans="1:11" s="561" customFormat="1" x14ac:dyDescent="0.2">
      <c r="A409" s="696">
        <v>397</v>
      </c>
      <c r="B409" s="710"/>
      <c r="C409" s="694"/>
      <c r="D409" s="694"/>
      <c r="E409" s="694"/>
      <c r="F409" s="694"/>
      <c r="G409" s="694"/>
      <c r="H409" s="716"/>
      <c r="I409" s="710"/>
      <c r="J409" s="704"/>
      <c r="K409" s="708"/>
    </row>
    <row r="410" spans="1:11" s="561" customFormat="1" x14ac:dyDescent="0.2">
      <c r="A410" s="696">
        <v>398</v>
      </c>
      <c r="B410" s="710"/>
      <c r="C410" s="694"/>
      <c r="D410" s="694"/>
      <c r="E410" s="694"/>
      <c r="F410" s="694"/>
      <c r="G410" s="694"/>
      <c r="H410" s="716"/>
      <c r="I410" s="710"/>
      <c r="J410" s="704"/>
      <c r="K410" s="708"/>
    </row>
    <row r="411" spans="1:11" s="561" customFormat="1" x14ac:dyDescent="0.2">
      <c r="A411" s="696">
        <v>399</v>
      </c>
      <c r="B411" s="710"/>
      <c r="C411" s="694"/>
      <c r="D411" s="694"/>
      <c r="E411" s="694"/>
      <c r="F411" s="694"/>
      <c r="G411" s="694"/>
      <c r="H411" s="716"/>
      <c r="I411" s="710"/>
      <c r="J411" s="704"/>
      <c r="K411" s="708"/>
    </row>
    <row r="412" spans="1:11" s="561" customFormat="1" x14ac:dyDescent="0.2">
      <c r="A412" s="696">
        <v>400</v>
      </c>
      <c r="B412" s="710"/>
      <c r="C412" s="694"/>
      <c r="D412" s="694"/>
      <c r="E412" s="694"/>
      <c r="F412" s="694"/>
      <c r="G412" s="694"/>
      <c r="H412" s="716"/>
      <c r="I412" s="710"/>
      <c r="J412" s="704"/>
      <c r="K412" s="708"/>
    </row>
    <row r="413" spans="1:11" s="561" customFormat="1" x14ac:dyDescent="0.2">
      <c r="A413" s="696">
        <v>401</v>
      </c>
      <c r="B413" s="710"/>
      <c r="C413" s="694"/>
      <c r="D413" s="694"/>
      <c r="E413" s="694"/>
      <c r="F413" s="694"/>
      <c r="G413" s="694"/>
      <c r="H413" s="716"/>
      <c r="I413" s="710"/>
      <c r="J413" s="704"/>
      <c r="K413" s="708"/>
    </row>
    <row r="414" spans="1:11" s="561" customFormat="1" x14ac:dyDescent="0.2">
      <c r="A414" s="696">
        <v>402</v>
      </c>
      <c r="B414" s="710"/>
      <c r="C414" s="694"/>
      <c r="D414" s="694"/>
      <c r="E414" s="694"/>
      <c r="F414" s="694"/>
      <c r="G414" s="694"/>
      <c r="H414" s="716"/>
      <c r="I414" s="710"/>
      <c r="J414" s="704"/>
      <c r="K414" s="708"/>
    </row>
    <row r="415" spans="1:11" s="561" customFormat="1" x14ac:dyDescent="0.2">
      <c r="A415" s="696">
        <v>403</v>
      </c>
      <c r="B415" s="710"/>
      <c r="C415" s="694"/>
      <c r="D415" s="694"/>
      <c r="E415" s="694"/>
      <c r="F415" s="694"/>
      <c r="G415" s="694"/>
      <c r="H415" s="716"/>
      <c r="I415" s="710"/>
      <c r="J415" s="704"/>
      <c r="K415" s="708"/>
    </row>
    <row r="416" spans="1:11" s="561" customFormat="1" x14ac:dyDescent="0.2">
      <c r="A416" s="696">
        <v>404</v>
      </c>
      <c r="B416" s="710"/>
      <c r="C416" s="694"/>
      <c r="D416" s="694"/>
      <c r="E416" s="694"/>
      <c r="F416" s="694"/>
      <c r="G416" s="694"/>
      <c r="H416" s="716"/>
      <c r="I416" s="710"/>
      <c r="J416" s="704"/>
      <c r="K416" s="708"/>
    </row>
    <row r="417" spans="1:11" s="561" customFormat="1" x14ac:dyDescent="0.2">
      <c r="A417" s="696">
        <v>405</v>
      </c>
      <c r="B417" s="710"/>
      <c r="C417" s="694"/>
      <c r="D417" s="694"/>
      <c r="E417" s="694"/>
      <c r="F417" s="694"/>
      <c r="G417" s="694"/>
      <c r="H417" s="716"/>
      <c r="I417" s="710"/>
      <c r="J417" s="704"/>
      <c r="K417" s="708"/>
    </row>
    <row r="418" spans="1:11" s="561" customFormat="1" x14ac:dyDescent="0.2">
      <c r="A418" s="696">
        <v>406</v>
      </c>
      <c r="B418" s="710"/>
      <c r="C418" s="694"/>
      <c r="D418" s="694"/>
      <c r="E418" s="694"/>
      <c r="F418" s="694"/>
      <c r="G418" s="694"/>
      <c r="H418" s="716"/>
      <c r="I418" s="710"/>
      <c r="J418" s="704"/>
      <c r="K418" s="708"/>
    </row>
    <row r="419" spans="1:11" s="561" customFormat="1" x14ac:dyDescent="0.2">
      <c r="A419" s="696">
        <v>407</v>
      </c>
      <c r="B419" s="710"/>
      <c r="C419" s="694"/>
      <c r="D419" s="694"/>
      <c r="E419" s="694"/>
      <c r="F419" s="694"/>
      <c r="G419" s="694"/>
      <c r="H419" s="716"/>
      <c r="I419" s="710"/>
      <c r="J419" s="704"/>
      <c r="K419" s="708"/>
    </row>
    <row r="420" spans="1:11" s="561" customFormat="1" x14ac:dyDescent="0.2">
      <c r="A420" s="696">
        <v>408</v>
      </c>
      <c r="B420" s="710"/>
      <c r="C420" s="694"/>
      <c r="D420" s="694"/>
      <c r="E420" s="694"/>
      <c r="F420" s="694"/>
      <c r="G420" s="694"/>
      <c r="H420" s="716"/>
      <c r="I420" s="710"/>
      <c r="J420" s="704"/>
      <c r="K420" s="708"/>
    </row>
    <row r="421" spans="1:11" s="561" customFormat="1" x14ac:dyDescent="0.2">
      <c r="A421" s="696">
        <v>409</v>
      </c>
      <c r="B421" s="710"/>
      <c r="C421" s="694"/>
      <c r="D421" s="694"/>
      <c r="E421" s="694"/>
      <c r="F421" s="694"/>
      <c r="G421" s="694"/>
      <c r="H421" s="716"/>
      <c r="I421" s="710"/>
      <c r="J421" s="704"/>
      <c r="K421" s="708"/>
    </row>
    <row r="422" spans="1:11" s="561" customFormat="1" x14ac:dyDescent="0.2">
      <c r="A422" s="696">
        <v>410</v>
      </c>
      <c r="B422" s="710"/>
      <c r="C422" s="694"/>
      <c r="D422" s="694"/>
      <c r="E422" s="694"/>
      <c r="F422" s="694"/>
      <c r="G422" s="694"/>
      <c r="H422" s="716"/>
      <c r="I422" s="710"/>
      <c r="J422" s="704"/>
      <c r="K422" s="708"/>
    </row>
    <row r="423" spans="1:11" s="561" customFormat="1" x14ac:dyDescent="0.2">
      <c r="A423" s="696">
        <v>411</v>
      </c>
      <c r="B423" s="710"/>
      <c r="C423" s="694"/>
      <c r="D423" s="694"/>
      <c r="E423" s="694"/>
      <c r="F423" s="694"/>
      <c r="G423" s="694"/>
      <c r="H423" s="716"/>
      <c r="I423" s="710"/>
      <c r="J423" s="704"/>
      <c r="K423" s="708"/>
    </row>
    <row r="424" spans="1:11" s="561" customFormat="1" x14ac:dyDescent="0.2">
      <c r="A424" s="696">
        <v>412</v>
      </c>
      <c r="B424" s="710"/>
      <c r="C424" s="694"/>
      <c r="D424" s="694"/>
      <c r="E424" s="694"/>
      <c r="F424" s="694"/>
      <c r="G424" s="694"/>
      <c r="H424" s="716"/>
      <c r="I424" s="710"/>
      <c r="J424" s="704"/>
      <c r="K424" s="708"/>
    </row>
    <row r="425" spans="1:11" s="561" customFormat="1" x14ac:dyDescent="0.2">
      <c r="A425" s="696">
        <v>413</v>
      </c>
      <c r="B425" s="710"/>
      <c r="C425" s="694"/>
      <c r="D425" s="694"/>
      <c r="E425" s="694"/>
      <c r="F425" s="694"/>
      <c r="G425" s="694"/>
      <c r="H425" s="716"/>
      <c r="I425" s="710"/>
      <c r="J425" s="704"/>
      <c r="K425" s="708"/>
    </row>
    <row r="426" spans="1:11" s="561" customFormat="1" x14ac:dyDescent="0.2">
      <c r="A426" s="696">
        <v>414</v>
      </c>
      <c r="B426" s="710"/>
      <c r="C426" s="694"/>
      <c r="D426" s="694"/>
      <c r="E426" s="694"/>
      <c r="F426" s="694"/>
      <c r="G426" s="694"/>
      <c r="H426" s="716"/>
      <c r="I426" s="710"/>
      <c r="J426" s="704"/>
      <c r="K426" s="708"/>
    </row>
    <row r="427" spans="1:11" s="561" customFormat="1" x14ac:dyDescent="0.2">
      <c r="A427" s="696">
        <v>415</v>
      </c>
      <c r="B427" s="710"/>
      <c r="C427" s="694"/>
      <c r="D427" s="694"/>
      <c r="E427" s="694"/>
      <c r="F427" s="694"/>
      <c r="G427" s="694"/>
      <c r="H427" s="716"/>
      <c r="I427" s="710"/>
      <c r="J427" s="704"/>
      <c r="K427" s="708"/>
    </row>
    <row r="428" spans="1:11" s="561" customFormat="1" x14ac:dyDescent="0.2">
      <c r="A428" s="696">
        <v>416</v>
      </c>
      <c r="B428" s="710"/>
      <c r="C428" s="694"/>
      <c r="D428" s="694"/>
      <c r="E428" s="694"/>
      <c r="F428" s="694"/>
      <c r="G428" s="694"/>
      <c r="H428" s="716"/>
      <c r="I428" s="710"/>
      <c r="J428" s="704"/>
      <c r="K428" s="708"/>
    </row>
    <row r="429" spans="1:11" s="561" customFormat="1" x14ac:dyDescent="0.2">
      <c r="A429" s="696">
        <v>417</v>
      </c>
      <c r="B429" s="710"/>
      <c r="C429" s="694"/>
      <c r="D429" s="694"/>
      <c r="E429" s="694"/>
      <c r="F429" s="694"/>
      <c r="G429" s="694"/>
      <c r="H429" s="716"/>
      <c r="I429" s="710"/>
      <c r="J429" s="704"/>
      <c r="K429" s="708"/>
    </row>
    <row r="430" spans="1:11" s="561" customFormat="1" x14ac:dyDescent="0.2">
      <c r="A430" s="696">
        <v>418</v>
      </c>
      <c r="B430" s="710"/>
      <c r="C430" s="694"/>
      <c r="D430" s="694"/>
      <c r="E430" s="694"/>
      <c r="F430" s="694"/>
      <c r="G430" s="694"/>
      <c r="H430" s="716"/>
      <c r="I430" s="710"/>
      <c r="J430" s="704"/>
      <c r="K430" s="708"/>
    </row>
    <row r="431" spans="1:11" s="561" customFormat="1" x14ac:dyDescent="0.2">
      <c r="A431" s="696">
        <v>419</v>
      </c>
      <c r="B431" s="710"/>
      <c r="C431" s="694"/>
      <c r="D431" s="694"/>
      <c r="E431" s="694"/>
      <c r="F431" s="694"/>
      <c r="G431" s="694"/>
      <c r="H431" s="716"/>
      <c r="I431" s="710"/>
      <c r="J431" s="704"/>
      <c r="K431" s="708"/>
    </row>
    <row r="432" spans="1:11" s="561" customFormat="1" x14ac:dyDescent="0.2">
      <c r="A432" s="696">
        <v>420</v>
      </c>
      <c r="B432" s="710"/>
      <c r="C432" s="694"/>
      <c r="D432" s="694"/>
      <c r="E432" s="694"/>
      <c r="F432" s="694"/>
      <c r="G432" s="694"/>
      <c r="H432" s="716"/>
      <c r="I432" s="710"/>
      <c r="J432" s="704"/>
      <c r="K432" s="708"/>
    </row>
    <row r="433" spans="1:11" s="561" customFormat="1" x14ac:dyDescent="0.2">
      <c r="A433" s="696">
        <v>421</v>
      </c>
      <c r="B433" s="710"/>
      <c r="C433" s="694"/>
      <c r="D433" s="694"/>
      <c r="E433" s="694"/>
      <c r="F433" s="694"/>
      <c r="G433" s="694"/>
      <c r="H433" s="716"/>
      <c r="I433" s="710"/>
      <c r="J433" s="704"/>
      <c r="K433" s="708"/>
    </row>
    <row r="434" spans="1:11" s="561" customFormat="1" x14ac:dyDescent="0.2">
      <c r="A434" s="696">
        <v>422</v>
      </c>
      <c r="B434" s="710"/>
      <c r="C434" s="694"/>
      <c r="D434" s="694"/>
      <c r="E434" s="694"/>
      <c r="F434" s="694"/>
      <c r="G434" s="694"/>
      <c r="H434" s="716"/>
      <c r="I434" s="710"/>
      <c r="J434" s="704"/>
      <c r="K434" s="708"/>
    </row>
    <row r="435" spans="1:11" s="561" customFormat="1" x14ac:dyDescent="0.2">
      <c r="A435" s="696">
        <v>423</v>
      </c>
      <c r="B435" s="710"/>
      <c r="C435" s="694"/>
      <c r="D435" s="694"/>
      <c r="E435" s="694"/>
      <c r="F435" s="694"/>
      <c r="G435" s="694"/>
      <c r="H435" s="716"/>
      <c r="I435" s="710"/>
      <c r="J435" s="704"/>
      <c r="K435" s="708"/>
    </row>
    <row r="436" spans="1:11" s="561" customFormat="1" x14ac:dyDescent="0.2">
      <c r="A436" s="696">
        <v>424</v>
      </c>
      <c r="B436" s="710"/>
      <c r="C436" s="694"/>
      <c r="D436" s="694"/>
      <c r="E436" s="694"/>
      <c r="F436" s="694"/>
      <c r="G436" s="694"/>
      <c r="H436" s="716"/>
      <c r="I436" s="710"/>
      <c r="J436" s="704"/>
      <c r="K436" s="708"/>
    </row>
    <row r="437" spans="1:11" s="561" customFormat="1" x14ac:dyDescent="0.2">
      <c r="A437" s="696">
        <v>425</v>
      </c>
      <c r="B437" s="710"/>
      <c r="C437" s="694"/>
      <c r="D437" s="694"/>
      <c r="E437" s="694"/>
      <c r="F437" s="694"/>
      <c r="G437" s="694"/>
      <c r="H437" s="716"/>
      <c r="I437" s="710"/>
      <c r="J437" s="704"/>
      <c r="K437" s="708"/>
    </row>
    <row r="438" spans="1:11" s="561" customFormat="1" x14ac:dyDescent="0.2">
      <c r="A438" s="696">
        <v>426</v>
      </c>
      <c r="B438" s="710"/>
      <c r="C438" s="694"/>
      <c r="D438" s="694"/>
      <c r="E438" s="694"/>
      <c r="F438" s="694"/>
      <c r="G438" s="694"/>
      <c r="H438" s="716"/>
      <c r="I438" s="710"/>
      <c r="J438" s="704"/>
      <c r="K438" s="708"/>
    </row>
    <row r="439" spans="1:11" s="561" customFormat="1" x14ac:dyDescent="0.2">
      <c r="A439" s="696">
        <v>427</v>
      </c>
      <c r="B439" s="710"/>
      <c r="C439" s="694"/>
      <c r="D439" s="694"/>
      <c r="E439" s="694"/>
      <c r="F439" s="694"/>
      <c r="G439" s="694"/>
      <c r="H439" s="716"/>
      <c r="I439" s="710"/>
      <c r="J439" s="704"/>
      <c r="K439" s="708"/>
    </row>
    <row r="440" spans="1:11" s="561" customFormat="1" x14ac:dyDescent="0.2">
      <c r="A440" s="696">
        <v>428</v>
      </c>
      <c r="B440" s="710"/>
      <c r="C440" s="694"/>
      <c r="D440" s="694"/>
      <c r="E440" s="694"/>
      <c r="F440" s="694"/>
      <c r="G440" s="694"/>
      <c r="H440" s="716"/>
      <c r="I440" s="710"/>
      <c r="J440" s="704"/>
      <c r="K440" s="708"/>
    </row>
    <row r="441" spans="1:11" s="561" customFormat="1" x14ac:dyDescent="0.2">
      <c r="A441" s="696">
        <v>429</v>
      </c>
      <c r="B441" s="710"/>
      <c r="C441" s="694"/>
      <c r="D441" s="694"/>
      <c r="E441" s="694"/>
      <c r="F441" s="694"/>
      <c r="G441" s="694"/>
      <c r="H441" s="716"/>
      <c r="I441" s="710"/>
      <c r="J441" s="704"/>
      <c r="K441" s="708"/>
    </row>
    <row r="442" spans="1:11" s="561" customFormat="1" x14ac:dyDescent="0.2">
      <c r="A442" s="696">
        <v>430</v>
      </c>
      <c r="B442" s="710"/>
      <c r="C442" s="694"/>
      <c r="D442" s="694"/>
      <c r="E442" s="694"/>
      <c r="F442" s="694"/>
      <c r="G442" s="694"/>
      <c r="H442" s="716"/>
      <c r="I442" s="710"/>
      <c r="J442" s="704"/>
      <c r="K442" s="708"/>
    </row>
    <row r="443" spans="1:11" s="561" customFormat="1" x14ac:dyDescent="0.2">
      <c r="A443" s="696">
        <v>431</v>
      </c>
      <c r="B443" s="710"/>
      <c r="C443" s="694"/>
      <c r="D443" s="694"/>
      <c r="E443" s="694"/>
      <c r="F443" s="694"/>
      <c r="G443" s="694"/>
      <c r="H443" s="716"/>
      <c r="I443" s="710"/>
      <c r="J443" s="704"/>
      <c r="K443" s="708"/>
    </row>
    <row r="444" spans="1:11" s="561" customFormat="1" x14ac:dyDescent="0.2">
      <c r="A444" s="696">
        <v>432</v>
      </c>
      <c r="B444" s="710"/>
      <c r="C444" s="694"/>
      <c r="D444" s="694"/>
      <c r="E444" s="694"/>
      <c r="F444" s="694"/>
      <c r="G444" s="694"/>
      <c r="H444" s="716"/>
      <c r="I444" s="710"/>
      <c r="J444" s="704"/>
      <c r="K444" s="708"/>
    </row>
    <row r="445" spans="1:11" s="561" customFormat="1" x14ac:dyDescent="0.2">
      <c r="A445" s="696">
        <v>433</v>
      </c>
      <c r="B445" s="710"/>
      <c r="C445" s="694"/>
      <c r="D445" s="694"/>
      <c r="E445" s="694"/>
      <c r="F445" s="694"/>
      <c r="G445" s="694"/>
      <c r="H445" s="716"/>
      <c r="I445" s="710"/>
      <c r="J445" s="704"/>
      <c r="K445" s="708"/>
    </row>
    <row r="446" spans="1:11" s="561" customFormat="1" x14ac:dyDescent="0.2">
      <c r="A446" s="696">
        <v>434</v>
      </c>
      <c r="B446" s="710"/>
      <c r="C446" s="694"/>
      <c r="D446" s="694"/>
      <c r="E446" s="694"/>
      <c r="F446" s="694"/>
      <c r="G446" s="694"/>
      <c r="H446" s="716"/>
      <c r="I446" s="710"/>
      <c r="J446" s="704"/>
      <c r="K446" s="708"/>
    </row>
    <row r="447" spans="1:11" s="561" customFormat="1" x14ac:dyDescent="0.2">
      <c r="A447" s="696">
        <v>435</v>
      </c>
      <c r="B447" s="710"/>
      <c r="C447" s="694"/>
      <c r="D447" s="694"/>
      <c r="E447" s="694"/>
      <c r="F447" s="694"/>
      <c r="G447" s="694"/>
      <c r="H447" s="716"/>
      <c r="I447" s="710"/>
      <c r="J447" s="704"/>
      <c r="K447" s="708"/>
    </row>
    <row r="448" spans="1:11" s="561" customFormat="1" x14ac:dyDescent="0.2">
      <c r="A448" s="696">
        <v>436</v>
      </c>
      <c r="B448" s="710"/>
      <c r="C448" s="694"/>
      <c r="D448" s="694"/>
      <c r="E448" s="694"/>
      <c r="F448" s="694"/>
      <c r="G448" s="694"/>
      <c r="H448" s="716"/>
      <c r="I448" s="710"/>
      <c r="J448" s="704"/>
      <c r="K448" s="708"/>
    </row>
    <row r="449" spans="1:11" s="561" customFormat="1" x14ac:dyDescent="0.2">
      <c r="A449" s="696">
        <v>437</v>
      </c>
      <c r="B449" s="710"/>
      <c r="C449" s="694"/>
      <c r="D449" s="694"/>
      <c r="E449" s="694"/>
      <c r="F449" s="694"/>
      <c r="G449" s="694"/>
      <c r="H449" s="716"/>
      <c r="I449" s="710"/>
      <c r="J449" s="704"/>
      <c r="K449" s="708"/>
    </row>
    <row r="450" spans="1:11" s="561" customFormat="1" x14ac:dyDescent="0.2">
      <c r="A450" s="696">
        <v>438</v>
      </c>
      <c r="B450" s="710"/>
      <c r="C450" s="694"/>
      <c r="D450" s="694"/>
      <c r="E450" s="694"/>
      <c r="F450" s="694"/>
      <c r="G450" s="694"/>
      <c r="H450" s="716"/>
      <c r="I450" s="710"/>
      <c r="J450" s="704"/>
      <c r="K450" s="708"/>
    </row>
    <row r="451" spans="1:11" s="561" customFormat="1" x14ac:dyDescent="0.2">
      <c r="A451" s="696">
        <v>439</v>
      </c>
      <c r="B451" s="710"/>
      <c r="C451" s="694"/>
      <c r="D451" s="694"/>
      <c r="E451" s="694"/>
      <c r="F451" s="694"/>
      <c r="G451" s="694"/>
      <c r="H451" s="716"/>
      <c r="I451" s="710"/>
      <c r="J451" s="704"/>
      <c r="K451" s="708"/>
    </row>
    <row r="452" spans="1:11" s="561" customFormat="1" x14ac:dyDescent="0.2">
      <c r="A452" s="696">
        <v>440</v>
      </c>
      <c r="B452" s="710"/>
      <c r="C452" s="694"/>
      <c r="D452" s="694"/>
      <c r="E452" s="694"/>
      <c r="F452" s="694"/>
      <c r="G452" s="694"/>
      <c r="H452" s="716"/>
      <c r="I452" s="710"/>
      <c r="J452" s="704"/>
      <c r="K452" s="708"/>
    </row>
    <row r="453" spans="1:11" s="561" customFormat="1" x14ac:dyDescent="0.2">
      <c r="A453" s="696">
        <v>441</v>
      </c>
      <c r="B453" s="710"/>
      <c r="C453" s="694"/>
      <c r="D453" s="694"/>
      <c r="E453" s="694"/>
      <c r="F453" s="694"/>
      <c r="G453" s="694"/>
      <c r="H453" s="716"/>
      <c r="I453" s="710"/>
      <c r="J453" s="704"/>
      <c r="K453" s="708"/>
    </row>
    <row r="454" spans="1:11" s="561" customFormat="1" x14ac:dyDescent="0.2">
      <c r="A454" s="696">
        <v>442</v>
      </c>
      <c r="B454" s="710"/>
      <c r="C454" s="694"/>
      <c r="D454" s="694"/>
      <c r="E454" s="694"/>
      <c r="F454" s="694"/>
      <c r="G454" s="694"/>
      <c r="H454" s="716"/>
      <c r="I454" s="710"/>
      <c r="J454" s="704"/>
      <c r="K454" s="708"/>
    </row>
    <row r="455" spans="1:11" s="561" customFormat="1" x14ac:dyDescent="0.2">
      <c r="A455" s="696">
        <v>443</v>
      </c>
      <c r="B455" s="710"/>
      <c r="C455" s="694"/>
      <c r="D455" s="694"/>
      <c r="E455" s="694"/>
      <c r="F455" s="694"/>
      <c r="G455" s="694"/>
      <c r="H455" s="716"/>
      <c r="I455" s="710"/>
      <c r="J455" s="704"/>
      <c r="K455" s="708"/>
    </row>
    <row r="456" spans="1:11" s="561" customFormat="1" x14ac:dyDescent="0.2">
      <c r="A456" s="696">
        <v>444</v>
      </c>
      <c r="B456" s="710"/>
      <c r="C456" s="694"/>
      <c r="D456" s="694"/>
      <c r="E456" s="694"/>
      <c r="F456" s="694"/>
      <c r="G456" s="694"/>
      <c r="H456" s="716"/>
      <c r="I456" s="710"/>
      <c r="J456" s="704"/>
      <c r="K456" s="708"/>
    </row>
    <row r="457" spans="1:11" s="561" customFormat="1" x14ac:dyDescent="0.2">
      <c r="A457" s="696">
        <v>445</v>
      </c>
      <c r="B457" s="710"/>
      <c r="C457" s="694"/>
      <c r="D457" s="694"/>
      <c r="E457" s="694"/>
      <c r="F457" s="694"/>
      <c r="G457" s="694"/>
      <c r="H457" s="716"/>
      <c r="I457" s="710"/>
      <c r="J457" s="704"/>
      <c r="K457" s="708"/>
    </row>
    <row r="458" spans="1:11" s="561" customFormat="1" x14ac:dyDescent="0.2">
      <c r="A458" s="696">
        <v>446</v>
      </c>
      <c r="B458" s="710"/>
      <c r="C458" s="694"/>
      <c r="D458" s="694"/>
      <c r="E458" s="694"/>
      <c r="F458" s="694"/>
      <c r="G458" s="694"/>
      <c r="H458" s="716"/>
      <c r="I458" s="710"/>
      <c r="J458" s="704"/>
      <c r="K458" s="708"/>
    </row>
    <row r="459" spans="1:11" s="561" customFormat="1" x14ac:dyDescent="0.2">
      <c r="A459" s="696">
        <v>447</v>
      </c>
      <c r="B459" s="710"/>
      <c r="C459" s="694"/>
      <c r="D459" s="694"/>
      <c r="E459" s="694"/>
      <c r="F459" s="694"/>
      <c r="G459" s="694"/>
      <c r="H459" s="716"/>
      <c r="I459" s="710"/>
      <c r="J459" s="704"/>
      <c r="K459" s="708"/>
    </row>
    <row r="460" spans="1:11" s="561" customFormat="1" x14ac:dyDescent="0.2">
      <c r="A460" s="696">
        <v>448</v>
      </c>
      <c r="B460" s="710"/>
      <c r="C460" s="694"/>
      <c r="D460" s="694"/>
      <c r="E460" s="694"/>
      <c r="F460" s="694"/>
      <c r="G460" s="694"/>
      <c r="H460" s="716"/>
      <c r="I460" s="710"/>
      <c r="J460" s="704"/>
      <c r="K460" s="708"/>
    </row>
    <row r="461" spans="1:11" s="561" customFormat="1" x14ac:dyDescent="0.2">
      <c r="A461" s="696">
        <v>449</v>
      </c>
      <c r="B461" s="710"/>
      <c r="C461" s="694"/>
      <c r="D461" s="694"/>
      <c r="E461" s="694"/>
      <c r="F461" s="694"/>
      <c r="G461" s="694"/>
      <c r="H461" s="716"/>
      <c r="I461" s="710"/>
      <c r="J461" s="704"/>
      <c r="K461" s="708"/>
    </row>
    <row r="462" spans="1:11" s="561" customFormat="1" x14ac:dyDescent="0.2">
      <c r="A462" s="696">
        <v>450</v>
      </c>
      <c r="B462" s="710"/>
      <c r="C462" s="694"/>
      <c r="D462" s="694"/>
      <c r="E462" s="694"/>
      <c r="F462" s="694"/>
      <c r="G462" s="694"/>
      <c r="H462" s="716"/>
      <c r="I462" s="710"/>
      <c r="J462" s="704"/>
      <c r="K462" s="708"/>
    </row>
    <row r="463" spans="1:11" s="561" customFormat="1" x14ac:dyDescent="0.2">
      <c r="A463" s="696">
        <v>451</v>
      </c>
      <c r="B463" s="710"/>
      <c r="C463" s="694"/>
      <c r="D463" s="694"/>
      <c r="E463" s="694"/>
      <c r="F463" s="694"/>
      <c r="G463" s="694"/>
      <c r="H463" s="716"/>
      <c r="I463" s="710"/>
      <c r="J463" s="704"/>
      <c r="K463" s="708"/>
    </row>
    <row r="464" spans="1:11" s="561" customFormat="1" x14ac:dyDescent="0.2">
      <c r="A464" s="696">
        <v>452</v>
      </c>
      <c r="B464" s="710"/>
      <c r="C464" s="694"/>
      <c r="D464" s="694"/>
      <c r="E464" s="694"/>
      <c r="F464" s="694"/>
      <c r="G464" s="694"/>
      <c r="H464" s="716"/>
      <c r="I464" s="710"/>
      <c r="J464" s="704"/>
      <c r="K464" s="708"/>
    </row>
    <row r="465" spans="1:11" s="561" customFormat="1" x14ac:dyDescent="0.2">
      <c r="A465" s="696">
        <v>453</v>
      </c>
      <c r="B465" s="710"/>
      <c r="C465" s="694"/>
      <c r="D465" s="694"/>
      <c r="E465" s="694"/>
      <c r="F465" s="694"/>
      <c r="G465" s="694"/>
      <c r="H465" s="716"/>
      <c r="I465" s="710"/>
      <c r="J465" s="704"/>
      <c r="K465" s="708"/>
    </row>
    <row r="466" spans="1:11" s="561" customFormat="1" x14ac:dyDescent="0.2">
      <c r="A466" s="696">
        <v>454</v>
      </c>
      <c r="B466" s="710"/>
      <c r="C466" s="694"/>
      <c r="D466" s="694"/>
      <c r="E466" s="694"/>
      <c r="F466" s="694"/>
      <c r="G466" s="694"/>
      <c r="H466" s="716"/>
      <c r="I466" s="710"/>
      <c r="J466" s="704"/>
      <c r="K466" s="708"/>
    </row>
    <row r="467" spans="1:11" s="561" customFormat="1" x14ac:dyDescent="0.2">
      <c r="A467" s="696">
        <v>455</v>
      </c>
      <c r="B467" s="710"/>
      <c r="C467" s="694"/>
      <c r="D467" s="694"/>
      <c r="E467" s="694"/>
      <c r="F467" s="694"/>
      <c r="G467" s="694"/>
      <c r="H467" s="716"/>
      <c r="I467" s="710"/>
      <c r="J467" s="704"/>
      <c r="K467" s="708"/>
    </row>
    <row r="468" spans="1:11" s="561" customFormat="1" x14ac:dyDescent="0.2">
      <c r="A468" s="696">
        <v>456</v>
      </c>
      <c r="B468" s="710"/>
      <c r="C468" s="694"/>
      <c r="D468" s="694"/>
      <c r="E468" s="694"/>
      <c r="F468" s="694"/>
      <c r="G468" s="694"/>
      <c r="H468" s="716"/>
      <c r="I468" s="710"/>
      <c r="J468" s="704"/>
      <c r="K468" s="708"/>
    </row>
    <row r="469" spans="1:11" s="561" customFormat="1" x14ac:dyDescent="0.2">
      <c r="A469" s="696">
        <v>457</v>
      </c>
      <c r="B469" s="710"/>
      <c r="C469" s="694"/>
      <c r="D469" s="694"/>
      <c r="E469" s="694"/>
      <c r="F469" s="694"/>
      <c r="G469" s="694"/>
      <c r="H469" s="716"/>
      <c r="I469" s="710"/>
      <c r="J469" s="704"/>
      <c r="K469" s="708"/>
    </row>
    <row r="470" spans="1:11" s="561" customFormat="1" x14ac:dyDescent="0.2">
      <c r="A470" s="696">
        <v>458</v>
      </c>
      <c r="B470" s="710"/>
      <c r="C470" s="694"/>
      <c r="D470" s="694"/>
      <c r="E470" s="694"/>
      <c r="F470" s="694"/>
      <c r="G470" s="694"/>
      <c r="H470" s="716"/>
      <c r="I470" s="710"/>
      <c r="J470" s="704"/>
      <c r="K470" s="708"/>
    </row>
    <row r="471" spans="1:11" s="561" customFormat="1" x14ac:dyDescent="0.2">
      <c r="A471" s="696">
        <v>459</v>
      </c>
      <c r="B471" s="710"/>
      <c r="C471" s="694"/>
      <c r="D471" s="694"/>
      <c r="E471" s="694"/>
      <c r="F471" s="694"/>
      <c r="G471" s="694"/>
      <c r="H471" s="716"/>
      <c r="I471" s="710"/>
      <c r="J471" s="704"/>
      <c r="K471" s="708"/>
    </row>
    <row r="472" spans="1:11" s="561" customFormat="1" x14ac:dyDescent="0.2">
      <c r="A472" s="696">
        <v>460</v>
      </c>
      <c r="B472" s="710"/>
      <c r="C472" s="694"/>
      <c r="D472" s="694"/>
      <c r="E472" s="694"/>
      <c r="F472" s="694"/>
      <c r="G472" s="694"/>
      <c r="H472" s="716"/>
      <c r="I472" s="710"/>
      <c r="J472" s="704"/>
      <c r="K472" s="708"/>
    </row>
    <row r="473" spans="1:11" s="561" customFormat="1" x14ac:dyDescent="0.2">
      <c r="A473" s="696">
        <v>461</v>
      </c>
      <c r="B473" s="710"/>
      <c r="C473" s="694"/>
      <c r="D473" s="694"/>
      <c r="E473" s="694"/>
      <c r="F473" s="694"/>
      <c r="G473" s="694"/>
      <c r="H473" s="716"/>
      <c r="I473" s="710"/>
      <c r="J473" s="704"/>
      <c r="K473" s="708"/>
    </row>
    <row r="474" spans="1:11" s="561" customFormat="1" x14ac:dyDescent="0.2">
      <c r="A474" s="696">
        <v>462</v>
      </c>
      <c r="B474" s="710"/>
      <c r="C474" s="694"/>
      <c r="D474" s="694"/>
      <c r="E474" s="694"/>
      <c r="F474" s="694"/>
      <c r="G474" s="694"/>
      <c r="H474" s="716"/>
      <c r="I474" s="710"/>
      <c r="J474" s="704"/>
      <c r="K474" s="708"/>
    </row>
    <row r="475" spans="1:11" s="561" customFormat="1" x14ac:dyDescent="0.2">
      <c r="A475" s="696">
        <v>463</v>
      </c>
      <c r="B475" s="710"/>
      <c r="C475" s="694"/>
      <c r="D475" s="694"/>
      <c r="E475" s="694"/>
      <c r="F475" s="694"/>
      <c r="G475" s="694"/>
      <c r="H475" s="716"/>
      <c r="I475" s="710"/>
      <c r="J475" s="704"/>
      <c r="K475" s="708"/>
    </row>
    <row r="476" spans="1:11" s="561" customFormat="1" x14ac:dyDescent="0.2">
      <c r="A476" s="696">
        <v>464</v>
      </c>
      <c r="B476" s="710"/>
      <c r="C476" s="694"/>
      <c r="D476" s="694"/>
      <c r="E476" s="694"/>
      <c r="F476" s="694"/>
      <c r="G476" s="694"/>
      <c r="H476" s="716"/>
      <c r="I476" s="710"/>
      <c r="J476" s="704"/>
      <c r="K476" s="708"/>
    </row>
    <row r="477" spans="1:11" s="561" customFormat="1" x14ac:dyDescent="0.2">
      <c r="A477" s="696">
        <v>465</v>
      </c>
      <c r="B477" s="710"/>
      <c r="C477" s="694"/>
      <c r="D477" s="694"/>
      <c r="E477" s="694"/>
      <c r="F477" s="694"/>
      <c r="G477" s="694"/>
      <c r="H477" s="716"/>
      <c r="I477" s="710"/>
      <c r="J477" s="704"/>
      <c r="K477" s="708"/>
    </row>
    <row r="478" spans="1:11" s="561" customFormat="1" x14ac:dyDescent="0.2">
      <c r="A478" s="696">
        <v>466</v>
      </c>
      <c r="B478" s="710"/>
      <c r="C478" s="694"/>
      <c r="D478" s="694"/>
      <c r="E478" s="694"/>
      <c r="F478" s="694"/>
      <c r="G478" s="694"/>
      <c r="H478" s="716"/>
      <c r="I478" s="710"/>
      <c r="J478" s="704"/>
      <c r="K478" s="708"/>
    </row>
    <row r="479" spans="1:11" s="561" customFormat="1" x14ac:dyDescent="0.2">
      <c r="A479" s="696">
        <v>467</v>
      </c>
      <c r="B479" s="710"/>
      <c r="C479" s="694"/>
      <c r="D479" s="694"/>
      <c r="E479" s="694"/>
      <c r="F479" s="694"/>
      <c r="G479" s="694"/>
      <c r="H479" s="716"/>
      <c r="I479" s="710"/>
      <c r="J479" s="704"/>
      <c r="K479" s="708"/>
    </row>
    <row r="480" spans="1:11" s="561" customFormat="1" x14ac:dyDescent="0.2">
      <c r="A480" s="696">
        <v>468</v>
      </c>
      <c r="B480" s="710"/>
      <c r="C480" s="694"/>
      <c r="D480" s="694"/>
      <c r="E480" s="694"/>
      <c r="F480" s="694"/>
      <c r="G480" s="694"/>
      <c r="H480" s="716"/>
      <c r="I480" s="710"/>
      <c r="J480" s="704"/>
      <c r="K480" s="708"/>
    </row>
    <row r="481" spans="1:11" s="561" customFormat="1" x14ac:dyDescent="0.2">
      <c r="A481" s="696">
        <v>469</v>
      </c>
      <c r="B481" s="710"/>
      <c r="C481" s="694"/>
      <c r="D481" s="694"/>
      <c r="E481" s="694"/>
      <c r="F481" s="694"/>
      <c r="G481" s="694"/>
      <c r="H481" s="716"/>
      <c r="I481" s="710"/>
      <c r="J481" s="704"/>
      <c r="K481" s="708"/>
    </row>
    <row r="482" spans="1:11" s="561" customFormat="1" x14ac:dyDescent="0.2">
      <c r="A482" s="696">
        <v>470</v>
      </c>
      <c r="B482" s="710"/>
      <c r="C482" s="694"/>
      <c r="D482" s="694"/>
      <c r="E482" s="694"/>
      <c r="F482" s="694"/>
      <c r="G482" s="694"/>
      <c r="H482" s="716"/>
      <c r="I482" s="710"/>
      <c r="J482" s="704"/>
      <c r="K482" s="708"/>
    </row>
    <row r="483" spans="1:11" s="561" customFormat="1" x14ac:dyDescent="0.2">
      <c r="A483" s="696">
        <v>471</v>
      </c>
      <c r="B483" s="710"/>
      <c r="C483" s="694"/>
      <c r="D483" s="694"/>
      <c r="E483" s="694"/>
      <c r="F483" s="694"/>
      <c r="G483" s="694"/>
      <c r="H483" s="716"/>
      <c r="I483" s="710"/>
      <c r="J483" s="704"/>
      <c r="K483" s="708"/>
    </row>
    <row r="484" spans="1:11" s="561" customFormat="1" x14ac:dyDescent="0.2">
      <c r="A484" s="696">
        <v>472</v>
      </c>
      <c r="B484" s="710"/>
      <c r="C484" s="694"/>
      <c r="D484" s="694"/>
      <c r="E484" s="694"/>
      <c r="F484" s="694"/>
      <c r="G484" s="694"/>
      <c r="H484" s="716"/>
      <c r="I484" s="710"/>
      <c r="J484" s="704"/>
      <c r="K484" s="708"/>
    </row>
    <row r="485" spans="1:11" s="561" customFormat="1" x14ac:dyDescent="0.2">
      <c r="A485" s="696">
        <v>473</v>
      </c>
      <c r="B485" s="710"/>
      <c r="C485" s="694"/>
      <c r="D485" s="694"/>
      <c r="E485" s="694"/>
      <c r="F485" s="694"/>
      <c r="G485" s="694"/>
      <c r="H485" s="716"/>
      <c r="I485" s="710"/>
      <c r="J485" s="704"/>
      <c r="K485" s="708"/>
    </row>
    <row r="486" spans="1:11" s="561" customFormat="1" x14ac:dyDescent="0.2">
      <c r="A486" s="696">
        <v>474</v>
      </c>
      <c r="B486" s="710"/>
      <c r="C486" s="694"/>
      <c r="D486" s="694"/>
      <c r="E486" s="694"/>
      <c r="F486" s="694"/>
      <c r="G486" s="694"/>
      <c r="H486" s="716"/>
      <c r="I486" s="710"/>
      <c r="J486" s="704"/>
      <c r="K486" s="708"/>
    </row>
    <row r="487" spans="1:11" s="561" customFormat="1" x14ac:dyDescent="0.2">
      <c r="A487" s="696">
        <v>475</v>
      </c>
      <c r="B487" s="710"/>
      <c r="C487" s="694"/>
      <c r="D487" s="694"/>
      <c r="E487" s="694"/>
      <c r="F487" s="694"/>
      <c r="G487" s="694"/>
      <c r="H487" s="716"/>
      <c r="I487" s="710"/>
      <c r="J487" s="704"/>
      <c r="K487" s="708"/>
    </row>
    <row r="488" spans="1:11" s="561" customFormat="1" x14ac:dyDescent="0.2">
      <c r="A488" s="696">
        <v>476</v>
      </c>
      <c r="B488" s="710"/>
      <c r="C488" s="694"/>
      <c r="D488" s="694"/>
      <c r="E488" s="694"/>
      <c r="F488" s="694"/>
      <c r="G488" s="694"/>
      <c r="H488" s="716"/>
      <c r="I488" s="710"/>
      <c r="J488" s="704"/>
      <c r="K488" s="708"/>
    </row>
    <row r="489" spans="1:11" s="561" customFormat="1" x14ac:dyDescent="0.2">
      <c r="A489" s="696">
        <v>477</v>
      </c>
      <c r="B489" s="710"/>
      <c r="C489" s="694"/>
      <c r="D489" s="694"/>
      <c r="E489" s="694"/>
      <c r="F489" s="694"/>
      <c r="G489" s="694"/>
      <c r="H489" s="716"/>
      <c r="I489" s="710"/>
      <c r="J489" s="704"/>
      <c r="K489" s="708"/>
    </row>
    <row r="490" spans="1:11" s="561" customFormat="1" x14ac:dyDescent="0.2">
      <c r="A490" s="696">
        <v>478</v>
      </c>
      <c r="B490" s="710"/>
      <c r="C490" s="694"/>
      <c r="D490" s="694"/>
      <c r="E490" s="694"/>
      <c r="F490" s="694"/>
      <c r="G490" s="694"/>
      <c r="H490" s="716"/>
      <c r="I490" s="710"/>
      <c r="J490" s="704"/>
      <c r="K490" s="708"/>
    </row>
    <row r="491" spans="1:11" s="561" customFormat="1" x14ac:dyDescent="0.2">
      <c r="A491" s="696">
        <v>479</v>
      </c>
      <c r="B491" s="710"/>
      <c r="C491" s="694"/>
      <c r="D491" s="694"/>
      <c r="E491" s="694"/>
      <c r="F491" s="694"/>
      <c r="G491" s="694"/>
      <c r="H491" s="716"/>
      <c r="I491" s="710"/>
      <c r="J491" s="704"/>
      <c r="K491" s="708"/>
    </row>
    <row r="492" spans="1:11" s="561" customFormat="1" x14ac:dyDescent="0.2">
      <c r="A492" s="696">
        <v>480</v>
      </c>
      <c r="B492" s="710"/>
      <c r="C492" s="694"/>
      <c r="D492" s="694"/>
      <c r="E492" s="694"/>
      <c r="F492" s="694"/>
      <c r="G492" s="694"/>
      <c r="H492" s="716"/>
      <c r="I492" s="710"/>
      <c r="J492" s="704"/>
      <c r="K492" s="708"/>
    </row>
    <row r="493" spans="1:11" s="561" customFormat="1" x14ac:dyDescent="0.2">
      <c r="A493" s="696">
        <v>481</v>
      </c>
      <c r="B493" s="710"/>
      <c r="C493" s="694"/>
      <c r="D493" s="694"/>
      <c r="E493" s="694"/>
      <c r="F493" s="694"/>
      <c r="G493" s="694"/>
      <c r="H493" s="716"/>
      <c r="I493" s="710"/>
      <c r="J493" s="704"/>
      <c r="K493" s="708"/>
    </row>
    <row r="494" spans="1:11" s="561" customFormat="1" x14ac:dyDescent="0.2">
      <c r="A494" s="696">
        <v>482</v>
      </c>
      <c r="B494" s="710"/>
      <c r="C494" s="694"/>
      <c r="D494" s="694"/>
      <c r="E494" s="694"/>
      <c r="F494" s="694"/>
      <c r="G494" s="694"/>
      <c r="H494" s="716"/>
      <c r="I494" s="710"/>
      <c r="J494" s="704"/>
      <c r="K494" s="708"/>
    </row>
    <row r="495" spans="1:11" s="561" customFormat="1" x14ac:dyDescent="0.2">
      <c r="A495" s="696">
        <v>483</v>
      </c>
      <c r="B495" s="710"/>
      <c r="C495" s="694"/>
      <c r="D495" s="694"/>
      <c r="E495" s="694"/>
      <c r="F495" s="694"/>
      <c r="G495" s="694"/>
      <c r="H495" s="716"/>
      <c r="I495" s="710"/>
      <c r="J495" s="704"/>
      <c r="K495" s="708"/>
    </row>
    <row r="496" spans="1:11" s="561" customFormat="1" x14ac:dyDescent="0.2">
      <c r="A496" s="696">
        <v>484</v>
      </c>
      <c r="B496" s="710"/>
      <c r="C496" s="694"/>
      <c r="D496" s="694"/>
      <c r="E496" s="694"/>
      <c r="F496" s="694"/>
      <c r="G496" s="694"/>
      <c r="H496" s="716"/>
      <c r="I496" s="710"/>
      <c r="J496" s="704"/>
      <c r="K496" s="708"/>
    </row>
    <row r="497" spans="1:11" s="561" customFormat="1" x14ac:dyDescent="0.2">
      <c r="A497" s="696">
        <v>485</v>
      </c>
      <c r="B497" s="710"/>
      <c r="C497" s="694"/>
      <c r="D497" s="694"/>
      <c r="E497" s="694"/>
      <c r="F497" s="694"/>
      <c r="G497" s="694"/>
      <c r="H497" s="716"/>
      <c r="I497" s="710"/>
      <c r="J497" s="704"/>
      <c r="K497" s="708"/>
    </row>
    <row r="498" spans="1:11" s="561" customFormat="1" x14ac:dyDescent="0.2">
      <c r="A498" s="696">
        <v>486</v>
      </c>
      <c r="B498" s="710"/>
      <c r="C498" s="694"/>
      <c r="D498" s="694"/>
      <c r="E498" s="694"/>
      <c r="F498" s="694"/>
      <c r="G498" s="694"/>
      <c r="H498" s="716"/>
      <c r="I498" s="710"/>
      <c r="J498" s="704"/>
      <c r="K498" s="708"/>
    </row>
    <row r="499" spans="1:11" s="561" customFormat="1" x14ac:dyDescent="0.2">
      <c r="A499" s="696">
        <v>487</v>
      </c>
      <c r="B499" s="710"/>
      <c r="C499" s="694"/>
      <c r="D499" s="694"/>
      <c r="E499" s="694"/>
      <c r="F499" s="694"/>
      <c r="G499" s="694"/>
      <c r="H499" s="716"/>
      <c r="I499" s="710"/>
      <c r="J499" s="704"/>
      <c r="K499" s="708"/>
    </row>
    <row r="500" spans="1:11" s="561" customFormat="1" x14ac:dyDescent="0.2">
      <c r="A500" s="696">
        <v>488</v>
      </c>
      <c r="B500" s="710"/>
      <c r="C500" s="694"/>
      <c r="D500" s="694"/>
      <c r="E500" s="694"/>
      <c r="F500" s="694"/>
      <c r="G500" s="694"/>
      <c r="H500" s="716"/>
      <c r="I500" s="710"/>
      <c r="J500" s="704"/>
      <c r="K500" s="708"/>
    </row>
    <row r="501" spans="1:11" s="561" customFormat="1" x14ac:dyDescent="0.2">
      <c r="A501" s="696">
        <v>489</v>
      </c>
      <c r="B501" s="710"/>
      <c r="C501" s="694"/>
      <c r="D501" s="694"/>
      <c r="E501" s="694"/>
      <c r="F501" s="694"/>
      <c r="G501" s="694"/>
      <c r="H501" s="716"/>
      <c r="I501" s="710"/>
      <c r="J501" s="704"/>
      <c r="K501" s="708"/>
    </row>
    <row r="502" spans="1:11" s="561" customFormat="1" x14ac:dyDescent="0.2">
      <c r="A502" s="696">
        <v>490</v>
      </c>
      <c r="B502" s="710"/>
      <c r="C502" s="694"/>
      <c r="D502" s="694"/>
      <c r="E502" s="694"/>
      <c r="F502" s="694"/>
      <c r="G502" s="694"/>
      <c r="H502" s="716"/>
      <c r="I502" s="710"/>
      <c r="J502" s="704"/>
      <c r="K502" s="708"/>
    </row>
    <row r="503" spans="1:11" s="561" customFormat="1" x14ac:dyDescent="0.2">
      <c r="A503" s="696">
        <v>491</v>
      </c>
      <c r="B503" s="710"/>
      <c r="C503" s="694"/>
      <c r="D503" s="694"/>
      <c r="E503" s="694"/>
      <c r="F503" s="694"/>
      <c r="G503" s="694"/>
      <c r="H503" s="716"/>
      <c r="I503" s="710"/>
      <c r="J503" s="704"/>
      <c r="K503" s="708"/>
    </row>
    <row r="504" spans="1:11" s="561" customFormat="1" x14ac:dyDescent="0.2">
      <c r="A504" s="696">
        <v>492</v>
      </c>
      <c r="B504" s="710"/>
      <c r="C504" s="694"/>
      <c r="D504" s="694"/>
      <c r="E504" s="694"/>
      <c r="F504" s="694"/>
      <c r="G504" s="694"/>
      <c r="H504" s="716"/>
      <c r="I504" s="710"/>
      <c r="J504" s="704"/>
      <c r="K504" s="708"/>
    </row>
    <row r="505" spans="1:11" s="561" customFormat="1" x14ac:dyDescent="0.2">
      <c r="A505" s="696">
        <v>493</v>
      </c>
      <c r="B505" s="710"/>
      <c r="C505" s="694"/>
      <c r="D505" s="694"/>
      <c r="E505" s="694"/>
      <c r="F505" s="694"/>
      <c r="G505" s="694"/>
      <c r="H505" s="716"/>
      <c r="I505" s="710"/>
      <c r="J505" s="704"/>
      <c r="K505" s="708"/>
    </row>
    <row r="506" spans="1:11" s="561" customFormat="1" x14ac:dyDescent="0.2">
      <c r="A506" s="696">
        <v>494</v>
      </c>
      <c r="B506" s="710"/>
      <c r="C506" s="694"/>
      <c r="D506" s="694"/>
      <c r="E506" s="694"/>
      <c r="F506" s="694"/>
      <c r="G506" s="694"/>
      <c r="H506" s="716"/>
      <c r="I506" s="710"/>
      <c r="J506" s="704"/>
      <c r="K506" s="708"/>
    </row>
    <row r="507" spans="1:11" s="561" customFormat="1" x14ac:dyDescent="0.2">
      <c r="A507" s="696">
        <v>495</v>
      </c>
      <c r="B507" s="710"/>
      <c r="C507" s="694"/>
      <c r="D507" s="694"/>
      <c r="E507" s="694"/>
      <c r="F507" s="694"/>
      <c r="G507" s="694"/>
      <c r="H507" s="716"/>
      <c r="I507" s="710"/>
      <c r="J507" s="704"/>
      <c r="K507" s="708"/>
    </row>
    <row r="508" spans="1:11" s="561" customFormat="1" x14ac:dyDescent="0.2">
      <c r="A508" s="696">
        <v>496</v>
      </c>
      <c r="B508" s="710"/>
      <c r="C508" s="694"/>
      <c r="D508" s="694"/>
      <c r="E508" s="694"/>
      <c r="F508" s="694"/>
      <c r="G508" s="694"/>
      <c r="H508" s="716"/>
      <c r="I508" s="710"/>
      <c r="J508" s="704"/>
      <c r="K508" s="708"/>
    </row>
    <row r="509" spans="1:11" s="561" customFormat="1" x14ac:dyDescent="0.2">
      <c r="A509" s="696">
        <v>497</v>
      </c>
      <c r="B509" s="710"/>
      <c r="C509" s="694"/>
      <c r="D509" s="694"/>
      <c r="E509" s="694"/>
      <c r="F509" s="694"/>
      <c r="G509" s="694"/>
      <c r="H509" s="716"/>
      <c r="I509" s="710"/>
      <c r="J509" s="704"/>
      <c r="K509" s="708"/>
    </row>
    <row r="510" spans="1:11" s="561" customFormat="1" x14ac:dyDescent="0.2">
      <c r="A510" s="696">
        <v>498</v>
      </c>
      <c r="B510" s="710"/>
      <c r="C510" s="694"/>
      <c r="D510" s="694"/>
      <c r="E510" s="694"/>
      <c r="F510" s="694"/>
      <c r="G510" s="694"/>
      <c r="H510" s="716"/>
      <c r="I510" s="710"/>
      <c r="J510" s="704"/>
      <c r="K510" s="708"/>
    </row>
    <row r="511" spans="1:11" s="561" customFormat="1" x14ac:dyDescent="0.2">
      <c r="A511" s="696">
        <v>499</v>
      </c>
      <c r="B511" s="710"/>
      <c r="C511" s="694"/>
      <c r="D511" s="694"/>
      <c r="E511" s="694"/>
      <c r="F511" s="694"/>
      <c r="G511" s="694"/>
      <c r="H511" s="716"/>
      <c r="I511" s="710"/>
      <c r="J511" s="704"/>
      <c r="K511" s="708"/>
    </row>
    <row r="512" spans="1:11" s="561" customFormat="1" x14ac:dyDescent="0.2">
      <c r="A512" s="696">
        <v>500</v>
      </c>
      <c r="B512" s="710"/>
      <c r="C512" s="694"/>
      <c r="D512" s="694"/>
      <c r="E512" s="694"/>
      <c r="F512" s="694"/>
      <c r="G512" s="694"/>
      <c r="H512" s="716"/>
      <c r="I512" s="710"/>
      <c r="J512" s="704"/>
      <c r="K512" s="708"/>
    </row>
    <row r="513" spans="1:11" s="561" customFormat="1" x14ac:dyDescent="0.2">
      <c r="A513" s="696">
        <v>501</v>
      </c>
      <c r="B513" s="710"/>
      <c r="C513" s="694"/>
      <c r="D513" s="694"/>
      <c r="E513" s="694"/>
      <c r="F513" s="694"/>
      <c r="G513" s="694"/>
      <c r="H513" s="716"/>
      <c r="I513" s="710"/>
      <c r="J513" s="704"/>
      <c r="K513" s="708"/>
    </row>
    <row r="514" spans="1:11" s="561" customFormat="1" x14ac:dyDescent="0.2">
      <c r="A514" s="696">
        <v>502</v>
      </c>
      <c r="B514" s="710"/>
      <c r="C514" s="694"/>
      <c r="D514" s="694"/>
      <c r="E514" s="694"/>
      <c r="F514" s="694"/>
      <c r="G514" s="694"/>
      <c r="H514" s="716"/>
      <c r="I514" s="710"/>
      <c r="J514" s="704"/>
      <c r="K514" s="708"/>
    </row>
    <row r="515" spans="1:11" s="561" customFormat="1" x14ac:dyDescent="0.2">
      <c r="A515" s="696">
        <v>503</v>
      </c>
      <c r="B515" s="710"/>
      <c r="C515" s="694"/>
      <c r="D515" s="694"/>
      <c r="E515" s="694"/>
      <c r="F515" s="694"/>
      <c r="G515" s="694"/>
      <c r="H515" s="716"/>
      <c r="I515" s="710"/>
      <c r="J515" s="704"/>
      <c r="K515" s="708"/>
    </row>
    <row r="516" spans="1:11" s="561" customFormat="1" x14ac:dyDescent="0.2">
      <c r="A516" s="696">
        <v>504</v>
      </c>
      <c r="B516" s="710"/>
      <c r="C516" s="694"/>
      <c r="D516" s="694"/>
      <c r="E516" s="694"/>
      <c r="F516" s="694"/>
      <c r="G516" s="694"/>
      <c r="H516" s="716"/>
      <c r="I516" s="710"/>
      <c r="J516" s="704"/>
      <c r="K516" s="708"/>
    </row>
    <row r="517" spans="1:11" s="561" customFormat="1" x14ac:dyDescent="0.2">
      <c r="A517" s="696">
        <v>505</v>
      </c>
      <c r="B517" s="710"/>
      <c r="C517" s="694"/>
      <c r="D517" s="694"/>
      <c r="E517" s="694"/>
      <c r="F517" s="694"/>
      <c r="G517" s="694"/>
      <c r="H517" s="716"/>
      <c r="I517" s="710"/>
      <c r="J517" s="704"/>
      <c r="K517" s="708"/>
    </row>
    <row r="518" spans="1:11" s="561" customFormat="1" x14ac:dyDescent="0.2">
      <c r="A518" s="696">
        <v>506</v>
      </c>
      <c r="B518" s="710"/>
      <c r="C518" s="694"/>
      <c r="D518" s="694"/>
      <c r="E518" s="694"/>
      <c r="F518" s="694"/>
      <c r="G518" s="694"/>
      <c r="H518" s="716"/>
      <c r="I518" s="710"/>
      <c r="J518" s="704"/>
      <c r="K518" s="708"/>
    </row>
    <row r="519" spans="1:11" s="561" customFormat="1" x14ac:dyDescent="0.2">
      <c r="A519" s="696">
        <v>507</v>
      </c>
      <c r="B519" s="710"/>
      <c r="C519" s="694"/>
      <c r="D519" s="694"/>
      <c r="E519" s="694"/>
      <c r="F519" s="694"/>
      <c r="G519" s="694"/>
      <c r="H519" s="716"/>
      <c r="I519" s="710"/>
      <c r="J519" s="704"/>
      <c r="K519" s="708"/>
    </row>
    <row r="520" spans="1:11" s="561" customFormat="1" x14ac:dyDescent="0.2">
      <c r="A520" s="696">
        <v>508</v>
      </c>
      <c r="B520" s="710"/>
      <c r="C520" s="694"/>
      <c r="D520" s="694"/>
      <c r="E520" s="694"/>
      <c r="F520" s="694"/>
      <c r="G520" s="694"/>
      <c r="H520" s="716"/>
      <c r="I520" s="710"/>
      <c r="J520" s="704"/>
      <c r="K520" s="708"/>
    </row>
    <row r="521" spans="1:11" s="561" customFormat="1" x14ac:dyDescent="0.2">
      <c r="A521" s="696">
        <v>509</v>
      </c>
      <c r="B521" s="710"/>
      <c r="C521" s="694"/>
      <c r="D521" s="694"/>
      <c r="E521" s="694"/>
      <c r="F521" s="694"/>
      <c r="G521" s="694"/>
      <c r="H521" s="716"/>
      <c r="I521" s="710"/>
      <c r="J521" s="704"/>
      <c r="K521" s="708"/>
    </row>
    <row r="522" spans="1:11" s="561" customFormat="1" x14ac:dyDescent="0.2">
      <c r="A522" s="696">
        <v>510</v>
      </c>
      <c r="B522" s="710"/>
      <c r="C522" s="694"/>
      <c r="D522" s="694"/>
      <c r="E522" s="694"/>
      <c r="F522" s="694"/>
      <c r="G522" s="694"/>
      <c r="H522" s="716"/>
      <c r="I522" s="710"/>
      <c r="J522" s="704"/>
      <c r="K522" s="708"/>
    </row>
    <row r="523" spans="1:11" s="561" customFormat="1" x14ac:dyDescent="0.2">
      <c r="A523" s="696">
        <v>511</v>
      </c>
      <c r="B523" s="710"/>
      <c r="C523" s="694"/>
      <c r="D523" s="694"/>
      <c r="E523" s="694"/>
      <c r="F523" s="694"/>
      <c r="G523" s="694"/>
      <c r="H523" s="716"/>
      <c r="I523" s="710"/>
      <c r="J523" s="704"/>
      <c r="K523" s="708"/>
    </row>
    <row r="524" spans="1:11" s="561" customFormat="1" x14ac:dyDescent="0.2">
      <c r="A524" s="696">
        <v>512</v>
      </c>
      <c r="B524" s="710"/>
      <c r="C524" s="694"/>
      <c r="D524" s="694"/>
      <c r="E524" s="694"/>
      <c r="F524" s="694"/>
      <c r="G524" s="694"/>
      <c r="H524" s="716"/>
      <c r="I524" s="710"/>
      <c r="J524" s="704"/>
      <c r="K524" s="708"/>
    </row>
    <row r="525" spans="1:11" s="561" customFormat="1" x14ac:dyDescent="0.2">
      <c r="A525" s="696">
        <v>513</v>
      </c>
      <c r="B525" s="710"/>
      <c r="C525" s="694"/>
      <c r="D525" s="694"/>
      <c r="E525" s="694"/>
      <c r="F525" s="694"/>
      <c r="G525" s="694"/>
      <c r="H525" s="716"/>
      <c r="I525" s="710"/>
      <c r="J525" s="704"/>
      <c r="K525" s="708"/>
    </row>
    <row r="526" spans="1:11" s="561" customFormat="1" x14ac:dyDescent="0.2">
      <c r="A526" s="696">
        <v>514</v>
      </c>
      <c r="B526" s="710"/>
      <c r="C526" s="694"/>
      <c r="D526" s="694"/>
      <c r="E526" s="694"/>
      <c r="F526" s="694"/>
      <c r="G526" s="694"/>
      <c r="H526" s="716"/>
      <c r="I526" s="710"/>
      <c r="J526" s="704"/>
      <c r="K526" s="708"/>
    </row>
    <row r="527" spans="1:11" s="561" customFormat="1" x14ac:dyDescent="0.2">
      <c r="A527" s="696">
        <v>515</v>
      </c>
      <c r="B527" s="710"/>
      <c r="C527" s="694"/>
      <c r="D527" s="694"/>
      <c r="E527" s="694"/>
      <c r="F527" s="694"/>
      <c r="G527" s="694"/>
      <c r="H527" s="716"/>
      <c r="I527" s="710"/>
      <c r="J527" s="704"/>
      <c r="K527" s="708"/>
    </row>
    <row r="528" spans="1:11" s="561" customFormat="1" x14ac:dyDescent="0.2">
      <c r="A528" s="696">
        <v>516</v>
      </c>
      <c r="B528" s="710"/>
      <c r="C528" s="694"/>
      <c r="D528" s="694"/>
      <c r="E528" s="694"/>
      <c r="F528" s="694"/>
      <c r="G528" s="694"/>
      <c r="H528" s="716"/>
      <c r="I528" s="710"/>
      <c r="J528" s="704"/>
      <c r="K528" s="708"/>
    </row>
    <row r="529" spans="1:11" s="561" customFormat="1" x14ac:dyDescent="0.2">
      <c r="A529" s="696">
        <v>517</v>
      </c>
      <c r="B529" s="710"/>
      <c r="C529" s="694"/>
      <c r="D529" s="694"/>
      <c r="E529" s="694"/>
      <c r="F529" s="694"/>
      <c r="G529" s="694"/>
      <c r="H529" s="716"/>
      <c r="I529" s="710"/>
      <c r="J529" s="704"/>
      <c r="K529" s="708"/>
    </row>
    <row r="530" spans="1:11" s="561" customFormat="1" x14ac:dyDescent="0.2">
      <c r="A530" s="696">
        <v>518</v>
      </c>
      <c r="B530" s="710"/>
      <c r="C530" s="694"/>
      <c r="D530" s="694"/>
      <c r="E530" s="694"/>
      <c r="F530" s="694"/>
      <c r="G530" s="694"/>
      <c r="H530" s="716"/>
      <c r="I530" s="710"/>
      <c r="J530" s="704"/>
      <c r="K530" s="708"/>
    </row>
    <row r="531" spans="1:11" s="561" customFormat="1" x14ac:dyDescent="0.2">
      <c r="A531" s="696">
        <v>519</v>
      </c>
      <c r="B531" s="710"/>
      <c r="C531" s="694"/>
      <c r="D531" s="694"/>
      <c r="E531" s="694"/>
      <c r="F531" s="694"/>
      <c r="G531" s="694"/>
      <c r="H531" s="716"/>
      <c r="I531" s="710"/>
      <c r="J531" s="704"/>
      <c r="K531" s="708"/>
    </row>
    <row r="532" spans="1:11" s="561" customFormat="1" x14ac:dyDescent="0.2">
      <c r="A532" s="696">
        <v>520</v>
      </c>
      <c r="B532" s="710"/>
      <c r="C532" s="694"/>
      <c r="D532" s="694"/>
      <c r="E532" s="694"/>
      <c r="F532" s="694"/>
      <c r="G532" s="694"/>
      <c r="H532" s="716"/>
      <c r="I532" s="710"/>
      <c r="J532" s="704"/>
      <c r="K532" s="708"/>
    </row>
    <row r="533" spans="1:11" s="561" customFormat="1" x14ac:dyDescent="0.2">
      <c r="A533" s="696">
        <v>521</v>
      </c>
      <c r="B533" s="710"/>
      <c r="C533" s="694"/>
      <c r="D533" s="694"/>
      <c r="E533" s="694"/>
      <c r="F533" s="694"/>
      <c r="G533" s="694"/>
      <c r="H533" s="716"/>
      <c r="I533" s="710"/>
      <c r="J533" s="704"/>
      <c r="K533" s="708"/>
    </row>
    <row r="534" spans="1:11" s="561" customFormat="1" x14ac:dyDescent="0.2">
      <c r="A534" s="696">
        <v>522</v>
      </c>
      <c r="B534" s="710"/>
      <c r="C534" s="694"/>
      <c r="D534" s="694"/>
      <c r="E534" s="694"/>
      <c r="F534" s="694"/>
      <c r="G534" s="694"/>
      <c r="H534" s="716"/>
      <c r="I534" s="710"/>
      <c r="J534" s="704"/>
      <c r="K534" s="708"/>
    </row>
    <row r="535" spans="1:11" s="561" customFormat="1" x14ac:dyDescent="0.2">
      <c r="A535" s="696">
        <v>523</v>
      </c>
      <c r="B535" s="710"/>
      <c r="C535" s="694"/>
      <c r="D535" s="694"/>
      <c r="E535" s="694"/>
      <c r="F535" s="694"/>
      <c r="G535" s="694"/>
      <c r="H535" s="716"/>
      <c r="I535" s="710"/>
      <c r="J535" s="704"/>
      <c r="K535" s="708"/>
    </row>
    <row r="536" spans="1:11" s="561" customFormat="1" x14ac:dyDescent="0.2">
      <c r="A536" s="696">
        <v>524</v>
      </c>
      <c r="B536" s="710"/>
      <c r="C536" s="694"/>
      <c r="D536" s="694"/>
      <c r="E536" s="694"/>
      <c r="F536" s="694"/>
      <c r="G536" s="694"/>
      <c r="H536" s="716"/>
      <c r="I536" s="710"/>
      <c r="J536" s="704"/>
      <c r="K536" s="708"/>
    </row>
    <row r="537" spans="1:11" s="561" customFormat="1" x14ac:dyDescent="0.2">
      <c r="A537" s="696">
        <v>525</v>
      </c>
      <c r="B537" s="710"/>
      <c r="C537" s="694"/>
      <c r="D537" s="694"/>
      <c r="E537" s="694"/>
      <c r="F537" s="694"/>
      <c r="G537" s="694"/>
      <c r="H537" s="716"/>
      <c r="I537" s="710"/>
      <c r="J537" s="704"/>
      <c r="K537" s="708"/>
    </row>
    <row r="538" spans="1:11" s="561" customFormat="1" x14ac:dyDescent="0.2">
      <c r="A538" s="696">
        <v>526</v>
      </c>
      <c r="B538" s="710"/>
      <c r="C538" s="694"/>
      <c r="D538" s="694"/>
      <c r="E538" s="694"/>
      <c r="F538" s="694"/>
      <c r="G538" s="694"/>
      <c r="H538" s="716"/>
      <c r="I538" s="710"/>
      <c r="J538" s="704"/>
      <c r="K538" s="708"/>
    </row>
    <row r="539" spans="1:11" s="561" customFormat="1" x14ac:dyDescent="0.2">
      <c r="A539" s="696">
        <v>527</v>
      </c>
      <c r="B539" s="710"/>
      <c r="C539" s="694"/>
      <c r="D539" s="694"/>
      <c r="E539" s="694"/>
      <c r="F539" s="694"/>
      <c r="G539" s="694"/>
      <c r="H539" s="716"/>
      <c r="I539" s="710"/>
      <c r="J539" s="704"/>
      <c r="K539" s="708"/>
    </row>
    <row r="540" spans="1:11" s="561" customFormat="1" x14ac:dyDescent="0.2">
      <c r="A540" s="696">
        <v>528</v>
      </c>
      <c r="B540" s="710"/>
      <c r="C540" s="694"/>
      <c r="D540" s="694"/>
      <c r="E540" s="694"/>
      <c r="F540" s="694"/>
      <c r="G540" s="694"/>
      <c r="H540" s="716"/>
      <c r="I540" s="710"/>
      <c r="J540" s="704"/>
      <c r="K540" s="708"/>
    </row>
    <row r="541" spans="1:11" s="561" customFormat="1" x14ac:dyDescent="0.2">
      <c r="A541" s="696">
        <v>529</v>
      </c>
      <c r="B541" s="710"/>
      <c r="C541" s="694"/>
      <c r="D541" s="694"/>
      <c r="E541" s="694"/>
      <c r="F541" s="694"/>
      <c r="G541" s="694"/>
      <c r="H541" s="716"/>
      <c r="I541" s="710"/>
      <c r="J541" s="704"/>
      <c r="K541" s="708"/>
    </row>
    <row r="542" spans="1:11" s="561" customFormat="1" x14ac:dyDescent="0.2">
      <c r="A542" s="696">
        <v>530</v>
      </c>
      <c r="B542" s="710"/>
      <c r="C542" s="694"/>
      <c r="D542" s="694"/>
      <c r="E542" s="694"/>
      <c r="F542" s="694"/>
      <c r="G542" s="694"/>
      <c r="H542" s="716"/>
      <c r="I542" s="710"/>
      <c r="J542" s="704"/>
      <c r="K542" s="708"/>
    </row>
    <row r="543" spans="1:11" s="561" customFormat="1" x14ac:dyDescent="0.2">
      <c r="A543" s="696">
        <v>531</v>
      </c>
      <c r="B543" s="710"/>
      <c r="C543" s="694"/>
      <c r="D543" s="694"/>
      <c r="E543" s="694"/>
      <c r="F543" s="694"/>
      <c r="G543" s="694"/>
      <c r="H543" s="716"/>
      <c r="I543" s="710"/>
      <c r="J543" s="704"/>
      <c r="K543" s="708"/>
    </row>
    <row r="544" spans="1:11" s="561" customFormat="1" x14ac:dyDescent="0.2">
      <c r="A544" s="696">
        <v>532</v>
      </c>
      <c r="B544" s="710"/>
      <c r="C544" s="694"/>
      <c r="D544" s="694"/>
      <c r="E544" s="694"/>
      <c r="F544" s="694"/>
      <c r="G544" s="694"/>
      <c r="H544" s="716"/>
      <c r="I544" s="710"/>
      <c r="J544" s="704"/>
      <c r="K544" s="708"/>
    </row>
    <row r="545" spans="1:11" s="561" customFormat="1" x14ac:dyDescent="0.2">
      <c r="A545" s="696">
        <v>533</v>
      </c>
      <c r="B545" s="710"/>
      <c r="C545" s="694"/>
      <c r="D545" s="694"/>
      <c r="E545" s="694"/>
      <c r="F545" s="694"/>
      <c r="G545" s="694"/>
      <c r="H545" s="716"/>
      <c r="I545" s="710"/>
      <c r="J545" s="704"/>
      <c r="K545" s="708"/>
    </row>
    <row r="546" spans="1:11" s="561" customFormat="1" x14ac:dyDescent="0.2">
      <c r="A546" s="696">
        <v>534</v>
      </c>
      <c r="B546" s="710"/>
      <c r="C546" s="694"/>
      <c r="D546" s="694"/>
      <c r="E546" s="694"/>
      <c r="F546" s="694"/>
      <c r="G546" s="694"/>
      <c r="H546" s="716"/>
      <c r="I546" s="710"/>
      <c r="J546" s="704"/>
      <c r="K546" s="708"/>
    </row>
    <row r="547" spans="1:11" s="561" customFormat="1" x14ac:dyDescent="0.2">
      <c r="A547" s="696">
        <v>535</v>
      </c>
      <c r="B547" s="710"/>
      <c r="C547" s="694"/>
      <c r="D547" s="694"/>
      <c r="E547" s="694"/>
      <c r="F547" s="694"/>
      <c r="G547" s="694"/>
      <c r="H547" s="716"/>
      <c r="I547" s="710"/>
      <c r="J547" s="704"/>
      <c r="K547" s="708"/>
    </row>
    <row r="548" spans="1:11" s="561" customFormat="1" x14ac:dyDescent="0.2">
      <c r="A548" s="696">
        <v>536</v>
      </c>
      <c r="B548" s="710"/>
      <c r="C548" s="694"/>
      <c r="D548" s="694"/>
      <c r="E548" s="694"/>
      <c r="F548" s="694"/>
      <c r="G548" s="694"/>
      <c r="H548" s="716"/>
      <c r="I548" s="710"/>
      <c r="J548" s="704"/>
      <c r="K548" s="708"/>
    </row>
    <row r="549" spans="1:11" s="561" customFormat="1" x14ac:dyDescent="0.2">
      <c r="A549" s="696">
        <v>537</v>
      </c>
      <c r="B549" s="710"/>
      <c r="C549" s="694"/>
      <c r="D549" s="694"/>
      <c r="E549" s="694"/>
      <c r="F549" s="694"/>
      <c r="G549" s="694"/>
      <c r="H549" s="716"/>
      <c r="I549" s="710"/>
      <c r="J549" s="704"/>
      <c r="K549" s="708"/>
    </row>
    <row r="550" spans="1:11" s="561" customFormat="1" x14ac:dyDescent="0.2">
      <c r="A550" s="696">
        <v>538</v>
      </c>
      <c r="B550" s="710"/>
      <c r="C550" s="694"/>
      <c r="D550" s="694"/>
      <c r="E550" s="694"/>
      <c r="F550" s="694"/>
      <c r="G550" s="694"/>
      <c r="H550" s="716"/>
      <c r="I550" s="710"/>
      <c r="J550" s="704"/>
      <c r="K550" s="708"/>
    </row>
    <row r="551" spans="1:11" s="561" customFormat="1" x14ac:dyDescent="0.2">
      <c r="A551" s="696">
        <v>539</v>
      </c>
      <c r="B551" s="710"/>
      <c r="C551" s="694"/>
      <c r="D551" s="694"/>
      <c r="E551" s="694"/>
      <c r="F551" s="694"/>
      <c r="G551" s="694"/>
      <c r="H551" s="716"/>
      <c r="I551" s="710"/>
      <c r="J551" s="704"/>
      <c r="K551" s="708"/>
    </row>
    <row r="552" spans="1:11" s="561" customFormat="1" x14ac:dyDescent="0.2">
      <c r="A552" s="696">
        <v>540</v>
      </c>
      <c r="B552" s="710"/>
      <c r="C552" s="694"/>
      <c r="D552" s="694"/>
      <c r="E552" s="694"/>
      <c r="F552" s="694"/>
      <c r="G552" s="694"/>
      <c r="H552" s="716"/>
      <c r="I552" s="710"/>
      <c r="J552" s="704"/>
      <c r="K552" s="708"/>
    </row>
    <row r="553" spans="1:11" s="561" customFormat="1" x14ac:dyDescent="0.2">
      <c r="A553" s="696">
        <v>541</v>
      </c>
      <c r="B553" s="710"/>
      <c r="C553" s="694"/>
      <c r="D553" s="694"/>
      <c r="E553" s="694"/>
      <c r="F553" s="694"/>
      <c r="G553" s="694"/>
      <c r="H553" s="716"/>
      <c r="I553" s="710"/>
      <c r="J553" s="704"/>
      <c r="K553" s="708"/>
    </row>
    <row r="554" spans="1:11" s="561" customFormat="1" x14ac:dyDescent="0.2">
      <c r="A554" s="696">
        <v>542</v>
      </c>
      <c r="B554" s="710"/>
      <c r="C554" s="694"/>
      <c r="D554" s="694"/>
      <c r="E554" s="694"/>
      <c r="F554" s="694"/>
      <c r="G554" s="694"/>
      <c r="H554" s="716"/>
      <c r="I554" s="710"/>
      <c r="J554" s="704"/>
      <c r="K554" s="708"/>
    </row>
    <row r="555" spans="1:11" s="561" customFormat="1" x14ac:dyDescent="0.2">
      <c r="A555" s="696">
        <v>543</v>
      </c>
      <c r="B555" s="710"/>
      <c r="C555" s="694"/>
      <c r="D555" s="694"/>
      <c r="E555" s="694"/>
      <c r="F555" s="694"/>
      <c r="G555" s="694"/>
      <c r="H555" s="716"/>
      <c r="I555" s="710"/>
      <c r="J555" s="704"/>
      <c r="K555" s="708"/>
    </row>
    <row r="556" spans="1:11" s="561" customFormat="1" x14ac:dyDescent="0.2">
      <c r="A556" s="696">
        <v>544</v>
      </c>
      <c r="B556" s="710"/>
      <c r="C556" s="694"/>
      <c r="D556" s="694"/>
      <c r="E556" s="694"/>
      <c r="F556" s="694"/>
      <c r="G556" s="694"/>
      <c r="H556" s="716"/>
      <c r="I556" s="710"/>
      <c r="J556" s="704"/>
      <c r="K556" s="708"/>
    </row>
    <row r="557" spans="1:11" s="561" customFormat="1" x14ac:dyDescent="0.2">
      <c r="A557" s="696">
        <v>545</v>
      </c>
      <c r="B557" s="710"/>
      <c r="C557" s="694"/>
      <c r="D557" s="694"/>
      <c r="E557" s="694"/>
      <c r="F557" s="694"/>
      <c r="G557" s="694"/>
      <c r="H557" s="716"/>
      <c r="I557" s="710"/>
      <c r="J557" s="704"/>
      <c r="K557" s="708"/>
    </row>
    <row r="558" spans="1:11" s="561" customFormat="1" x14ac:dyDescent="0.2">
      <c r="A558" s="696">
        <v>546</v>
      </c>
      <c r="B558" s="710"/>
      <c r="C558" s="694"/>
      <c r="D558" s="694"/>
      <c r="E558" s="694"/>
      <c r="F558" s="694"/>
      <c r="G558" s="694"/>
      <c r="H558" s="716"/>
      <c r="I558" s="710"/>
      <c r="J558" s="704"/>
      <c r="K558" s="708"/>
    </row>
    <row r="559" spans="1:11" s="561" customFormat="1" x14ac:dyDescent="0.2">
      <c r="A559" s="696">
        <v>547</v>
      </c>
      <c r="B559" s="710"/>
      <c r="C559" s="694"/>
      <c r="D559" s="694"/>
      <c r="E559" s="694"/>
      <c r="F559" s="694"/>
      <c r="G559" s="694"/>
      <c r="H559" s="716"/>
      <c r="I559" s="710"/>
      <c r="J559" s="704"/>
      <c r="K559" s="708"/>
    </row>
    <row r="560" spans="1:11" s="561" customFormat="1" x14ac:dyDescent="0.2">
      <c r="A560" s="696">
        <v>548</v>
      </c>
      <c r="B560" s="710"/>
      <c r="C560" s="694"/>
      <c r="D560" s="694"/>
      <c r="E560" s="694"/>
      <c r="F560" s="694"/>
      <c r="G560" s="694"/>
      <c r="H560" s="716"/>
      <c r="I560" s="710"/>
      <c r="J560" s="704"/>
      <c r="K560" s="708"/>
    </row>
    <row r="561" spans="1:11" s="561" customFormat="1" x14ac:dyDescent="0.2">
      <c r="A561" s="696">
        <v>549</v>
      </c>
      <c r="B561" s="710"/>
      <c r="C561" s="694"/>
      <c r="D561" s="694"/>
      <c r="E561" s="694"/>
      <c r="F561" s="694"/>
      <c r="G561" s="694"/>
      <c r="H561" s="716"/>
      <c r="I561" s="710"/>
      <c r="J561" s="704"/>
      <c r="K561" s="708"/>
    </row>
    <row r="562" spans="1:11" s="561" customFormat="1" x14ac:dyDescent="0.2">
      <c r="A562" s="696">
        <v>550</v>
      </c>
      <c r="B562" s="710"/>
      <c r="C562" s="694"/>
      <c r="D562" s="694"/>
      <c r="E562" s="694"/>
      <c r="F562" s="694"/>
      <c r="G562" s="694"/>
      <c r="H562" s="716"/>
      <c r="I562" s="710"/>
      <c r="J562" s="704"/>
      <c r="K562" s="708"/>
    </row>
    <row r="563" spans="1:11" s="561" customFormat="1" x14ac:dyDescent="0.2">
      <c r="A563" s="696">
        <v>551</v>
      </c>
      <c r="B563" s="710"/>
      <c r="C563" s="694"/>
      <c r="D563" s="694"/>
      <c r="E563" s="694"/>
      <c r="F563" s="694"/>
      <c r="G563" s="694"/>
      <c r="H563" s="716"/>
      <c r="I563" s="710"/>
      <c r="J563" s="704"/>
      <c r="K563" s="708"/>
    </row>
    <row r="564" spans="1:11" s="561" customFormat="1" x14ac:dyDescent="0.2">
      <c r="A564" s="696">
        <v>552</v>
      </c>
      <c r="B564" s="710"/>
      <c r="C564" s="694"/>
      <c r="D564" s="694"/>
      <c r="E564" s="694"/>
      <c r="F564" s="694"/>
      <c r="G564" s="694"/>
      <c r="H564" s="716"/>
      <c r="I564" s="710"/>
      <c r="J564" s="704"/>
      <c r="K564" s="708"/>
    </row>
    <row r="565" spans="1:11" s="561" customFormat="1" x14ac:dyDescent="0.2">
      <c r="A565" s="696">
        <v>553</v>
      </c>
      <c r="B565" s="710"/>
      <c r="C565" s="694"/>
      <c r="D565" s="694"/>
      <c r="E565" s="694"/>
      <c r="F565" s="694"/>
      <c r="G565" s="694"/>
      <c r="H565" s="716"/>
      <c r="I565" s="710"/>
      <c r="J565" s="704"/>
      <c r="K565" s="708"/>
    </row>
    <row r="566" spans="1:11" s="561" customFormat="1" x14ac:dyDescent="0.2">
      <c r="A566" s="696">
        <v>554</v>
      </c>
      <c r="B566" s="710"/>
      <c r="C566" s="694"/>
      <c r="D566" s="694"/>
      <c r="E566" s="694"/>
      <c r="F566" s="694"/>
      <c r="G566" s="694"/>
      <c r="H566" s="716"/>
      <c r="I566" s="710"/>
      <c r="J566" s="704"/>
      <c r="K566" s="708"/>
    </row>
    <row r="567" spans="1:11" s="561" customFormat="1" x14ac:dyDescent="0.2">
      <c r="A567" s="696">
        <v>555</v>
      </c>
      <c r="B567" s="710"/>
      <c r="C567" s="694"/>
      <c r="D567" s="694"/>
      <c r="E567" s="694"/>
      <c r="F567" s="694"/>
      <c r="G567" s="694"/>
      <c r="H567" s="716"/>
      <c r="I567" s="710"/>
      <c r="J567" s="704"/>
      <c r="K567" s="708"/>
    </row>
    <row r="568" spans="1:11" s="561" customFormat="1" x14ac:dyDescent="0.2">
      <c r="A568" s="696">
        <v>556</v>
      </c>
      <c r="B568" s="710"/>
      <c r="C568" s="694"/>
      <c r="D568" s="694"/>
      <c r="E568" s="694"/>
      <c r="F568" s="694"/>
      <c r="G568" s="694"/>
      <c r="H568" s="716"/>
      <c r="I568" s="710"/>
      <c r="J568" s="704"/>
      <c r="K568" s="708"/>
    </row>
    <row r="569" spans="1:11" s="561" customFormat="1" x14ac:dyDescent="0.2">
      <c r="A569" s="696">
        <v>557</v>
      </c>
      <c r="B569" s="710"/>
      <c r="C569" s="694"/>
      <c r="D569" s="694"/>
      <c r="E569" s="694"/>
      <c r="F569" s="694"/>
      <c r="G569" s="694"/>
      <c r="H569" s="716"/>
      <c r="I569" s="710"/>
      <c r="J569" s="704"/>
      <c r="K569" s="708"/>
    </row>
    <row r="570" spans="1:11" s="561" customFormat="1" x14ac:dyDescent="0.2">
      <c r="A570" s="696">
        <v>558</v>
      </c>
      <c r="B570" s="710"/>
      <c r="C570" s="694"/>
      <c r="D570" s="694"/>
      <c r="E570" s="694"/>
      <c r="F570" s="694"/>
      <c r="G570" s="694"/>
      <c r="H570" s="716"/>
      <c r="I570" s="710"/>
      <c r="J570" s="704"/>
      <c r="K570" s="708"/>
    </row>
    <row r="571" spans="1:11" s="561" customFormat="1" x14ac:dyDescent="0.2">
      <c r="A571" s="696">
        <v>559</v>
      </c>
      <c r="B571" s="710"/>
      <c r="C571" s="694"/>
      <c r="D571" s="694"/>
      <c r="E571" s="694"/>
      <c r="F571" s="694"/>
      <c r="G571" s="694"/>
      <c r="H571" s="716"/>
      <c r="I571" s="710"/>
      <c r="J571" s="704"/>
      <c r="K571" s="708"/>
    </row>
    <row r="572" spans="1:11" s="561" customFormat="1" x14ac:dyDescent="0.2">
      <c r="A572" s="696">
        <v>560</v>
      </c>
      <c r="B572" s="710"/>
      <c r="C572" s="694"/>
      <c r="D572" s="694"/>
      <c r="E572" s="694"/>
      <c r="F572" s="694"/>
      <c r="G572" s="694"/>
      <c r="H572" s="716"/>
      <c r="I572" s="710"/>
      <c r="J572" s="704"/>
      <c r="K572" s="708"/>
    </row>
    <row r="573" spans="1:11" s="561" customFormat="1" x14ac:dyDescent="0.2">
      <c r="A573" s="696">
        <v>561</v>
      </c>
      <c r="B573" s="710"/>
      <c r="C573" s="694"/>
      <c r="D573" s="694"/>
      <c r="E573" s="694"/>
      <c r="F573" s="694"/>
      <c r="G573" s="694"/>
      <c r="H573" s="716"/>
      <c r="I573" s="710"/>
      <c r="J573" s="704"/>
      <c r="K573" s="708"/>
    </row>
    <row r="574" spans="1:11" s="561" customFormat="1" x14ac:dyDescent="0.2">
      <c r="A574" s="696">
        <v>562</v>
      </c>
      <c r="B574" s="710"/>
      <c r="C574" s="694"/>
      <c r="D574" s="694"/>
      <c r="E574" s="694"/>
      <c r="F574" s="694"/>
      <c r="G574" s="694"/>
      <c r="H574" s="716"/>
      <c r="I574" s="710"/>
      <c r="J574" s="704"/>
      <c r="K574" s="708"/>
    </row>
    <row r="575" spans="1:11" s="561" customFormat="1" x14ac:dyDescent="0.2">
      <c r="A575" s="696">
        <v>563</v>
      </c>
      <c r="B575" s="710"/>
      <c r="C575" s="694"/>
      <c r="D575" s="694"/>
      <c r="E575" s="694"/>
      <c r="F575" s="694"/>
      <c r="G575" s="694"/>
      <c r="H575" s="716"/>
      <c r="I575" s="710"/>
      <c r="J575" s="704"/>
      <c r="K575" s="708"/>
    </row>
    <row r="576" spans="1:11" s="561" customFormat="1" x14ac:dyDescent="0.2">
      <c r="A576" s="696">
        <v>564</v>
      </c>
      <c r="B576" s="710"/>
      <c r="C576" s="694"/>
      <c r="D576" s="694"/>
      <c r="E576" s="694"/>
      <c r="F576" s="694"/>
      <c r="G576" s="694"/>
      <c r="H576" s="716"/>
      <c r="I576" s="710"/>
      <c r="J576" s="704"/>
      <c r="K576" s="708"/>
    </row>
    <row r="577" spans="1:11" s="561" customFormat="1" x14ac:dyDescent="0.2">
      <c r="A577" s="696">
        <v>565</v>
      </c>
      <c r="B577" s="710"/>
      <c r="C577" s="694"/>
      <c r="D577" s="694"/>
      <c r="E577" s="694"/>
      <c r="F577" s="694"/>
      <c r="G577" s="694"/>
      <c r="H577" s="716"/>
      <c r="I577" s="710"/>
      <c r="J577" s="704"/>
      <c r="K577" s="708"/>
    </row>
    <row r="578" spans="1:11" s="561" customFormat="1" x14ac:dyDescent="0.2">
      <c r="A578" s="696">
        <v>566</v>
      </c>
      <c r="B578" s="710"/>
      <c r="C578" s="694"/>
      <c r="D578" s="694"/>
      <c r="E578" s="694"/>
      <c r="F578" s="694"/>
      <c r="G578" s="694"/>
      <c r="H578" s="716"/>
      <c r="I578" s="710"/>
      <c r="J578" s="704"/>
      <c r="K578" s="708"/>
    </row>
    <row r="579" spans="1:11" s="561" customFormat="1" x14ac:dyDescent="0.2">
      <c r="A579" s="696">
        <v>567</v>
      </c>
      <c r="B579" s="710"/>
      <c r="C579" s="694"/>
      <c r="D579" s="694"/>
      <c r="E579" s="694"/>
      <c r="F579" s="694"/>
      <c r="G579" s="694"/>
      <c r="H579" s="716"/>
      <c r="I579" s="710"/>
      <c r="J579" s="704"/>
      <c r="K579" s="708"/>
    </row>
    <row r="580" spans="1:11" s="561" customFormat="1" x14ac:dyDescent="0.2">
      <c r="A580" s="696">
        <v>568</v>
      </c>
      <c r="B580" s="710"/>
      <c r="C580" s="694"/>
      <c r="D580" s="694"/>
      <c r="E580" s="694"/>
      <c r="F580" s="694"/>
      <c r="G580" s="694"/>
      <c r="H580" s="716"/>
      <c r="I580" s="710"/>
      <c r="J580" s="704"/>
      <c r="K580" s="708"/>
    </row>
    <row r="581" spans="1:11" s="561" customFormat="1" x14ac:dyDescent="0.2">
      <c r="A581" s="696">
        <v>569</v>
      </c>
      <c r="B581" s="710"/>
      <c r="C581" s="694"/>
      <c r="D581" s="694"/>
      <c r="E581" s="694"/>
      <c r="F581" s="694"/>
      <c r="G581" s="694"/>
      <c r="H581" s="716"/>
      <c r="I581" s="710"/>
      <c r="J581" s="704"/>
      <c r="K581" s="708"/>
    </row>
    <row r="582" spans="1:11" s="561" customFormat="1" x14ac:dyDescent="0.2">
      <c r="A582" s="696">
        <v>570</v>
      </c>
      <c r="B582" s="710"/>
      <c r="C582" s="694"/>
      <c r="D582" s="694"/>
      <c r="E582" s="694"/>
      <c r="F582" s="694"/>
      <c r="G582" s="694"/>
      <c r="H582" s="716"/>
      <c r="I582" s="710"/>
      <c r="J582" s="704"/>
      <c r="K582" s="708"/>
    </row>
    <row r="583" spans="1:11" s="561" customFormat="1" x14ac:dyDescent="0.2">
      <c r="A583" s="696">
        <v>571</v>
      </c>
      <c r="B583" s="710"/>
      <c r="C583" s="694"/>
      <c r="D583" s="694"/>
      <c r="E583" s="694"/>
      <c r="F583" s="694"/>
      <c r="G583" s="694"/>
      <c r="H583" s="716"/>
      <c r="I583" s="710"/>
      <c r="J583" s="704"/>
      <c r="K583" s="708"/>
    </row>
    <row r="584" spans="1:11" s="561" customFormat="1" x14ac:dyDescent="0.2">
      <c r="A584" s="696">
        <v>572</v>
      </c>
      <c r="B584" s="710"/>
      <c r="C584" s="694"/>
      <c r="D584" s="694"/>
      <c r="E584" s="694"/>
      <c r="F584" s="694"/>
      <c r="G584" s="694"/>
      <c r="H584" s="716"/>
      <c r="I584" s="710"/>
      <c r="J584" s="704"/>
      <c r="K584" s="708"/>
    </row>
    <row r="585" spans="1:11" s="561" customFormat="1" x14ac:dyDescent="0.2">
      <c r="A585" s="696">
        <v>573</v>
      </c>
      <c r="B585" s="710"/>
      <c r="C585" s="694"/>
      <c r="D585" s="694"/>
      <c r="E585" s="694"/>
      <c r="F585" s="694"/>
      <c r="G585" s="694"/>
      <c r="H585" s="716"/>
      <c r="I585" s="710"/>
      <c r="J585" s="704"/>
      <c r="K585" s="708"/>
    </row>
    <row r="586" spans="1:11" s="561" customFormat="1" x14ac:dyDescent="0.2">
      <c r="A586" s="696">
        <v>574</v>
      </c>
      <c r="B586" s="710"/>
      <c r="C586" s="694"/>
      <c r="D586" s="694"/>
      <c r="E586" s="694"/>
      <c r="F586" s="694"/>
      <c r="G586" s="694"/>
      <c r="H586" s="716"/>
      <c r="I586" s="710"/>
      <c r="J586" s="704"/>
      <c r="K586" s="708"/>
    </row>
    <row r="587" spans="1:11" s="561" customFormat="1" x14ac:dyDescent="0.2">
      <c r="A587" s="696">
        <v>575</v>
      </c>
      <c r="B587" s="710"/>
      <c r="C587" s="694"/>
      <c r="D587" s="694"/>
      <c r="E587" s="694"/>
      <c r="F587" s="694"/>
      <c r="G587" s="694"/>
      <c r="H587" s="716"/>
      <c r="I587" s="710"/>
      <c r="J587" s="704"/>
      <c r="K587" s="708"/>
    </row>
    <row r="588" spans="1:11" s="561" customFormat="1" x14ac:dyDescent="0.2">
      <c r="A588" s="696">
        <v>576</v>
      </c>
      <c r="B588" s="710"/>
      <c r="C588" s="694"/>
      <c r="D588" s="694"/>
      <c r="E588" s="694"/>
      <c r="F588" s="694"/>
      <c r="G588" s="694"/>
      <c r="H588" s="716"/>
      <c r="I588" s="710"/>
      <c r="J588" s="704"/>
      <c r="K588" s="708"/>
    </row>
    <row r="589" spans="1:11" s="561" customFormat="1" x14ac:dyDescent="0.2">
      <c r="A589" s="696">
        <v>577</v>
      </c>
      <c r="B589" s="710"/>
      <c r="C589" s="694"/>
      <c r="D589" s="694"/>
      <c r="E589" s="694"/>
      <c r="F589" s="694"/>
      <c r="G589" s="694"/>
      <c r="H589" s="716"/>
      <c r="I589" s="710"/>
      <c r="J589" s="704"/>
      <c r="K589" s="708"/>
    </row>
    <row r="590" spans="1:11" s="561" customFormat="1" x14ac:dyDescent="0.2">
      <c r="A590" s="696">
        <v>578</v>
      </c>
      <c r="B590" s="710"/>
      <c r="C590" s="694"/>
      <c r="D590" s="694"/>
      <c r="E590" s="694"/>
      <c r="F590" s="694"/>
      <c r="G590" s="694"/>
      <c r="H590" s="716"/>
      <c r="I590" s="710"/>
      <c r="J590" s="704"/>
      <c r="K590" s="708"/>
    </row>
    <row r="591" spans="1:11" s="561" customFormat="1" x14ac:dyDescent="0.2">
      <c r="A591" s="696">
        <v>579</v>
      </c>
      <c r="B591" s="710"/>
      <c r="C591" s="694"/>
      <c r="D591" s="694"/>
      <c r="E591" s="694"/>
      <c r="F591" s="694"/>
      <c r="G591" s="694"/>
      <c r="H591" s="716"/>
      <c r="I591" s="710"/>
      <c r="J591" s="704"/>
      <c r="K591" s="708"/>
    </row>
    <row r="592" spans="1:11" s="561" customFormat="1" x14ac:dyDescent="0.2">
      <c r="A592" s="696">
        <v>580</v>
      </c>
      <c r="B592" s="710"/>
      <c r="C592" s="694"/>
      <c r="D592" s="694"/>
      <c r="E592" s="694"/>
      <c r="F592" s="694"/>
      <c r="G592" s="694"/>
      <c r="H592" s="716"/>
      <c r="I592" s="710"/>
      <c r="J592" s="704"/>
      <c r="K592" s="708"/>
    </row>
    <row r="593" spans="1:11" s="561" customFormat="1" x14ac:dyDescent="0.2">
      <c r="A593" s="696">
        <v>581</v>
      </c>
      <c r="B593" s="710"/>
      <c r="C593" s="694"/>
      <c r="D593" s="694"/>
      <c r="E593" s="694"/>
      <c r="F593" s="694"/>
      <c r="G593" s="694"/>
      <c r="H593" s="716"/>
      <c r="I593" s="710"/>
      <c r="J593" s="704"/>
      <c r="K593" s="708"/>
    </row>
    <row r="594" spans="1:11" s="561" customFormat="1" x14ac:dyDescent="0.2">
      <c r="A594" s="696">
        <v>582</v>
      </c>
      <c r="B594" s="710"/>
      <c r="C594" s="694"/>
      <c r="D594" s="694"/>
      <c r="E594" s="694"/>
      <c r="F594" s="694"/>
      <c r="G594" s="694"/>
      <c r="H594" s="716"/>
      <c r="I594" s="710"/>
      <c r="J594" s="704"/>
      <c r="K594" s="708"/>
    </row>
    <row r="595" spans="1:11" s="561" customFormat="1" x14ac:dyDescent="0.2">
      <c r="A595" s="696">
        <v>583</v>
      </c>
      <c r="B595" s="710"/>
      <c r="C595" s="694"/>
      <c r="D595" s="694"/>
      <c r="E595" s="694"/>
      <c r="F595" s="694"/>
      <c r="G595" s="694"/>
      <c r="H595" s="716"/>
      <c r="I595" s="710"/>
      <c r="J595" s="704"/>
      <c r="K595" s="708"/>
    </row>
    <row r="596" spans="1:11" s="561" customFormat="1" x14ac:dyDescent="0.2">
      <c r="A596" s="696">
        <v>584</v>
      </c>
      <c r="B596" s="710"/>
      <c r="C596" s="694"/>
      <c r="D596" s="694"/>
      <c r="E596" s="694"/>
      <c r="F596" s="694"/>
      <c r="G596" s="694"/>
      <c r="H596" s="716"/>
      <c r="I596" s="710"/>
      <c r="J596" s="704"/>
      <c r="K596" s="708"/>
    </row>
    <row r="597" spans="1:11" s="561" customFormat="1" x14ac:dyDescent="0.2">
      <c r="A597" s="696">
        <v>585</v>
      </c>
      <c r="B597" s="710"/>
      <c r="C597" s="694"/>
      <c r="D597" s="694"/>
      <c r="E597" s="694"/>
      <c r="F597" s="694"/>
      <c r="G597" s="694"/>
      <c r="H597" s="716"/>
      <c r="I597" s="710"/>
      <c r="J597" s="704"/>
      <c r="K597" s="708"/>
    </row>
    <row r="598" spans="1:11" s="561" customFormat="1" x14ac:dyDescent="0.2">
      <c r="A598" s="696">
        <v>586</v>
      </c>
      <c r="B598" s="710"/>
      <c r="C598" s="694"/>
      <c r="D598" s="694"/>
      <c r="E598" s="694"/>
      <c r="F598" s="694"/>
      <c r="G598" s="694"/>
      <c r="H598" s="716"/>
      <c r="I598" s="710"/>
      <c r="J598" s="704"/>
      <c r="K598" s="708"/>
    </row>
    <row r="599" spans="1:11" s="561" customFormat="1" x14ac:dyDescent="0.2">
      <c r="A599" s="696">
        <v>587</v>
      </c>
      <c r="B599" s="710"/>
      <c r="C599" s="694"/>
      <c r="D599" s="694"/>
      <c r="E599" s="694"/>
      <c r="F599" s="694"/>
      <c r="G599" s="694"/>
      <c r="H599" s="716"/>
      <c r="I599" s="710"/>
      <c r="J599" s="704"/>
      <c r="K599" s="708"/>
    </row>
    <row r="600" spans="1:11" s="561" customFormat="1" x14ac:dyDescent="0.2">
      <c r="A600" s="696">
        <v>588</v>
      </c>
      <c r="B600" s="710"/>
      <c r="C600" s="694"/>
      <c r="D600" s="694"/>
      <c r="E600" s="694"/>
      <c r="F600" s="694"/>
      <c r="G600" s="694"/>
      <c r="H600" s="716"/>
      <c r="I600" s="710"/>
      <c r="J600" s="704"/>
      <c r="K600" s="708"/>
    </row>
    <row r="601" spans="1:11" s="561" customFormat="1" x14ac:dyDescent="0.2">
      <c r="A601" s="696">
        <v>589</v>
      </c>
      <c r="B601" s="710"/>
      <c r="C601" s="694"/>
      <c r="D601" s="694"/>
      <c r="E601" s="694"/>
      <c r="F601" s="694"/>
      <c r="G601" s="694"/>
      <c r="H601" s="716"/>
      <c r="I601" s="710"/>
      <c r="J601" s="704"/>
      <c r="K601" s="708"/>
    </row>
    <row r="602" spans="1:11" s="561" customFormat="1" x14ac:dyDescent="0.2">
      <c r="A602" s="696">
        <v>590</v>
      </c>
      <c r="B602" s="710"/>
      <c r="C602" s="694"/>
      <c r="D602" s="694"/>
      <c r="E602" s="694"/>
      <c r="F602" s="694"/>
      <c r="G602" s="694"/>
      <c r="H602" s="716"/>
      <c r="I602" s="710"/>
      <c r="J602" s="704"/>
      <c r="K602" s="708"/>
    </row>
    <row r="603" spans="1:11" s="561" customFormat="1" x14ac:dyDescent="0.2">
      <c r="A603" s="696">
        <v>591</v>
      </c>
      <c r="B603" s="710"/>
      <c r="C603" s="694"/>
      <c r="D603" s="694"/>
      <c r="E603" s="694"/>
      <c r="F603" s="694"/>
      <c r="G603" s="694"/>
      <c r="H603" s="716"/>
      <c r="I603" s="710"/>
      <c r="J603" s="704"/>
      <c r="K603" s="708"/>
    </row>
    <row r="604" spans="1:11" s="561" customFormat="1" x14ac:dyDescent="0.2">
      <c r="A604" s="696">
        <v>592</v>
      </c>
      <c r="B604" s="710"/>
      <c r="C604" s="694"/>
      <c r="D604" s="694"/>
      <c r="E604" s="694"/>
      <c r="F604" s="694"/>
      <c r="G604" s="694"/>
      <c r="H604" s="716"/>
      <c r="I604" s="710"/>
      <c r="J604" s="704"/>
      <c r="K604" s="708"/>
    </row>
    <row r="605" spans="1:11" s="561" customFormat="1" x14ac:dyDescent="0.2">
      <c r="A605" s="696">
        <v>593</v>
      </c>
      <c r="B605" s="710"/>
      <c r="C605" s="694"/>
      <c r="D605" s="694"/>
      <c r="E605" s="694"/>
      <c r="F605" s="694"/>
      <c r="G605" s="694"/>
      <c r="H605" s="716"/>
      <c r="I605" s="710"/>
      <c r="J605" s="704"/>
      <c r="K605" s="708"/>
    </row>
    <row r="606" spans="1:11" s="561" customFormat="1" x14ac:dyDescent="0.2">
      <c r="A606" s="696">
        <v>594</v>
      </c>
      <c r="B606" s="710"/>
      <c r="C606" s="694"/>
      <c r="D606" s="694"/>
      <c r="E606" s="694"/>
      <c r="F606" s="694"/>
      <c r="G606" s="694"/>
      <c r="H606" s="716"/>
      <c r="I606" s="710"/>
      <c r="J606" s="704"/>
      <c r="K606" s="708"/>
    </row>
    <row r="607" spans="1:11" s="561" customFormat="1" x14ac:dyDescent="0.2">
      <c r="A607" s="696">
        <v>595</v>
      </c>
      <c r="B607" s="710"/>
      <c r="C607" s="694"/>
      <c r="D607" s="694"/>
      <c r="E607" s="694"/>
      <c r="F607" s="694"/>
      <c r="G607" s="694"/>
      <c r="H607" s="716"/>
      <c r="I607" s="710"/>
      <c r="J607" s="704"/>
      <c r="K607" s="708"/>
    </row>
    <row r="608" spans="1:11" s="561" customFormat="1" x14ac:dyDescent="0.2">
      <c r="A608" s="696">
        <v>596</v>
      </c>
      <c r="B608" s="710"/>
      <c r="C608" s="694"/>
      <c r="D608" s="694"/>
      <c r="E608" s="694"/>
      <c r="F608" s="694"/>
      <c r="G608" s="694"/>
      <c r="H608" s="716"/>
      <c r="I608" s="710"/>
      <c r="J608" s="704"/>
      <c r="K608" s="708"/>
    </row>
    <row r="609" spans="1:11" s="561" customFormat="1" x14ac:dyDescent="0.2">
      <c r="A609" s="696">
        <v>597</v>
      </c>
      <c r="B609" s="710"/>
      <c r="C609" s="694"/>
      <c r="D609" s="694"/>
      <c r="E609" s="694"/>
      <c r="F609" s="694"/>
      <c r="G609" s="694"/>
      <c r="H609" s="716"/>
      <c r="I609" s="710"/>
      <c r="J609" s="704"/>
      <c r="K609" s="708"/>
    </row>
    <row r="610" spans="1:11" s="561" customFormat="1" x14ac:dyDescent="0.2">
      <c r="A610" s="696">
        <v>598</v>
      </c>
      <c r="B610" s="710"/>
      <c r="C610" s="694"/>
      <c r="D610" s="694"/>
      <c r="E610" s="694"/>
      <c r="F610" s="694"/>
      <c r="G610" s="694"/>
      <c r="H610" s="716"/>
      <c r="I610" s="710"/>
      <c r="J610" s="704"/>
      <c r="K610" s="708"/>
    </row>
    <row r="611" spans="1:11" s="561" customFormat="1" x14ac:dyDescent="0.2">
      <c r="A611" s="696">
        <v>599</v>
      </c>
      <c r="B611" s="710"/>
      <c r="C611" s="694"/>
      <c r="D611" s="694"/>
      <c r="E611" s="694"/>
      <c r="F611" s="694"/>
      <c r="G611" s="694"/>
      <c r="H611" s="716"/>
      <c r="I611" s="710"/>
      <c r="J611" s="704"/>
      <c r="K611" s="708"/>
    </row>
    <row r="612" spans="1:11" s="561" customFormat="1" x14ac:dyDescent="0.2">
      <c r="A612" s="696">
        <v>600</v>
      </c>
      <c r="B612" s="710"/>
      <c r="C612" s="694"/>
      <c r="D612" s="694"/>
      <c r="E612" s="694"/>
      <c r="F612" s="694"/>
      <c r="G612" s="694"/>
      <c r="H612" s="716"/>
      <c r="I612" s="710"/>
      <c r="J612" s="704"/>
      <c r="K612" s="708"/>
    </row>
    <row r="613" spans="1:11" s="561" customFormat="1" x14ac:dyDescent="0.2">
      <c r="A613" s="696">
        <v>601</v>
      </c>
      <c r="B613" s="710"/>
      <c r="C613" s="694"/>
      <c r="D613" s="694"/>
      <c r="E613" s="694"/>
      <c r="F613" s="694"/>
      <c r="G613" s="694"/>
      <c r="H613" s="716"/>
      <c r="I613" s="710"/>
      <c r="J613" s="704"/>
      <c r="K613" s="708"/>
    </row>
    <row r="614" spans="1:11" s="561" customFormat="1" x14ac:dyDescent="0.2">
      <c r="A614" s="696">
        <v>602</v>
      </c>
      <c r="B614" s="710"/>
      <c r="C614" s="694"/>
      <c r="D614" s="694"/>
      <c r="E614" s="694"/>
      <c r="F614" s="694"/>
      <c r="G614" s="694"/>
      <c r="H614" s="716"/>
      <c r="I614" s="710"/>
      <c r="J614" s="704"/>
      <c r="K614" s="708"/>
    </row>
    <row r="615" spans="1:11" s="561" customFormat="1" x14ac:dyDescent="0.2">
      <c r="A615" s="696">
        <v>603</v>
      </c>
      <c r="B615" s="710"/>
      <c r="C615" s="694"/>
      <c r="D615" s="694"/>
      <c r="E615" s="694"/>
      <c r="F615" s="694"/>
      <c r="G615" s="694"/>
      <c r="H615" s="716"/>
      <c r="I615" s="710"/>
      <c r="J615" s="704"/>
      <c r="K615" s="708"/>
    </row>
    <row r="616" spans="1:11" s="561" customFormat="1" x14ac:dyDescent="0.2">
      <c r="A616" s="696">
        <v>604</v>
      </c>
      <c r="B616" s="710"/>
      <c r="C616" s="694"/>
      <c r="D616" s="694"/>
      <c r="E616" s="694"/>
      <c r="F616" s="694"/>
      <c r="G616" s="694"/>
      <c r="H616" s="716"/>
      <c r="I616" s="710"/>
      <c r="J616" s="704"/>
      <c r="K616" s="708"/>
    </row>
    <row r="617" spans="1:11" s="561" customFormat="1" x14ac:dyDescent="0.2">
      <c r="A617" s="696">
        <v>605</v>
      </c>
      <c r="B617" s="710"/>
      <c r="C617" s="694"/>
      <c r="D617" s="694"/>
      <c r="E617" s="694"/>
      <c r="F617" s="694"/>
      <c r="G617" s="694"/>
      <c r="H617" s="716"/>
      <c r="I617" s="710"/>
      <c r="J617" s="704"/>
      <c r="K617" s="708"/>
    </row>
    <row r="618" spans="1:11" s="561" customFormat="1" x14ac:dyDescent="0.2">
      <c r="A618" s="696">
        <v>606</v>
      </c>
      <c r="B618" s="710"/>
      <c r="C618" s="694"/>
      <c r="D618" s="694"/>
      <c r="E618" s="694"/>
      <c r="F618" s="694"/>
      <c r="G618" s="694"/>
      <c r="H618" s="716"/>
      <c r="I618" s="710"/>
      <c r="J618" s="704"/>
      <c r="K618" s="708"/>
    </row>
    <row r="619" spans="1:11" s="561" customFormat="1" x14ac:dyDescent="0.2">
      <c r="A619" s="696">
        <v>607</v>
      </c>
      <c r="B619" s="710"/>
      <c r="C619" s="694"/>
      <c r="D619" s="694"/>
      <c r="E619" s="694"/>
      <c r="F619" s="694"/>
      <c r="G619" s="694"/>
      <c r="H619" s="716"/>
      <c r="I619" s="710"/>
      <c r="J619" s="704"/>
      <c r="K619" s="708"/>
    </row>
    <row r="620" spans="1:11" s="561" customFormat="1" x14ac:dyDescent="0.2">
      <c r="A620" s="696">
        <v>608</v>
      </c>
      <c r="B620" s="710"/>
      <c r="C620" s="694"/>
      <c r="D620" s="694"/>
      <c r="E620" s="694"/>
      <c r="F620" s="694"/>
      <c r="G620" s="694"/>
      <c r="H620" s="716"/>
      <c r="I620" s="710"/>
      <c r="J620" s="704"/>
      <c r="K620" s="708"/>
    </row>
    <row r="621" spans="1:11" s="561" customFormat="1" x14ac:dyDescent="0.2">
      <c r="A621" s="696">
        <v>609</v>
      </c>
      <c r="B621" s="710"/>
      <c r="C621" s="694"/>
      <c r="D621" s="694"/>
      <c r="E621" s="694"/>
      <c r="F621" s="694"/>
      <c r="G621" s="694"/>
      <c r="H621" s="716"/>
      <c r="I621" s="710"/>
      <c r="J621" s="704"/>
      <c r="K621" s="708"/>
    </row>
    <row r="622" spans="1:11" s="561" customFormat="1" x14ac:dyDescent="0.2">
      <c r="A622" s="696">
        <v>610</v>
      </c>
      <c r="B622" s="710"/>
      <c r="C622" s="694"/>
      <c r="D622" s="694"/>
      <c r="E622" s="694"/>
      <c r="F622" s="694"/>
      <c r="G622" s="694"/>
      <c r="H622" s="716"/>
      <c r="I622" s="710"/>
      <c r="J622" s="704"/>
      <c r="K622" s="708"/>
    </row>
    <row r="623" spans="1:11" s="561" customFormat="1" x14ac:dyDescent="0.2">
      <c r="A623" s="696">
        <v>611</v>
      </c>
      <c r="B623" s="710"/>
      <c r="C623" s="694"/>
      <c r="D623" s="694"/>
      <c r="E623" s="694"/>
      <c r="F623" s="694"/>
      <c r="G623" s="694"/>
      <c r="H623" s="716"/>
      <c r="I623" s="710"/>
      <c r="J623" s="704"/>
      <c r="K623" s="708"/>
    </row>
    <row r="624" spans="1:11" s="561" customFormat="1" x14ac:dyDescent="0.2">
      <c r="A624" s="696">
        <v>612</v>
      </c>
      <c r="B624" s="710"/>
      <c r="C624" s="694"/>
      <c r="D624" s="694"/>
      <c r="E624" s="694"/>
      <c r="F624" s="694"/>
      <c r="G624" s="694"/>
      <c r="H624" s="716"/>
      <c r="I624" s="710"/>
      <c r="J624" s="704"/>
      <c r="K624" s="708"/>
    </row>
    <row r="625" spans="1:11" s="561" customFormat="1" x14ac:dyDescent="0.2">
      <c r="A625" s="696">
        <v>613</v>
      </c>
      <c r="B625" s="710"/>
      <c r="C625" s="694"/>
      <c r="D625" s="694"/>
      <c r="E625" s="694"/>
      <c r="F625" s="694"/>
      <c r="G625" s="694"/>
      <c r="H625" s="716"/>
      <c r="I625" s="710"/>
      <c r="J625" s="704"/>
      <c r="K625" s="708"/>
    </row>
    <row r="626" spans="1:11" s="561" customFormat="1" x14ac:dyDescent="0.2">
      <c r="A626" s="696">
        <v>614</v>
      </c>
      <c r="B626" s="710"/>
      <c r="C626" s="694"/>
      <c r="D626" s="694"/>
      <c r="E626" s="694"/>
      <c r="F626" s="694"/>
      <c r="G626" s="694"/>
      <c r="H626" s="716"/>
      <c r="I626" s="710"/>
      <c r="J626" s="704"/>
      <c r="K626" s="708"/>
    </row>
    <row r="627" spans="1:11" s="561" customFormat="1" x14ac:dyDescent="0.2">
      <c r="A627" s="696">
        <v>615</v>
      </c>
      <c r="B627" s="710"/>
      <c r="C627" s="694"/>
      <c r="D627" s="694"/>
      <c r="E627" s="694"/>
      <c r="F627" s="694"/>
      <c r="G627" s="694"/>
      <c r="H627" s="716"/>
      <c r="I627" s="710"/>
      <c r="J627" s="704"/>
      <c r="K627" s="708"/>
    </row>
    <row r="628" spans="1:11" s="561" customFormat="1" x14ac:dyDescent="0.2">
      <c r="A628" s="696">
        <v>616</v>
      </c>
      <c r="B628" s="710"/>
      <c r="C628" s="694"/>
      <c r="D628" s="694"/>
      <c r="E628" s="694"/>
      <c r="F628" s="694"/>
      <c r="G628" s="694"/>
      <c r="H628" s="716"/>
      <c r="I628" s="710"/>
      <c r="J628" s="704"/>
      <c r="K628" s="708"/>
    </row>
    <row r="629" spans="1:11" s="561" customFormat="1" x14ac:dyDescent="0.2">
      <c r="A629" s="696">
        <v>617</v>
      </c>
      <c r="B629" s="710"/>
      <c r="C629" s="694"/>
      <c r="D629" s="694"/>
      <c r="E629" s="694"/>
      <c r="F629" s="694"/>
      <c r="G629" s="694"/>
      <c r="H629" s="716"/>
      <c r="I629" s="710"/>
      <c r="J629" s="704"/>
      <c r="K629" s="708"/>
    </row>
    <row r="630" spans="1:11" s="561" customFormat="1" x14ac:dyDescent="0.2">
      <c r="A630" s="696">
        <v>618</v>
      </c>
      <c r="B630" s="710"/>
      <c r="C630" s="694"/>
      <c r="D630" s="694"/>
      <c r="E630" s="694"/>
      <c r="F630" s="694"/>
      <c r="G630" s="694"/>
      <c r="H630" s="716"/>
      <c r="I630" s="710"/>
      <c r="J630" s="704"/>
      <c r="K630" s="708"/>
    </row>
    <row r="631" spans="1:11" s="561" customFormat="1" x14ac:dyDescent="0.2">
      <c r="A631" s="696">
        <v>619</v>
      </c>
      <c r="B631" s="710"/>
      <c r="C631" s="694"/>
      <c r="D631" s="694"/>
      <c r="E631" s="694"/>
      <c r="F631" s="694"/>
      <c r="G631" s="694"/>
      <c r="H631" s="716"/>
      <c r="I631" s="710"/>
      <c r="J631" s="704"/>
      <c r="K631" s="708"/>
    </row>
    <row r="632" spans="1:11" s="561" customFormat="1" x14ac:dyDescent="0.2">
      <c r="A632" s="696">
        <v>620</v>
      </c>
      <c r="B632" s="710"/>
      <c r="C632" s="694"/>
      <c r="D632" s="694"/>
      <c r="E632" s="694"/>
      <c r="F632" s="694"/>
      <c r="G632" s="694"/>
      <c r="H632" s="716"/>
      <c r="I632" s="710"/>
      <c r="J632" s="704"/>
      <c r="K632" s="708"/>
    </row>
    <row r="633" spans="1:11" s="561" customFormat="1" x14ac:dyDescent="0.2">
      <c r="A633" s="696">
        <v>621</v>
      </c>
      <c r="B633" s="710"/>
      <c r="C633" s="694"/>
      <c r="D633" s="694"/>
      <c r="E633" s="694"/>
      <c r="F633" s="694"/>
      <c r="G633" s="694"/>
      <c r="H633" s="716"/>
      <c r="I633" s="710"/>
      <c r="J633" s="704"/>
      <c r="K633" s="708"/>
    </row>
    <row r="634" spans="1:11" s="561" customFormat="1" x14ac:dyDescent="0.2">
      <c r="A634" s="696">
        <v>622</v>
      </c>
      <c r="B634" s="710"/>
      <c r="C634" s="694"/>
      <c r="D634" s="694"/>
      <c r="E634" s="694"/>
      <c r="F634" s="694"/>
      <c r="G634" s="694"/>
      <c r="H634" s="716"/>
      <c r="I634" s="710"/>
      <c r="J634" s="704"/>
      <c r="K634" s="708"/>
    </row>
    <row r="635" spans="1:11" s="561" customFormat="1" x14ac:dyDescent="0.2">
      <c r="A635" s="696">
        <v>623</v>
      </c>
      <c r="B635" s="710"/>
      <c r="C635" s="694"/>
      <c r="D635" s="694"/>
      <c r="E635" s="694"/>
      <c r="F635" s="694"/>
      <c r="G635" s="694"/>
      <c r="H635" s="716"/>
      <c r="I635" s="710"/>
      <c r="J635" s="704"/>
      <c r="K635" s="708"/>
    </row>
    <row r="636" spans="1:11" s="561" customFormat="1" x14ac:dyDescent="0.2">
      <c r="A636" s="696">
        <v>624</v>
      </c>
      <c r="B636" s="710"/>
      <c r="C636" s="694"/>
      <c r="D636" s="694"/>
      <c r="E636" s="694"/>
      <c r="F636" s="694"/>
      <c r="G636" s="694"/>
      <c r="H636" s="716"/>
      <c r="I636" s="710"/>
      <c r="J636" s="704"/>
      <c r="K636" s="708"/>
    </row>
    <row r="637" spans="1:11" s="561" customFormat="1" x14ac:dyDescent="0.2">
      <c r="A637" s="696">
        <v>625</v>
      </c>
      <c r="B637" s="710"/>
      <c r="C637" s="694"/>
      <c r="D637" s="694"/>
      <c r="E637" s="694"/>
      <c r="F637" s="694"/>
      <c r="G637" s="694"/>
      <c r="H637" s="716"/>
      <c r="I637" s="710"/>
      <c r="J637" s="704"/>
      <c r="K637" s="708"/>
    </row>
    <row r="638" spans="1:11" s="561" customFormat="1" x14ac:dyDescent="0.2">
      <c r="A638" s="696">
        <v>626</v>
      </c>
      <c r="B638" s="710"/>
      <c r="C638" s="694"/>
      <c r="D638" s="694"/>
      <c r="E638" s="694"/>
      <c r="F638" s="694"/>
      <c r="G638" s="694"/>
      <c r="H638" s="716"/>
      <c r="I638" s="710"/>
      <c r="J638" s="704"/>
      <c r="K638" s="708"/>
    </row>
    <row r="639" spans="1:11" s="561" customFormat="1" x14ac:dyDescent="0.2">
      <c r="A639" s="696">
        <v>627</v>
      </c>
      <c r="B639" s="710"/>
      <c r="C639" s="694"/>
      <c r="D639" s="694"/>
      <c r="E639" s="694"/>
      <c r="F639" s="694"/>
      <c r="G639" s="694"/>
      <c r="H639" s="716"/>
      <c r="I639" s="710"/>
      <c r="J639" s="704"/>
      <c r="K639" s="708"/>
    </row>
    <row r="640" spans="1:11" s="561" customFormat="1" x14ac:dyDescent="0.2">
      <c r="A640" s="696">
        <v>628</v>
      </c>
      <c r="B640" s="710"/>
      <c r="C640" s="694"/>
      <c r="D640" s="694"/>
      <c r="E640" s="694"/>
      <c r="F640" s="694"/>
      <c r="G640" s="694"/>
      <c r="H640" s="716"/>
      <c r="I640" s="710"/>
      <c r="J640" s="704"/>
      <c r="K640" s="708"/>
    </row>
    <row r="641" spans="1:11" s="561" customFormat="1" x14ac:dyDescent="0.2">
      <c r="A641" s="696">
        <v>629</v>
      </c>
      <c r="B641" s="710"/>
      <c r="C641" s="694"/>
      <c r="D641" s="694"/>
      <c r="E641" s="694"/>
      <c r="F641" s="694"/>
      <c r="G641" s="694"/>
      <c r="H641" s="716"/>
      <c r="I641" s="710"/>
      <c r="J641" s="704"/>
      <c r="K641" s="708"/>
    </row>
    <row r="642" spans="1:11" s="561" customFormat="1" x14ac:dyDescent="0.2">
      <c r="A642" s="696">
        <v>630</v>
      </c>
      <c r="B642" s="710"/>
      <c r="C642" s="694"/>
      <c r="D642" s="694"/>
      <c r="E642" s="694"/>
      <c r="F642" s="694"/>
      <c r="G642" s="694"/>
      <c r="H642" s="716"/>
      <c r="I642" s="710"/>
      <c r="J642" s="704"/>
      <c r="K642" s="708"/>
    </row>
    <row r="643" spans="1:11" s="561" customFormat="1" x14ac:dyDescent="0.2">
      <c r="A643" s="696">
        <v>631</v>
      </c>
      <c r="B643" s="710"/>
      <c r="C643" s="694"/>
      <c r="D643" s="694"/>
      <c r="E643" s="694"/>
      <c r="F643" s="694"/>
      <c r="G643" s="694"/>
      <c r="H643" s="716"/>
      <c r="I643" s="710"/>
      <c r="J643" s="704"/>
      <c r="K643" s="708"/>
    </row>
    <row r="644" spans="1:11" s="561" customFormat="1" x14ac:dyDescent="0.2">
      <c r="A644" s="696">
        <v>632</v>
      </c>
      <c r="B644" s="710"/>
      <c r="C644" s="694"/>
      <c r="D644" s="694"/>
      <c r="E644" s="694"/>
      <c r="F644" s="694"/>
      <c r="G644" s="694"/>
      <c r="H644" s="716"/>
      <c r="I644" s="710"/>
      <c r="J644" s="704"/>
      <c r="K644" s="708"/>
    </row>
    <row r="645" spans="1:11" s="561" customFormat="1" x14ac:dyDescent="0.2">
      <c r="A645" s="696">
        <v>633</v>
      </c>
      <c r="B645" s="710"/>
      <c r="C645" s="694"/>
      <c r="D645" s="694"/>
      <c r="E645" s="694"/>
      <c r="F645" s="694"/>
      <c r="G645" s="694"/>
      <c r="H645" s="716"/>
      <c r="I645" s="710"/>
      <c r="J645" s="704"/>
      <c r="K645" s="708"/>
    </row>
    <row r="646" spans="1:11" s="561" customFormat="1" x14ac:dyDescent="0.2">
      <c r="A646" s="696">
        <v>634</v>
      </c>
      <c r="B646" s="710"/>
      <c r="C646" s="694"/>
      <c r="D646" s="694"/>
      <c r="E646" s="694"/>
      <c r="F646" s="694"/>
      <c r="G646" s="694"/>
      <c r="H646" s="716"/>
      <c r="I646" s="710"/>
      <c r="J646" s="704"/>
      <c r="K646" s="708"/>
    </row>
    <row r="647" spans="1:11" s="561" customFormat="1" x14ac:dyDescent="0.2">
      <c r="A647" s="696">
        <v>635</v>
      </c>
      <c r="B647" s="710"/>
      <c r="C647" s="694"/>
      <c r="D647" s="694"/>
      <c r="E647" s="694"/>
      <c r="F647" s="694"/>
      <c r="G647" s="694"/>
      <c r="H647" s="716"/>
      <c r="I647" s="710"/>
      <c r="J647" s="704"/>
      <c r="K647" s="708"/>
    </row>
    <row r="648" spans="1:11" s="561" customFormat="1" x14ac:dyDescent="0.2">
      <c r="A648" s="696">
        <v>636</v>
      </c>
      <c r="B648" s="710"/>
      <c r="C648" s="694"/>
      <c r="D648" s="694"/>
      <c r="E648" s="694"/>
      <c r="F648" s="694"/>
      <c r="G648" s="694"/>
      <c r="H648" s="716"/>
      <c r="I648" s="710"/>
      <c r="J648" s="704"/>
      <c r="K648" s="708"/>
    </row>
    <row r="649" spans="1:11" s="561" customFormat="1" x14ac:dyDescent="0.2">
      <c r="A649" s="696">
        <v>637</v>
      </c>
      <c r="B649" s="710"/>
      <c r="C649" s="694"/>
      <c r="D649" s="694"/>
      <c r="E649" s="694"/>
      <c r="F649" s="694"/>
      <c r="G649" s="694"/>
      <c r="H649" s="716"/>
      <c r="I649" s="710"/>
      <c r="J649" s="704"/>
      <c r="K649" s="708"/>
    </row>
    <row r="650" spans="1:11" s="561" customFormat="1" x14ac:dyDescent="0.2">
      <c r="A650" s="696">
        <v>638</v>
      </c>
      <c r="B650" s="710"/>
      <c r="C650" s="694"/>
      <c r="D650" s="694"/>
      <c r="E650" s="694"/>
      <c r="F650" s="694"/>
      <c r="G650" s="694"/>
      <c r="H650" s="716"/>
      <c r="I650" s="710"/>
      <c r="J650" s="704"/>
      <c r="K650" s="708"/>
    </row>
    <row r="651" spans="1:11" s="561" customFormat="1" x14ac:dyDescent="0.2">
      <c r="A651" s="696">
        <v>639</v>
      </c>
      <c r="B651" s="710"/>
      <c r="C651" s="694"/>
      <c r="D651" s="694"/>
      <c r="E651" s="694"/>
      <c r="F651" s="694"/>
      <c r="G651" s="694"/>
      <c r="H651" s="716"/>
      <c r="I651" s="710"/>
      <c r="J651" s="704"/>
      <c r="K651" s="708"/>
    </row>
    <row r="652" spans="1:11" s="561" customFormat="1" x14ac:dyDescent="0.2">
      <c r="A652" s="696">
        <v>640</v>
      </c>
      <c r="B652" s="710"/>
      <c r="C652" s="694"/>
      <c r="D652" s="694"/>
      <c r="E652" s="694"/>
      <c r="F652" s="694"/>
      <c r="G652" s="694"/>
      <c r="H652" s="716"/>
      <c r="I652" s="710"/>
      <c r="J652" s="704"/>
      <c r="K652" s="708"/>
    </row>
    <row r="653" spans="1:11" s="561" customFormat="1" x14ac:dyDescent="0.2">
      <c r="A653" s="696">
        <v>641</v>
      </c>
      <c r="B653" s="710"/>
      <c r="C653" s="694"/>
      <c r="D653" s="694"/>
      <c r="E653" s="694"/>
      <c r="F653" s="694"/>
      <c r="G653" s="694"/>
      <c r="H653" s="716"/>
      <c r="I653" s="710"/>
      <c r="J653" s="704"/>
      <c r="K653" s="708"/>
    </row>
    <row r="654" spans="1:11" s="561" customFormat="1" x14ac:dyDescent="0.2">
      <c r="A654" s="696">
        <v>642</v>
      </c>
      <c r="B654" s="710"/>
      <c r="C654" s="694"/>
      <c r="D654" s="694"/>
      <c r="E654" s="694"/>
      <c r="F654" s="694"/>
      <c r="G654" s="694"/>
      <c r="H654" s="716"/>
      <c r="I654" s="710"/>
      <c r="J654" s="704"/>
      <c r="K654" s="708"/>
    </row>
    <row r="655" spans="1:11" s="561" customFormat="1" x14ac:dyDescent="0.2">
      <c r="A655" s="696">
        <v>643</v>
      </c>
      <c r="B655" s="710"/>
      <c r="C655" s="694"/>
      <c r="D655" s="694"/>
      <c r="E655" s="694"/>
      <c r="F655" s="694"/>
      <c r="G655" s="694"/>
      <c r="H655" s="716"/>
      <c r="I655" s="710"/>
      <c r="J655" s="704"/>
      <c r="K655" s="708"/>
    </row>
    <row r="656" spans="1:11" s="561" customFormat="1" x14ac:dyDescent="0.2">
      <c r="A656" s="696">
        <v>644</v>
      </c>
      <c r="B656" s="710"/>
      <c r="C656" s="694"/>
      <c r="D656" s="694"/>
      <c r="E656" s="694"/>
      <c r="F656" s="694"/>
      <c r="G656" s="694"/>
      <c r="H656" s="716"/>
      <c r="I656" s="710"/>
      <c r="J656" s="704"/>
      <c r="K656" s="708"/>
    </row>
    <row r="657" spans="1:11" s="561" customFormat="1" x14ac:dyDescent="0.2">
      <c r="A657" s="696">
        <v>645</v>
      </c>
      <c r="B657" s="710"/>
      <c r="C657" s="694"/>
      <c r="D657" s="694"/>
      <c r="E657" s="694"/>
      <c r="F657" s="694"/>
      <c r="G657" s="694"/>
      <c r="H657" s="716"/>
      <c r="I657" s="710"/>
      <c r="J657" s="704"/>
      <c r="K657" s="708"/>
    </row>
    <row r="658" spans="1:11" s="561" customFormat="1" x14ac:dyDescent="0.2">
      <c r="A658" s="696">
        <v>646</v>
      </c>
      <c r="B658" s="710"/>
      <c r="C658" s="694"/>
      <c r="D658" s="694"/>
      <c r="E658" s="694"/>
      <c r="F658" s="694"/>
      <c r="G658" s="694"/>
      <c r="H658" s="716"/>
      <c r="I658" s="710"/>
      <c r="J658" s="704"/>
      <c r="K658" s="708"/>
    </row>
    <row r="659" spans="1:11" s="561" customFormat="1" x14ac:dyDescent="0.2">
      <c r="A659" s="696">
        <v>647</v>
      </c>
      <c r="B659" s="710"/>
      <c r="C659" s="694"/>
      <c r="D659" s="694"/>
      <c r="E659" s="694"/>
      <c r="F659" s="694"/>
      <c r="G659" s="694"/>
      <c r="H659" s="716"/>
      <c r="I659" s="710"/>
      <c r="J659" s="704"/>
      <c r="K659" s="708"/>
    </row>
    <row r="660" spans="1:11" s="561" customFormat="1" x14ac:dyDescent="0.2">
      <c r="A660" s="696">
        <v>648</v>
      </c>
      <c r="B660" s="710"/>
      <c r="C660" s="694"/>
      <c r="D660" s="694"/>
      <c r="E660" s="694"/>
      <c r="F660" s="694"/>
      <c r="G660" s="694"/>
      <c r="H660" s="716"/>
      <c r="I660" s="710"/>
      <c r="J660" s="704"/>
      <c r="K660" s="708"/>
    </row>
    <row r="661" spans="1:11" s="561" customFormat="1" x14ac:dyDescent="0.2">
      <c r="A661" s="696">
        <v>649</v>
      </c>
      <c r="B661" s="710"/>
      <c r="C661" s="694"/>
      <c r="D661" s="694"/>
      <c r="E661" s="694"/>
      <c r="F661" s="694"/>
      <c r="G661" s="694"/>
      <c r="H661" s="716"/>
      <c r="I661" s="710"/>
      <c r="J661" s="704"/>
      <c r="K661" s="708"/>
    </row>
    <row r="662" spans="1:11" s="561" customFormat="1" x14ac:dyDescent="0.2">
      <c r="A662" s="696">
        <v>650</v>
      </c>
      <c r="B662" s="710"/>
      <c r="C662" s="694"/>
      <c r="D662" s="694"/>
      <c r="E662" s="694"/>
      <c r="F662" s="694"/>
      <c r="G662" s="694"/>
      <c r="H662" s="716"/>
      <c r="I662" s="710"/>
      <c r="J662" s="704"/>
      <c r="K662" s="708"/>
    </row>
    <row r="663" spans="1:11" s="561" customFormat="1" x14ac:dyDescent="0.2">
      <c r="A663" s="696">
        <v>651</v>
      </c>
      <c r="B663" s="710"/>
      <c r="C663" s="694"/>
      <c r="D663" s="694"/>
      <c r="E663" s="694"/>
      <c r="F663" s="694"/>
      <c r="G663" s="694"/>
      <c r="H663" s="716"/>
      <c r="I663" s="710"/>
      <c r="J663" s="704"/>
      <c r="K663" s="708"/>
    </row>
    <row r="664" spans="1:11" s="561" customFormat="1" x14ac:dyDescent="0.2">
      <c r="A664" s="696">
        <v>652</v>
      </c>
      <c r="B664" s="710"/>
      <c r="C664" s="694"/>
      <c r="D664" s="694"/>
      <c r="E664" s="694"/>
      <c r="F664" s="694"/>
      <c r="G664" s="694"/>
      <c r="H664" s="716"/>
      <c r="I664" s="710"/>
      <c r="J664" s="704"/>
      <c r="K664" s="708"/>
    </row>
    <row r="665" spans="1:11" s="561" customFormat="1" x14ac:dyDescent="0.2">
      <c r="A665" s="696">
        <v>653</v>
      </c>
      <c r="B665" s="710"/>
      <c r="C665" s="694"/>
      <c r="D665" s="694"/>
      <c r="E665" s="694"/>
      <c r="F665" s="694"/>
      <c r="G665" s="694"/>
      <c r="H665" s="716"/>
      <c r="I665" s="710"/>
      <c r="J665" s="704"/>
      <c r="K665" s="708"/>
    </row>
    <row r="666" spans="1:11" s="561" customFormat="1" x14ac:dyDescent="0.2">
      <c r="A666" s="696">
        <v>654</v>
      </c>
      <c r="B666" s="710"/>
      <c r="C666" s="694"/>
      <c r="D666" s="694"/>
      <c r="E666" s="694"/>
      <c r="F666" s="694"/>
      <c r="G666" s="694"/>
      <c r="H666" s="716"/>
      <c r="I666" s="710"/>
      <c r="J666" s="704"/>
      <c r="K666" s="708"/>
    </row>
    <row r="667" spans="1:11" s="561" customFormat="1" x14ac:dyDescent="0.2">
      <c r="A667" s="696">
        <v>655</v>
      </c>
      <c r="B667" s="710"/>
      <c r="C667" s="694"/>
      <c r="D667" s="694"/>
      <c r="E667" s="694"/>
      <c r="F667" s="694"/>
      <c r="G667" s="694"/>
      <c r="H667" s="716"/>
      <c r="I667" s="710"/>
      <c r="J667" s="704"/>
      <c r="K667" s="708"/>
    </row>
    <row r="668" spans="1:11" s="561" customFormat="1" x14ac:dyDescent="0.2">
      <c r="A668" s="696">
        <v>656</v>
      </c>
      <c r="B668" s="710"/>
      <c r="C668" s="694"/>
      <c r="D668" s="694"/>
      <c r="E668" s="694"/>
      <c r="F668" s="694"/>
      <c r="G668" s="694"/>
      <c r="H668" s="716"/>
      <c r="I668" s="710"/>
      <c r="J668" s="704"/>
      <c r="K668" s="708"/>
    </row>
    <row r="669" spans="1:11" s="561" customFormat="1" x14ac:dyDescent="0.2">
      <c r="A669" s="696">
        <v>657</v>
      </c>
      <c r="B669" s="710"/>
      <c r="C669" s="694"/>
      <c r="D669" s="694"/>
      <c r="E669" s="694"/>
      <c r="F669" s="694"/>
      <c r="G669" s="694"/>
      <c r="H669" s="716"/>
      <c r="I669" s="710"/>
      <c r="J669" s="704"/>
      <c r="K669" s="708"/>
    </row>
    <row r="670" spans="1:11" s="561" customFormat="1" x14ac:dyDescent="0.2">
      <c r="A670" s="696">
        <v>658</v>
      </c>
      <c r="B670" s="710"/>
      <c r="C670" s="694"/>
      <c r="D670" s="694"/>
      <c r="E670" s="694"/>
      <c r="F670" s="694"/>
      <c r="G670" s="694"/>
      <c r="H670" s="716"/>
      <c r="I670" s="710"/>
      <c r="J670" s="704"/>
      <c r="K670" s="708"/>
    </row>
    <row r="671" spans="1:11" s="561" customFormat="1" x14ac:dyDescent="0.2">
      <c r="A671" s="696">
        <v>659</v>
      </c>
      <c r="B671" s="710"/>
      <c r="C671" s="694"/>
      <c r="D671" s="694"/>
      <c r="E671" s="694"/>
      <c r="F671" s="694"/>
      <c r="G671" s="694"/>
      <c r="H671" s="716"/>
      <c r="I671" s="710"/>
      <c r="J671" s="704"/>
      <c r="K671" s="708"/>
    </row>
    <row r="672" spans="1:11" s="561" customFormat="1" x14ac:dyDescent="0.2">
      <c r="A672" s="696">
        <v>660</v>
      </c>
      <c r="B672" s="710"/>
      <c r="C672" s="694"/>
      <c r="D672" s="694"/>
      <c r="E672" s="694"/>
      <c r="F672" s="694"/>
      <c r="G672" s="694"/>
      <c r="H672" s="716"/>
      <c r="I672" s="710"/>
      <c r="J672" s="704"/>
      <c r="K672" s="708"/>
    </row>
    <row r="673" spans="1:11" s="561" customFormat="1" x14ac:dyDescent="0.2">
      <c r="A673" s="696">
        <v>661</v>
      </c>
      <c r="B673" s="710"/>
      <c r="C673" s="694"/>
      <c r="D673" s="694"/>
      <c r="E673" s="694"/>
      <c r="F673" s="694"/>
      <c r="G673" s="694"/>
      <c r="H673" s="716"/>
      <c r="I673" s="710"/>
      <c r="J673" s="704"/>
      <c r="K673" s="708"/>
    </row>
    <row r="674" spans="1:11" s="561" customFormat="1" x14ac:dyDescent="0.2">
      <c r="A674" s="696">
        <v>662</v>
      </c>
      <c r="B674" s="710"/>
      <c r="C674" s="694"/>
      <c r="D674" s="694"/>
      <c r="E674" s="694"/>
      <c r="F674" s="694"/>
      <c r="G674" s="694"/>
      <c r="H674" s="716"/>
      <c r="I674" s="710"/>
      <c r="J674" s="704"/>
      <c r="K674" s="708"/>
    </row>
    <row r="675" spans="1:11" s="561" customFormat="1" x14ac:dyDescent="0.2">
      <c r="A675" s="696">
        <v>663</v>
      </c>
      <c r="B675" s="710"/>
      <c r="C675" s="694"/>
      <c r="D675" s="694"/>
      <c r="E675" s="694"/>
      <c r="F675" s="694"/>
      <c r="G675" s="694"/>
      <c r="H675" s="716"/>
      <c r="I675" s="710"/>
      <c r="J675" s="704"/>
      <c r="K675" s="708"/>
    </row>
    <row r="676" spans="1:11" s="561" customFormat="1" x14ac:dyDescent="0.2">
      <c r="A676" s="696">
        <v>664</v>
      </c>
      <c r="B676" s="710"/>
      <c r="C676" s="694"/>
      <c r="D676" s="694"/>
      <c r="E676" s="694"/>
      <c r="F676" s="694"/>
      <c r="G676" s="694"/>
      <c r="H676" s="716"/>
      <c r="I676" s="710"/>
      <c r="J676" s="704"/>
      <c r="K676" s="708"/>
    </row>
    <row r="677" spans="1:11" s="561" customFormat="1" x14ac:dyDescent="0.2">
      <c r="A677" s="696">
        <v>665</v>
      </c>
      <c r="B677" s="710"/>
      <c r="C677" s="694"/>
      <c r="D677" s="694"/>
      <c r="E677" s="694"/>
      <c r="F677" s="694"/>
      <c r="G677" s="694"/>
      <c r="H677" s="716"/>
      <c r="I677" s="710"/>
      <c r="J677" s="704"/>
      <c r="K677" s="708"/>
    </row>
    <row r="678" spans="1:11" s="561" customFormat="1" x14ac:dyDescent="0.2">
      <c r="A678" s="696">
        <v>666</v>
      </c>
      <c r="B678" s="710"/>
      <c r="C678" s="694"/>
      <c r="D678" s="694"/>
      <c r="E678" s="694"/>
      <c r="F678" s="694"/>
      <c r="G678" s="694"/>
      <c r="H678" s="716"/>
      <c r="I678" s="710"/>
      <c r="J678" s="704"/>
      <c r="K678" s="708"/>
    </row>
    <row r="679" spans="1:11" s="561" customFormat="1" x14ac:dyDescent="0.2">
      <c r="A679" s="696">
        <v>667</v>
      </c>
      <c r="B679" s="710"/>
      <c r="C679" s="694"/>
      <c r="D679" s="694"/>
      <c r="E679" s="694"/>
      <c r="F679" s="694"/>
      <c r="G679" s="694"/>
      <c r="H679" s="716"/>
      <c r="I679" s="710"/>
      <c r="J679" s="704"/>
      <c r="K679" s="708"/>
    </row>
    <row r="680" spans="1:11" s="561" customFormat="1" x14ac:dyDescent="0.2">
      <c r="A680" s="696">
        <v>668</v>
      </c>
      <c r="B680" s="710"/>
      <c r="C680" s="694"/>
      <c r="D680" s="694"/>
      <c r="E680" s="694"/>
      <c r="F680" s="694"/>
      <c r="G680" s="694"/>
      <c r="H680" s="716"/>
      <c r="I680" s="710"/>
      <c r="J680" s="704"/>
      <c r="K680" s="708"/>
    </row>
    <row r="681" spans="1:11" s="561" customFormat="1" x14ac:dyDescent="0.2">
      <c r="A681" s="696">
        <v>669</v>
      </c>
      <c r="B681" s="710"/>
      <c r="C681" s="694"/>
      <c r="D681" s="694"/>
      <c r="E681" s="694"/>
      <c r="F681" s="694"/>
      <c r="G681" s="694"/>
      <c r="H681" s="716"/>
      <c r="I681" s="710"/>
      <c r="J681" s="704"/>
      <c r="K681" s="708"/>
    </row>
    <row r="682" spans="1:11" s="561" customFormat="1" x14ac:dyDescent="0.2">
      <c r="A682" s="696">
        <v>670</v>
      </c>
      <c r="B682" s="710"/>
      <c r="C682" s="694"/>
      <c r="D682" s="694"/>
      <c r="E682" s="694"/>
      <c r="F682" s="694"/>
      <c r="G682" s="694"/>
      <c r="H682" s="716"/>
      <c r="I682" s="710"/>
      <c r="J682" s="704"/>
      <c r="K682" s="708"/>
    </row>
    <row r="683" spans="1:11" s="561" customFormat="1" x14ac:dyDescent="0.2">
      <c r="A683" s="696">
        <v>671</v>
      </c>
      <c r="B683" s="710"/>
      <c r="C683" s="694"/>
      <c r="D683" s="694"/>
      <c r="E683" s="694"/>
      <c r="F683" s="694"/>
      <c r="G683" s="694"/>
      <c r="H683" s="716"/>
      <c r="I683" s="710"/>
      <c r="J683" s="704"/>
      <c r="K683" s="708"/>
    </row>
    <row r="684" spans="1:11" s="561" customFormat="1" x14ac:dyDescent="0.2">
      <c r="A684" s="696">
        <v>672</v>
      </c>
      <c r="B684" s="710"/>
      <c r="C684" s="694"/>
      <c r="D684" s="694"/>
      <c r="E684" s="694"/>
      <c r="F684" s="694"/>
      <c r="G684" s="694"/>
      <c r="H684" s="716"/>
      <c r="I684" s="710"/>
      <c r="J684" s="704"/>
      <c r="K684" s="708"/>
    </row>
    <row r="685" spans="1:11" s="561" customFormat="1" x14ac:dyDescent="0.2">
      <c r="A685" s="696">
        <v>673</v>
      </c>
      <c r="B685" s="710"/>
      <c r="C685" s="694"/>
      <c r="D685" s="694"/>
      <c r="E685" s="694"/>
      <c r="F685" s="694"/>
      <c r="G685" s="694"/>
      <c r="H685" s="716"/>
      <c r="I685" s="710"/>
      <c r="J685" s="704"/>
      <c r="K685" s="708"/>
    </row>
    <row r="686" spans="1:11" s="561" customFormat="1" x14ac:dyDescent="0.2">
      <c r="A686" s="696">
        <v>674</v>
      </c>
      <c r="B686" s="710"/>
      <c r="C686" s="694"/>
      <c r="D686" s="694"/>
      <c r="E686" s="694"/>
      <c r="F686" s="694"/>
      <c r="G686" s="694"/>
      <c r="H686" s="716"/>
      <c r="I686" s="710"/>
      <c r="J686" s="704"/>
      <c r="K686" s="708"/>
    </row>
    <row r="687" spans="1:11" s="561" customFormat="1" x14ac:dyDescent="0.2">
      <c r="A687" s="696">
        <v>675</v>
      </c>
      <c r="B687" s="710"/>
      <c r="C687" s="694"/>
      <c r="D687" s="694"/>
      <c r="E687" s="694"/>
      <c r="F687" s="694"/>
      <c r="G687" s="694"/>
      <c r="H687" s="716"/>
      <c r="I687" s="710"/>
      <c r="J687" s="704"/>
      <c r="K687" s="708"/>
    </row>
    <row r="688" spans="1:11" s="561" customFormat="1" x14ac:dyDescent="0.2">
      <c r="A688" s="696">
        <v>676</v>
      </c>
      <c r="B688" s="710"/>
      <c r="C688" s="694"/>
      <c r="D688" s="694"/>
      <c r="E688" s="694"/>
      <c r="F688" s="694"/>
      <c r="G688" s="694"/>
      <c r="H688" s="716"/>
      <c r="I688" s="710"/>
      <c r="J688" s="704"/>
      <c r="K688" s="708"/>
    </row>
    <row r="689" spans="1:11" s="561" customFormat="1" x14ac:dyDescent="0.2">
      <c r="A689" s="696">
        <v>677</v>
      </c>
      <c r="B689" s="710"/>
      <c r="C689" s="694"/>
      <c r="D689" s="694"/>
      <c r="E689" s="694"/>
      <c r="F689" s="694"/>
      <c r="G689" s="694"/>
      <c r="H689" s="716"/>
      <c r="I689" s="710"/>
      <c r="J689" s="704"/>
      <c r="K689" s="708"/>
    </row>
    <row r="690" spans="1:11" s="561" customFormat="1" x14ac:dyDescent="0.2">
      <c r="A690" s="696">
        <v>678</v>
      </c>
      <c r="B690" s="710"/>
      <c r="C690" s="694"/>
      <c r="D690" s="694"/>
      <c r="E690" s="694"/>
      <c r="F690" s="694"/>
      <c r="G690" s="694"/>
      <c r="H690" s="716"/>
      <c r="I690" s="710"/>
      <c r="J690" s="704"/>
      <c r="K690" s="708"/>
    </row>
    <row r="691" spans="1:11" s="561" customFormat="1" x14ac:dyDescent="0.2">
      <c r="A691" s="696">
        <v>679</v>
      </c>
      <c r="B691" s="710"/>
      <c r="C691" s="694"/>
      <c r="D691" s="694"/>
      <c r="E691" s="694"/>
      <c r="F691" s="694"/>
      <c r="G691" s="694"/>
      <c r="H691" s="716"/>
      <c r="I691" s="710"/>
      <c r="J691" s="704"/>
      <c r="K691" s="708"/>
    </row>
    <row r="692" spans="1:11" s="561" customFormat="1" x14ac:dyDescent="0.2">
      <c r="A692" s="696">
        <v>680</v>
      </c>
      <c r="B692" s="710"/>
      <c r="C692" s="694"/>
      <c r="D692" s="694"/>
      <c r="E692" s="694"/>
      <c r="F692" s="694"/>
      <c r="G692" s="694"/>
      <c r="H692" s="716"/>
      <c r="I692" s="710"/>
      <c r="J692" s="704"/>
      <c r="K692" s="708"/>
    </row>
    <row r="693" spans="1:11" s="561" customFormat="1" x14ac:dyDescent="0.2">
      <c r="A693" s="696">
        <v>681</v>
      </c>
      <c r="B693" s="710"/>
      <c r="C693" s="694"/>
      <c r="D693" s="694"/>
      <c r="E693" s="694"/>
      <c r="F693" s="694"/>
      <c r="G693" s="694"/>
      <c r="H693" s="716"/>
      <c r="I693" s="710"/>
      <c r="J693" s="704"/>
      <c r="K693" s="708"/>
    </row>
    <row r="694" spans="1:11" s="561" customFormat="1" x14ac:dyDescent="0.2">
      <c r="A694" s="696">
        <v>682</v>
      </c>
      <c r="B694" s="710"/>
      <c r="C694" s="694"/>
      <c r="D694" s="694"/>
      <c r="E694" s="694"/>
      <c r="F694" s="694"/>
      <c r="G694" s="694"/>
      <c r="H694" s="716"/>
      <c r="I694" s="710"/>
      <c r="J694" s="704"/>
      <c r="K694" s="708"/>
    </row>
    <row r="695" spans="1:11" s="561" customFormat="1" x14ac:dyDescent="0.2">
      <c r="A695" s="696">
        <v>683</v>
      </c>
      <c r="B695" s="710"/>
      <c r="C695" s="694"/>
      <c r="D695" s="694"/>
      <c r="E695" s="694"/>
      <c r="F695" s="694"/>
      <c r="G695" s="694"/>
      <c r="H695" s="716"/>
      <c r="I695" s="710"/>
      <c r="J695" s="704"/>
      <c r="K695" s="708"/>
    </row>
    <row r="696" spans="1:11" s="561" customFormat="1" x14ac:dyDescent="0.2">
      <c r="A696" s="696">
        <v>684</v>
      </c>
      <c r="B696" s="710"/>
      <c r="C696" s="694"/>
      <c r="D696" s="694"/>
      <c r="E696" s="694"/>
      <c r="F696" s="694"/>
      <c r="G696" s="694"/>
      <c r="H696" s="716"/>
      <c r="I696" s="710"/>
      <c r="J696" s="704"/>
      <c r="K696" s="708"/>
    </row>
    <row r="697" spans="1:11" s="561" customFormat="1" x14ac:dyDescent="0.2">
      <c r="A697" s="696">
        <v>685</v>
      </c>
      <c r="B697" s="710"/>
      <c r="C697" s="694"/>
      <c r="D697" s="694"/>
      <c r="E697" s="694"/>
      <c r="F697" s="694"/>
      <c r="G697" s="694"/>
      <c r="H697" s="716"/>
      <c r="I697" s="710"/>
      <c r="J697" s="704"/>
      <c r="K697" s="708"/>
    </row>
    <row r="698" spans="1:11" s="561" customFormat="1" x14ac:dyDescent="0.2">
      <c r="A698" s="696">
        <v>686</v>
      </c>
      <c r="B698" s="710"/>
      <c r="C698" s="694"/>
      <c r="D698" s="694"/>
      <c r="E698" s="694"/>
      <c r="F698" s="694"/>
      <c r="G698" s="694"/>
      <c r="H698" s="716"/>
      <c r="I698" s="710"/>
      <c r="J698" s="704"/>
      <c r="K698" s="708"/>
    </row>
    <row r="699" spans="1:11" s="561" customFormat="1" x14ac:dyDescent="0.2">
      <c r="A699" s="696">
        <v>687</v>
      </c>
      <c r="B699" s="710"/>
      <c r="C699" s="694"/>
      <c r="D699" s="694"/>
      <c r="E699" s="694"/>
      <c r="F699" s="694"/>
      <c r="G699" s="694"/>
      <c r="H699" s="716"/>
      <c r="I699" s="710"/>
      <c r="J699" s="704"/>
      <c r="K699" s="708"/>
    </row>
    <row r="700" spans="1:11" s="561" customFormat="1" x14ac:dyDescent="0.2">
      <c r="A700" s="696">
        <v>688</v>
      </c>
      <c r="B700" s="710"/>
      <c r="C700" s="694"/>
      <c r="D700" s="694"/>
      <c r="E700" s="694"/>
      <c r="F700" s="694"/>
      <c r="G700" s="694"/>
      <c r="H700" s="716"/>
      <c r="I700" s="710"/>
      <c r="J700" s="704"/>
      <c r="K700" s="708"/>
    </row>
    <row r="701" spans="1:11" s="561" customFormat="1" x14ac:dyDescent="0.2">
      <c r="A701" s="696">
        <v>689</v>
      </c>
      <c r="B701" s="710"/>
      <c r="C701" s="694"/>
      <c r="D701" s="694"/>
      <c r="E701" s="694"/>
      <c r="F701" s="694"/>
      <c r="G701" s="694"/>
      <c r="H701" s="716"/>
      <c r="I701" s="710"/>
      <c r="J701" s="704"/>
      <c r="K701" s="708"/>
    </row>
    <row r="702" spans="1:11" s="561" customFormat="1" x14ac:dyDescent="0.2">
      <c r="A702" s="696">
        <v>690</v>
      </c>
      <c r="B702" s="710"/>
      <c r="C702" s="694"/>
      <c r="D702" s="694"/>
      <c r="E702" s="694"/>
      <c r="F702" s="694"/>
      <c r="G702" s="694"/>
      <c r="H702" s="716"/>
      <c r="I702" s="710"/>
      <c r="J702" s="704"/>
      <c r="K702" s="708"/>
    </row>
    <row r="703" spans="1:11" s="561" customFormat="1" x14ac:dyDescent="0.2">
      <c r="A703" s="696">
        <v>691</v>
      </c>
      <c r="B703" s="710"/>
      <c r="C703" s="694"/>
      <c r="D703" s="694"/>
      <c r="E703" s="694"/>
      <c r="F703" s="694"/>
      <c r="G703" s="694"/>
      <c r="H703" s="716"/>
      <c r="I703" s="710"/>
      <c r="J703" s="704"/>
      <c r="K703" s="708"/>
    </row>
    <row r="704" spans="1:11" s="561" customFormat="1" x14ac:dyDescent="0.2">
      <c r="A704" s="696">
        <v>692</v>
      </c>
      <c r="B704" s="710"/>
      <c r="C704" s="694"/>
      <c r="D704" s="694"/>
      <c r="E704" s="694"/>
      <c r="F704" s="694"/>
      <c r="G704" s="694"/>
      <c r="H704" s="716"/>
      <c r="I704" s="710"/>
      <c r="J704" s="704"/>
      <c r="K704" s="708"/>
    </row>
    <row r="705" spans="1:11" s="561" customFormat="1" x14ac:dyDescent="0.2">
      <c r="A705" s="696">
        <v>693</v>
      </c>
      <c r="B705" s="710"/>
      <c r="C705" s="694"/>
      <c r="D705" s="694"/>
      <c r="E705" s="694"/>
      <c r="F705" s="694"/>
      <c r="G705" s="694"/>
      <c r="H705" s="716"/>
      <c r="I705" s="710"/>
      <c r="J705" s="704"/>
      <c r="K705" s="708"/>
    </row>
    <row r="706" spans="1:11" s="561" customFormat="1" x14ac:dyDescent="0.2">
      <c r="A706" s="696">
        <v>694</v>
      </c>
      <c r="B706" s="710"/>
      <c r="C706" s="694"/>
      <c r="D706" s="694"/>
      <c r="E706" s="694"/>
      <c r="F706" s="694"/>
      <c r="G706" s="694"/>
      <c r="H706" s="716"/>
      <c r="I706" s="710"/>
      <c r="J706" s="704"/>
      <c r="K706" s="708"/>
    </row>
    <row r="707" spans="1:11" s="561" customFormat="1" x14ac:dyDescent="0.2">
      <c r="A707" s="696">
        <v>695</v>
      </c>
      <c r="B707" s="710"/>
      <c r="C707" s="694"/>
      <c r="D707" s="694"/>
      <c r="E707" s="694"/>
      <c r="F707" s="694"/>
      <c r="G707" s="694"/>
      <c r="H707" s="716"/>
      <c r="I707" s="710"/>
      <c r="J707" s="704"/>
      <c r="K707" s="708"/>
    </row>
    <row r="708" spans="1:11" s="561" customFormat="1" x14ac:dyDescent="0.2">
      <c r="A708" s="696">
        <v>696</v>
      </c>
      <c r="B708" s="710"/>
      <c r="C708" s="694"/>
      <c r="D708" s="694"/>
      <c r="E708" s="694"/>
      <c r="F708" s="694"/>
      <c r="G708" s="694"/>
      <c r="H708" s="716"/>
      <c r="I708" s="710"/>
      <c r="J708" s="704"/>
      <c r="K708" s="708"/>
    </row>
    <row r="709" spans="1:11" s="561" customFormat="1" x14ac:dyDescent="0.2">
      <c r="A709" s="696">
        <v>697</v>
      </c>
      <c r="B709" s="710"/>
      <c r="C709" s="694"/>
      <c r="D709" s="694"/>
      <c r="E709" s="694"/>
      <c r="F709" s="694"/>
      <c r="G709" s="694"/>
      <c r="H709" s="716"/>
      <c r="I709" s="710"/>
      <c r="J709" s="704"/>
      <c r="K709" s="708"/>
    </row>
    <row r="710" spans="1:11" s="561" customFormat="1" x14ac:dyDescent="0.2">
      <c r="A710" s="696">
        <v>698</v>
      </c>
      <c r="B710" s="710"/>
      <c r="C710" s="694"/>
      <c r="D710" s="694"/>
      <c r="E710" s="694"/>
      <c r="F710" s="694"/>
      <c r="G710" s="694"/>
      <c r="H710" s="716"/>
      <c r="I710" s="710"/>
      <c r="J710" s="704"/>
      <c r="K710" s="708"/>
    </row>
    <row r="711" spans="1:11" s="561" customFormat="1" x14ac:dyDescent="0.2">
      <c r="A711" s="696">
        <v>699</v>
      </c>
      <c r="B711" s="710"/>
      <c r="C711" s="694"/>
      <c r="D711" s="694"/>
      <c r="E711" s="694"/>
      <c r="F711" s="694"/>
      <c r="G711" s="694"/>
      <c r="H711" s="716"/>
      <c r="I711" s="710"/>
      <c r="J711" s="704"/>
      <c r="K711" s="708"/>
    </row>
    <row r="712" spans="1:11" s="561" customFormat="1" x14ac:dyDescent="0.2">
      <c r="A712" s="696">
        <v>700</v>
      </c>
      <c r="B712" s="710"/>
      <c r="C712" s="694"/>
      <c r="D712" s="694"/>
      <c r="E712" s="694"/>
      <c r="F712" s="694"/>
      <c r="G712" s="694"/>
      <c r="H712" s="716"/>
      <c r="I712" s="710"/>
      <c r="J712" s="704"/>
      <c r="K712" s="708"/>
    </row>
    <row r="713" spans="1:11" s="614" customFormat="1" ht="24.95" customHeight="1" x14ac:dyDescent="0.2">
      <c r="A713" s="697"/>
      <c r="B713" s="711"/>
      <c r="F713" s="727"/>
      <c r="G713" s="727"/>
      <c r="H713" s="717"/>
      <c r="I713" s="711"/>
      <c r="J713" s="705"/>
      <c r="K713" s="705"/>
    </row>
    <row r="714" spans="1:11" s="614" customFormat="1" ht="24.95" customHeight="1" x14ac:dyDescent="0.2">
      <c r="A714" s="697"/>
      <c r="B714" s="711"/>
      <c r="F714" s="727"/>
      <c r="G714" s="727"/>
      <c r="H714" s="717"/>
      <c r="I714" s="711"/>
      <c r="J714" s="705"/>
      <c r="K714" s="705"/>
    </row>
    <row r="715" spans="1:11" s="614" customFormat="1" ht="24.95" customHeight="1" x14ac:dyDescent="0.2">
      <c r="A715" s="697"/>
      <c r="B715" s="711"/>
      <c r="F715" s="727"/>
      <c r="G715" s="727"/>
      <c r="H715" s="717"/>
      <c r="I715" s="711"/>
      <c r="J715" s="705"/>
      <c r="K715" s="705"/>
    </row>
    <row r="716" spans="1:11" s="614" customFormat="1" ht="24.95" customHeight="1" x14ac:dyDescent="0.2">
      <c r="A716" s="697"/>
      <c r="B716" s="711"/>
      <c r="F716" s="727"/>
      <c r="G716" s="727"/>
      <c r="H716" s="717"/>
      <c r="I716" s="711"/>
      <c r="J716" s="705"/>
      <c r="K716" s="705"/>
    </row>
    <row r="717" spans="1:11" s="614" customFormat="1" ht="24.95" customHeight="1" x14ac:dyDescent="0.2">
      <c r="A717" s="697"/>
      <c r="B717" s="711"/>
      <c r="F717" s="727"/>
      <c r="G717" s="727"/>
      <c r="H717" s="717"/>
      <c r="I717" s="711"/>
      <c r="J717" s="705"/>
      <c r="K717" s="705"/>
    </row>
    <row r="718" spans="1:11" s="614" customFormat="1" ht="24.95" customHeight="1" x14ac:dyDescent="0.2">
      <c r="A718" s="697"/>
      <c r="B718" s="711"/>
      <c r="F718" s="727"/>
      <c r="G718" s="727"/>
      <c r="H718" s="717"/>
      <c r="I718" s="711"/>
      <c r="J718" s="705"/>
      <c r="K718" s="705"/>
    </row>
    <row r="719" spans="1:11" s="614" customFormat="1" ht="24.95" customHeight="1" x14ac:dyDescent="0.2">
      <c r="A719" s="697"/>
      <c r="B719" s="711"/>
      <c r="F719" s="727"/>
      <c r="G719" s="727"/>
      <c r="H719" s="717"/>
      <c r="I719" s="711"/>
      <c r="J719" s="705"/>
      <c r="K719" s="705"/>
    </row>
    <row r="720" spans="1:11" s="614" customFormat="1" ht="24.95" customHeight="1" x14ac:dyDescent="0.2">
      <c r="A720" s="697"/>
      <c r="B720" s="711"/>
      <c r="F720" s="727"/>
      <c r="G720" s="727"/>
      <c r="H720" s="717"/>
      <c r="I720" s="711"/>
      <c r="J720" s="705"/>
      <c r="K720" s="705"/>
    </row>
    <row r="721" spans="1:11" s="614" customFormat="1" ht="24.95" customHeight="1" x14ac:dyDescent="0.2">
      <c r="A721" s="697"/>
      <c r="B721" s="711"/>
      <c r="F721" s="727"/>
      <c r="G721" s="727"/>
      <c r="H721" s="717"/>
      <c r="I721" s="711"/>
      <c r="J721" s="705"/>
      <c r="K721" s="705"/>
    </row>
    <row r="722" spans="1:11" s="614" customFormat="1" ht="24.95" customHeight="1" x14ac:dyDescent="0.2">
      <c r="A722" s="697"/>
      <c r="B722" s="711"/>
      <c r="F722" s="727"/>
      <c r="G722" s="727"/>
      <c r="H722" s="717"/>
      <c r="I722" s="711"/>
      <c r="J722" s="705"/>
      <c r="K722" s="705"/>
    </row>
    <row r="723" spans="1:11" s="614" customFormat="1" ht="24.95" customHeight="1" x14ac:dyDescent="0.2">
      <c r="A723" s="697"/>
      <c r="B723" s="711"/>
      <c r="F723" s="727"/>
      <c r="G723" s="727"/>
      <c r="H723" s="717"/>
      <c r="I723" s="711"/>
      <c r="J723" s="705"/>
      <c r="K723" s="705"/>
    </row>
    <row r="724" spans="1:11" s="614" customFormat="1" ht="24.95" customHeight="1" x14ac:dyDescent="0.2">
      <c r="A724" s="697"/>
      <c r="B724" s="711"/>
      <c r="F724" s="727"/>
      <c r="G724" s="727"/>
      <c r="H724" s="717"/>
      <c r="I724" s="711"/>
      <c r="J724" s="705"/>
      <c r="K724" s="705"/>
    </row>
    <row r="725" spans="1:11" s="614" customFormat="1" ht="24.95" customHeight="1" x14ac:dyDescent="0.2">
      <c r="A725" s="697"/>
      <c r="B725" s="711"/>
      <c r="F725" s="727"/>
      <c r="G725" s="727"/>
      <c r="H725" s="717"/>
      <c r="I725" s="711"/>
      <c r="J725" s="705"/>
      <c r="K725" s="705"/>
    </row>
    <row r="726" spans="1:11" s="614" customFormat="1" ht="24.95" customHeight="1" x14ac:dyDescent="0.2">
      <c r="A726" s="697"/>
      <c r="B726" s="711"/>
      <c r="F726" s="727"/>
      <c r="G726" s="727"/>
      <c r="H726" s="717"/>
      <c r="I726" s="711"/>
      <c r="J726" s="705"/>
      <c r="K726" s="705"/>
    </row>
    <row r="727" spans="1:11" s="614" customFormat="1" ht="24.95" customHeight="1" x14ac:dyDescent="0.2">
      <c r="A727" s="697"/>
      <c r="B727" s="711"/>
      <c r="F727" s="727"/>
      <c r="G727" s="727"/>
      <c r="H727" s="717"/>
      <c r="I727" s="711"/>
      <c r="J727" s="705"/>
      <c r="K727" s="705"/>
    </row>
    <row r="728" spans="1:11" s="614" customFormat="1" ht="24.95" customHeight="1" x14ac:dyDescent="0.2">
      <c r="A728" s="697"/>
      <c r="B728" s="711"/>
      <c r="F728" s="727"/>
      <c r="G728" s="727"/>
      <c r="H728" s="717"/>
      <c r="I728" s="711"/>
      <c r="J728" s="705"/>
      <c r="K728" s="705"/>
    </row>
    <row r="729" spans="1:11" s="614" customFormat="1" ht="24.95" customHeight="1" x14ac:dyDescent="0.2">
      <c r="A729" s="697"/>
      <c r="B729" s="711"/>
      <c r="F729" s="727"/>
      <c r="G729" s="727"/>
      <c r="H729" s="717"/>
      <c r="I729" s="711"/>
      <c r="J729" s="705"/>
      <c r="K729" s="705"/>
    </row>
    <row r="730" spans="1:11" s="614" customFormat="1" ht="24.95" customHeight="1" x14ac:dyDescent="0.2">
      <c r="A730" s="697"/>
      <c r="B730" s="711"/>
      <c r="F730" s="727"/>
      <c r="G730" s="727"/>
      <c r="H730" s="717"/>
      <c r="I730" s="711"/>
      <c r="J730" s="705"/>
      <c r="K730" s="705"/>
    </row>
    <row r="731" spans="1:11" s="614" customFormat="1" ht="24.95" customHeight="1" x14ac:dyDescent="0.2">
      <c r="A731" s="697"/>
      <c r="B731" s="711"/>
      <c r="F731" s="727"/>
      <c r="G731" s="727"/>
      <c r="H731" s="717"/>
      <c r="I731" s="711"/>
      <c r="J731" s="705"/>
      <c r="K731" s="705"/>
    </row>
    <row r="732" spans="1:11" s="614" customFormat="1" ht="24.95" customHeight="1" x14ac:dyDescent="0.2">
      <c r="A732" s="697"/>
      <c r="B732" s="711"/>
      <c r="F732" s="727"/>
      <c r="G732" s="727"/>
      <c r="H732" s="717"/>
      <c r="I732" s="711"/>
      <c r="J732" s="705"/>
      <c r="K732" s="705"/>
    </row>
    <row r="733" spans="1:11" s="614" customFormat="1" ht="24.95" customHeight="1" x14ac:dyDescent="0.2">
      <c r="A733" s="697"/>
      <c r="B733" s="711"/>
      <c r="F733" s="727"/>
      <c r="G733" s="727"/>
      <c r="H733" s="717"/>
      <c r="I733" s="711"/>
      <c r="J733" s="705"/>
      <c r="K733" s="705"/>
    </row>
    <row r="734" spans="1:11" s="614" customFormat="1" ht="24.95" customHeight="1" x14ac:dyDescent="0.2">
      <c r="A734" s="697"/>
      <c r="B734" s="711"/>
      <c r="F734" s="727"/>
      <c r="G734" s="727"/>
      <c r="H734" s="717"/>
      <c r="I734" s="711"/>
      <c r="J734" s="705"/>
      <c r="K734" s="705"/>
    </row>
    <row r="735" spans="1:11" s="614" customFormat="1" ht="24.95" customHeight="1" x14ac:dyDescent="0.2">
      <c r="A735" s="697"/>
      <c r="B735" s="711"/>
      <c r="F735" s="727"/>
      <c r="G735" s="727"/>
      <c r="H735" s="717"/>
      <c r="I735" s="711"/>
      <c r="J735" s="705"/>
      <c r="K735" s="705"/>
    </row>
    <row r="736" spans="1:11" s="614" customFormat="1" ht="24.95" customHeight="1" x14ac:dyDescent="0.2">
      <c r="A736" s="697"/>
      <c r="B736" s="711"/>
      <c r="F736" s="727"/>
      <c r="G736" s="727"/>
      <c r="H736" s="717"/>
      <c r="I736" s="711"/>
      <c r="J736" s="705"/>
      <c r="K736" s="705"/>
    </row>
    <row r="737" spans="1:11" s="614" customFormat="1" ht="24.95" customHeight="1" x14ac:dyDescent="0.2">
      <c r="A737" s="697"/>
      <c r="B737" s="711"/>
      <c r="F737" s="727"/>
      <c r="G737" s="727"/>
      <c r="H737" s="717"/>
      <c r="I737" s="711"/>
      <c r="J737" s="705"/>
      <c r="K737" s="705"/>
    </row>
    <row r="738" spans="1:11" s="614" customFormat="1" ht="24.95" customHeight="1" x14ac:dyDescent="0.2">
      <c r="A738" s="697"/>
      <c r="B738" s="711"/>
      <c r="F738" s="727"/>
      <c r="G738" s="727"/>
      <c r="H738" s="717"/>
      <c r="I738" s="711"/>
      <c r="J738" s="705"/>
      <c r="K738" s="705"/>
    </row>
    <row r="739" spans="1:11" s="614" customFormat="1" ht="24.95" customHeight="1" x14ac:dyDescent="0.2">
      <c r="A739" s="697"/>
      <c r="B739" s="711"/>
      <c r="F739" s="727"/>
      <c r="G739" s="727"/>
      <c r="H739" s="717"/>
      <c r="I739" s="711"/>
      <c r="J739" s="705"/>
      <c r="K739" s="705"/>
    </row>
    <row r="740" spans="1:11" s="614" customFormat="1" ht="24.95" customHeight="1" x14ac:dyDescent="0.2">
      <c r="A740" s="697"/>
      <c r="B740" s="711"/>
      <c r="F740" s="727"/>
      <c r="G740" s="727"/>
      <c r="H740" s="717"/>
      <c r="I740" s="711"/>
      <c r="J740" s="705"/>
      <c r="K740" s="705"/>
    </row>
    <row r="741" spans="1:11" s="614" customFormat="1" ht="24.95" customHeight="1" x14ac:dyDescent="0.2">
      <c r="A741" s="697"/>
      <c r="B741" s="711"/>
      <c r="F741" s="727"/>
      <c r="G741" s="727"/>
      <c r="H741" s="717"/>
      <c r="I741" s="711"/>
      <c r="J741" s="705"/>
      <c r="K741" s="705"/>
    </row>
    <row r="742" spans="1:11" s="614" customFormat="1" ht="24.95" customHeight="1" x14ac:dyDescent="0.2">
      <c r="A742" s="697"/>
      <c r="B742" s="711"/>
      <c r="F742" s="727"/>
      <c r="G742" s="727"/>
      <c r="H742" s="717"/>
      <c r="I742" s="711"/>
      <c r="J742" s="705"/>
      <c r="K742" s="705"/>
    </row>
    <row r="743" spans="1:11" s="614" customFormat="1" ht="24.95" customHeight="1" x14ac:dyDescent="0.2">
      <c r="A743" s="697"/>
      <c r="B743" s="711"/>
      <c r="F743" s="727"/>
      <c r="G743" s="727"/>
      <c r="H743" s="717"/>
      <c r="I743" s="711"/>
      <c r="J743" s="705"/>
      <c r="K743" s="705"/>
    </row>
    <row r="744" spans="1:11" s="614" customFormat="1" ht="24.95" customHeight="1" x14ac:dyDescent="0.2">
      <c r="A744" s="697"/>
      <c r="B744" s="711"/>
      <c r="F744" s="727"/>
      <c r="G744" s="727"/>
      <c r="H744" s="717"/>
      <c r="I744" s="711"/>
      <c r="J744" s="705"/>
      <c r="K744" s="705"/>
    </row>
    <row r="745" spans="1:11" s="614" customFormat="1" ht="24.95" customHeight="1" x14ac:dyDescent="0.2">
      <c r="A745" s="697"/>
      <c r="B745" s="711"/>
      <c r="F745" s="727"/>
      <c r="G745" s="727"/>
      <c r="H745" s="717"/>
      <c r="I745" s="711"/>
      <c r="J745" s="705"/>
      <c r="K745" s="705"/>
    </row>
    <row r="746" spans="1:11" s="614" customFormat="1" ht="24.95" customHeight="1" x14ac:dyDescent="0.2">
      <c r="A746" s="697"/>
      <c r="B746" s="711"/>
      <c r="F746" s="727"/>
      <c r="G746" s="727"/>
      <c r="H746" s="717"/>
      <c r="I746" s="711"/>
      <c r="J746" s="705"/>
      <c r="K746" s="705"/>
    </row>
    <row r="747" spans="1:11" s="614" customFormat="1" ht="24.95" customHeight="1" x14ac:dyDescent="0.2">
      <c r="A747" s="697"/>
      <c r="B747" s="711"/>
      <c r="F747" s="727"/>
      <c r="G747" s="727"/>
      <c r="H747" s="717"/>
      <c r="I747" s="711"/>
      <c r="J747" s="705"/>
      <c r="K747" s="705"/>
    </row>
    <row r="748" spans="1:11" s="614" customFormat="1" ht="24.95" customHeight="1" x14ac:dyDescent="0.2">
      <c r="A748" s="697"/>
      <c r="B748" s="711"/>
      <c r="F748" s="727"/>
      <c r="G748" s="727"/>
      <c r="H748" s="717"/>
      <c r="I748" s="711"/>
      <c r="J748" s="705"/>
      <c r="K748" s="705"/>
    </row>
    <row r="749" spans="1:11" s="614" customFormat="1" ht="24.95" customHeight="1" x14ac:dyDescent="0.2">
      <c r="A749" s="697"/>
      <c r="B749" s="711"/>
      <c r="F749" s="727"/>
      <c r="G749" s="727"/>
      <c r="H749" s="717"/>
      <c r="I749" s="711"/>
      <c r="J749" s="705"/>
      <c r="K749" s="705"/>
    </row>
    <row r="750" spans="1:11" s="614" customFormat="1" ht="24.95" customHeight="1" x14ac:dyDescent="0.2">
      <c r="A750" s="697"/>
      <c r="B750" s="711"/>
      <c r="F750" s="727"/>
      <c r="G750" s="727"/>
      <c r="H750" s="717"/>
      <c r="I750" s="711"/>
      <c r="J750" s="705"/>
      <c r="K750" s="705"/>
    </row>
    <row r="751" spans="1:11" s="614" customFormat="1" ht="24.95" customHeight="1" x14ac:dyDescent="0.2">
      <c r="A751" s="697"/>
      <c r="B751" s="711"/>
      <c r="F751" s="727"/>
      <c r="G751" s="727"/>
      <c r="H751" s="717"/>
      <c r="I751" s="711"/>
      <c r="J751" s="705"/>
      <c r="K751" s="705"/>
    </row>
    <row r="752" spans="1:11" s="614" customFormat="1" ht="24.95" customHeight="1" x14ac:dyDescent="0.2">
      <c r="A752" s="697"/>
      <c r="B752" s="711"/>
      <c r="F752" s="727"/>
      <c r="G752" s="727"/>
      <c r="H752" s="717"/>
      <c r="I752" s="711"/>
      <c r="J752" s="705"/>
      <c r="K752" s="705"/>
    </row>
    <row r="753" spans="1:11" s="614" customFormat="1" ht="24.95" customHeight="1" x14ac:dyDescent="0.2">
      <c r="A753" s="697"/>
      <c r="B753" s="711"/>
      <c r="F753" s="727"/>
      <c r="G753" s="727"/>
      <c r="H753" s="717"/>
      <c r="I753" s="711"/>
      <c r="J753" s="705"/>
      <c r="K753" s="705"/>
    </row>
    <row r="754" spans="1:11" s="614" customFormat="1" ht="24.95" customHeight="1" x14ac:dyDescent="0.2">
      <c r="A754" s="697"/>
      <c r="B754" s="711"/>
      <c r="F754" s="727"/>
      <c r="G754" s="727"/>
      <c r="H754" s="717"/>
      <c r="I754" s="711"/>
      <c r="J754" s="705"/>
      <c r="K754" s="705"/>
    </row>
    <row r="755" spans="1:11" s="614" customFormat="1" ht="24.95" customHeight="1" x14ac:dyDescent="0.2">
      <c r="A755" s="697"/>
      <c r="B755" s="711"/>
      <c r="F755" s="727"/>
      <c r="G755" s="727"/>
      <c r="H755" s="717"/>
      <c r="I755" s="711"/>
      <c r="J755" s="705"/>
      <c r="K755" s="705"/>
    </row>
    <row r="756" spans="1:11" s="614" customFormat="1" ht="24.95" customHeight="1" x14ac:dyDescent="0.2">
      <c r="A756" s="697"/>
      <c r="B756" s="711"/>
      <c r="F756" s="727"/>
      <c r="G756" s="727"/>
      <c r="H756" s="717"/>
      <c r="I756" s="711"/>
      <c r="J756" s="705"/>
      <c r="K756" s="705"/>
    </row>
    <row r="757" spans="1:11" s="614" customFormat="1" ht="24.95" customHeight="1" x14ac:dyDescent="0.2">
      <c r="A757" s="697"/>
      <c r="B757" s="711"/>
      <c r="F757" s="727"/>
      <c r="G757" s="727"/>
      <c r="H757" s="717"/>
      <c r="I757" s="711"/>
      <c r="J757" s="705"/>
      <c r="K757" s="705"/>
    </row>
    <row r="758" spans="1:11" s="614" customFormat="1" ht="24.95" customHeight="1" x14ac:dyDescent="0.2">
      <c r="A758" s="697"/>
      <c r="B758" s="711"/>
      <c r="F758" s="727"/>
      <c r="G758" s="727"/>
      <c r="H758" s="717"/>
      <c r="I758" s="711"/>
      <c r="J758" s="705"/>
      <c r="K758" s="705"/>
    </row>
    <row r="759" spans="1:11" s="533" customFormat="1" ht="24.95" customHeight="1" x14ac:dyDescent="0.2">
      <c r="A759" s="697"/>
      <c r="B759" s="711"/>
      <c r="C759" s="614"/>
      <c r="D759" s="614"/>
      <c r="E759" s="614"/>
      <c r="F759" s="727"/>
      <c r="G759" s="727"/>
      <c r="H759" s="717"/>
      <c r="I759" s="711"/>
      <c r="J759" s="705"/>
      <c r="K759" s="705"/>
    </row>
    <row r="760" spans="1:11" s="533" customFormat="1" ht="24.95" customHeight="1" x14ac:dyDescent="0.2">
      <c r="A760" s="697"/>
      <c r="B760" s="711"/>
      <c r="C760" s="614"/>
      <c r="D760" s="614"/>
      <c r="E760" s="614"/>
      <c r="F760" s="727"/>
      <c r="G760" s="727"/>
      <c r="H760" s="717"/>
      <c r="I760" s="711"/>
      <c r="J760" s="705"/>
      <c r="K760" s="705"/>
    </row>
    <row r="761" spans="1:11" s="533" customFormat="1" ht="24.95" customHeight="1" x14ac:dyDescent="0.2">
      <c r="A761" s="697"/>
      <c r="B761" s="711"/>
      <c r="C761" s="614"/>
      <c r="D761" s="614"/>
      <c r="E761" s="614"/>
      <c r="F761" s="727"/>
      <c r="G761" s="727"/>
      <c r="H761" s="717"/>
      <c r="I761" s="711"/>
      <c r="J761" s="705"/>
      <c r="K761" s="705"/>
    </row>
    <row r="762" spans="1:11" s="533" customFormat="1" ht="24.95" customHeight="1" x14ac:dyDescent="0.2">
      <c r="A762" s="697"/>
      <c r="B762" s="711"/>
      <c r="C762" s="614"/>
      <c r="D762" s="614"/>
      <c r="E762" s="614"/>
      <c r="F762" s="727"/>
      <c r="G762" s="727"/>
      <c r="H762" s="717"/>
      <c r="I762" s="711"/>
      <c r="J762" s="705"/>
      <c r="K762" s="705"/>
    </row>
    <row r="763" spans="1:11" s="533" customFormat="1" ht="24.95" customHeight="1" x14ac:dyDescent="0.2">
      <c r="A763" s="697"/>
      <c r="B763" s="711"/>
      <c r="C763" s="614"/>
      <c r="D763" s="614"/>
      <c r="E763" s="614"/>
      <c r="F763" s="727"/>
      <c r="G763" s="727"/>
      <c r="H763" s="717"/>
      <c r="I763" s="711"/>
      <c r="J763" s="705"/>
      <c r="K763" s="705"/>
    </row>
    <row r="764" spans="1:11" s="533" customFormat="1" ht="24.95" customHeight="1" x14ac:dyDescent="0.2">
      <c r="A764" s="697"/>
      <c r="B764" s="711"/>
      <c r="C764" s="614"/>
      <c r="D764" s="614"/>
      <c r="E764" s="614"/>
      <c r="F764" s="727"/>
      <c r="G764" s="727"/>
      <c r="H764" s="717"/>
      <c r="I764" s="711"/>
      <c r="J764" s="705"/>
      <c r="K764" s="705"/>
    </row>
    <row r="765" spans="1:11" s="533" customFormat="1" ht="24.95" customHeight="1" x14ac:dyDescent="0.2">
      <c r="A765" s="697"/>
      <c r="B765" s="711"/>
      <c r="C765" s="614"/>
      <c r="D765" s="614"/>
      <c r="E765" s="614"/>
      <c r="F765" s="727"/>
      <c r="G765" s="727"/>
      <c r="H765" s="717"/>
      <c r="I765" s="711"/>
      <c r="J765" s="705"/>
      <c r="K765" s="705"/>
    </row>
    <row r="766" spans="1:11" s="533" customFormat="1" ht="24.95" customHeight="1" x14ac:dyDescent="0.2">
      <c r="A766" s="697"/>
      <c r="B766" s="711"/>
      <c r="C766" s="614"/>
      <c r="D766" s="614"/>
      <c r="E766" s="614"/>
      <c r="F766" s="727"/>
      <c r="G766" s="727"/>
      <c r="H766" s="717"/>
      <c r="I766" s="711"/>
      <c r="J766" s="705"/>
      <c r="K766" s="705"/>
    </row>
    <row r="767" spans="1:11" s="533" customFormat="1" ht="24.95" customHeight="1" x14ac:dyDescent="0.2">
      <c r="A767" s="697"/>
      <c r="B767" s="711"/>
      <c r="C767" s="614"/>
      <c r="D767" s="614"/>
      <c r="E767" s="614"/>
      <c r="F767" s="727"/>
      <c r="G767" s="727"/>
      <c r="H767" s="717"/>
      <c r="I767" s="711"/>
      <c r="J767" s="705"/>
      <c r="K767" s="705"/>
    </row>
    <row r="768" spans="1:11" s="533" customFormat="1" ht="24.95" customHeight="1" x14ac:dyDescent="0.2">
      <c r="A768" s="697"/>
      <c r="B768" s="711"/>
      <c r="C768" s="614"/>
      <c r="D768" s="614"/>
      <c r="E768" s="614"/>
      <c r="F768" s="727"/>
      <c r="G768" s="727"/>
      <c r="H768" s="717"/>
      <c r="I768" s="711"/>
      <c r="J768" s="705"/>
      <c r="K768" s="705"/>
    </row>
    <row r="769" spans="1:11" s="533" customFormat="1" ht="24.95" customHeight="1" x14ac:dyDescent="0.2">
      <c r="A769" s="697"/>
      <c r="B769" s="711"/>
      <c r="C769" s="614"/>
      <c r="D769" s="614"/>
      <c r="E769" s="614"/>
      <c r="F769" s="727"/>
      <c r="G769" s="727"/>
      <c r="H769" s="717"/>
      <c r="I769" s="711"/>
      <c r="J769" s="705"/>
      <c r="K769" s="705"/>
    </row>
    <row r="770" spans="1:11" s="533" customFormat="1" ht="24.95" customHeight="1" x14ac:dyDescent="0.2">
      <c r="A770" s="697"/>
      <c r="B770" s="711"/>
      <c r="C770" s="614"/>
      <c r="D770" s="614"/>
      <c r="E770" s="614"/>
      <c r="F770" s="727"/>
      <c r="G770" s="727"/>
      <c r="H770" s="717"/>
      <c r="I770" s="711"/>
      <c r="J770" s="705"/>
      <c r="K770" s="705"/>
    </row>
    <row r="771" spans="1:11" s="533" customFormat="1" ht="24.95" customHeight="1" x14ac:dyDescent="0.2">
      <c r="A771" s="697"/>
      <c r="B771" s="711"/>
      <c r="C771" s="614"/>
      <c r="D771" s="614"/>
      <c r="E771" s="614"/>
      <c r="F771" s="727"/>
      <c r="G771" s="727"/>
      <c r="H771" s="717"/>
      <c r="I771" s="711"/>
      <c r="J771" s="705"/>
      <c r="K771" s="705"/>
    </row>
    <row r="772" spans="1:11" s="533" customFormat="1" ht="24.95" customHeight="1" x14ac:dyDescent="0.2">
      <c r="A772" s="697"/>
      <c r="B772" s="711"/>
      <c r="C772" s="614"/>
      <c r="D772" s="614"/>
      <c r="E772" s="614"/>
      <c r="F772" s="727"/>
      <c r="G772" s="727"/>
      <c r="H772" s="717"/>
      <c r="I772" s="711"/>
      <c r="J772" s="705"/>
      <c r="K772" s="705"/>
    </row>
    <row r="773" spans="1:11" s="533" customFormat="1" ht="24.95" customHeight="1" x14ac:dyDescent="0.2">
      <c r="A773" s="697"/>
      <c r="B773" s="711"/>
      <c r="C773" s="614"/>
      <c r="D773" s="614"/>
      <c r="E773" s="614"/>
      <c r="F773" s="727"/>
      <c r="G773" s="727"/>
      <c r="H773" s="717"/>
      <c r="I773" s="711"/>
      <c r="J773" s="705"/>
      <c r="K773" s="705"/>
    </row>
    <row r="774" spans="1:11" s="533" customFormat="1" ht="24.95" customHeight="1" x14ac:dyDescent="0.2">
      <c r="A774" s="697"/>
      <c r="B774" s="711"/>
      <c r="C774" s="614"/>
      <c r="D774" s="614"/>
      <c r="E774" s="614"/>
      <c r="F774" s="727"/>
      <c r="G774" s="727"/>
      <c r="H774" s="717"/>
      <c r="I774" s="711"/>
      <c r="J774" s="705"/>
      <c r="K774" s="705"/>
    </row>
    <row r="775" spans="1:11" s="533" customFormat="1" ht="24.95" customHeight="1" x14ac:dyDescent="0.2">
      <c r="A775" s="697"/>
      <c r="B775" s="711"/>
      <c r="C775" s="614"/>
      <c r="D775" s="614"/>
      <c r="E775" s="614"/>
      <c r="F775" s="727"/>
      <c r="G775" s="727"/>
      <c r="H775" s="717"/>
      <c r="I775" s="711"/>
      <c r="J775" s="705"/>
      <c r="K775" s="705"/>
    </row>
    <row r="776" spans="1:11" s="533" customFormat="1" ht="24.95" customHeight="1" x14ac:dyDescent="0.2">
      <c r="A776" s="697"/>
      <c r="B776" s="711"/>
      <c r="C776" s="614"/>
      <c r="D776" s="614"/>
      <c r="E776" s="614"/>
      <c r="F776" s="727"/>
      <c r="G776" s="727"/>
      <c r="H776" s="717"/>
      <c r="I776" s="711"/>
      <c r="J776" s="705"/>
      <c r="K776" s="705"/>
    </row>
    <row r="777" spans="1:11" s="533" customFormat="1" ht="24.95" customHeight="1" x14ac:dyDescent="0.2">
      <c r="A777" s="697"/>
      <c r="B777" s="711"/>
      <c r="C777" s="614"/>
      <c r="D777" s="614"/>
      <c r="E777" s="614"/>
      <c r="F777" s="727"/>
      <c r="G777" s="727"/>
      <c r="H777" s="717"/>
      <c r="I777" s="711"/>
      <c r="J777" s="705"/>
      <c r="K777" s="705"/>
    </row>
    <row r="778" spans="1:11" s="533" customFormat="1" ht="24.95" customHeight="1" x14ac:dyDescent="0.2">
      <c r="A778" s="697"/>
      <c r="B778" s="711"/>
      <c r="C778" s="614"/>
      <c r="D778" s="614"/>
      <c r="E778" s="614"/>
      <c r="F778" s="727"/>
      <c r="G778" s="727"/>
      <c r="H778" s="717"/>
      <c r="I778" s="711"/>
      <c r="J778" s="705"/>
      <c r="K778" s="705"/>
    </row>
    <row r="779" spans="1:11" s="533" customFormat="1" ht="24.95" customHeight="1" x14ac:dyDescent="0.2">
      <c r="A779" s="697"/>
      <c r="B779" s="711"/>
      <c r="C779" s="614"/>
      <c r="D779" s="614"/>
      <c r="E779" s="614"/>
      <c r="F779" s="727"/>
      <c r="G779" s="727"/>
      <c r="H779" s="717"/>
      <c r="I779" s="711"/>
      <c r="J779" s="705"/>
      <c r="K779" s="705"/>
    </row>
    <row r="780" spans="1:11" s="533" customFormat="1" ht="24.95" customHeight="1" x14ac:dyDescent="0.2">
      <c r="A780" s="697"/>
      <c r="B780" s="711"/>
      <c r="C780" s="614"/>
      <c r="D780" s="614"/>
      <c r="E780" s="614"/>
      <c r="F780" s="727"/>
      <c r="G780" s="727"/>
      <c r="H780" s="717"/>
      <c r="I780" s="711"/>
      <c r="J780" s="705"/>
      <c r="K780" s="705"/>
    </row>
    <row r="781" spans="1:11" s="533" customFormat="1" ht="24.95" customHeight="1" x14ac:dyDescent="0.2">
      <c r="A781" s="697"/>
      <c r="B781" s="711"/>
      <c r="C781" s="614"/>
      <c r="D781" s="614"/>
      <c r="E781" s="614"/>
      <c r="F781" s="727"/>
      <c r="G781" s="727"/>
      <c r="H781" s="717"/>
      <c r="I781" s="711"/>
      <c r="J781" s="705"/>
      <c r="K781" s="705"/>
    </row>
    <row r="782" spans="1:11" s="533" customFormat="1" ht="24.95" customHeight="1" x14ac:dyDescent="0.2">
      <c r="A782" s="697"/>
      <c r="B782" s="711"/>
      <c r="C782" s="614"/>
      <c r="D782" s="614"/>
      <c r="E782" s="614"/>
      <c r="F782" s="727"/>
      <c r="G782" s="727"/>
      <c r="H782" s="717"/>
      <c r="I782" s="711"/>
      <c r="J782" s="705"/>
      <c r="K782" s="705"/>
    </row>
    <row r="783" spans="1:11" s="533" customFormat="1" ht="24.95" customHeight="1" x14ac:dyDescent="0.2">
      <c r="A783" s="697"/>
      <c r="B783" s="711"/>
      <c r="C783" s="614"/>
      <c r="D783" s="614"/>
      <c r="E783" s="614"/>
      <c r="F783" s="727"/>
      <c r="G783" s="727"/>
      <c r="H783" s="717"/>
      <c r="I783" s="711"/>
      <c r="J783" s="705"/>
      <c r="K783" s="705"/>
    </row>
    <row r="784" spans="1:11" s="533" customFormat="1" ht="24.95" customHeight="1" x14ac:dyDescent="0.2">
      <c r="A784" s="697"/>
      <c r="B784" s="711"/>
      <c r="C784" s="614"/>
      <c r="D784" s="614"/>
      <c r="E784" s="614"/>
      <c r="F784" s="727"/>
      <c r="G784" s="727"/>
      <c r="H784" s="717"/>
      <c r="I784" s="711"/>
      <c r="J784" s="705"/>
      <c r="K784" s="705"/>
    </row>
    <row r="785" spans="1:11" s="533" customFormat="1" ht="24.95" customHeight="1" x14ac:dyDescent="0.2">
      <c r="A785" s="697"/>
      <c r="B785" s="711"/>
      <c r="C785" s="614"/>
      <c r="D785" s="614"/>
      <c r="E785" s="614"/>
      <c r="F785" s="727"/>
      <c r="G785" s="727"/>
      <c r="H785" s="717"/>
      <c r="I785" s="711"/>
      <c r="J785" s="705"/>
      <c r="K785" s="705"/>
    </row>
    <row r="786" spans="1:11" s="533" customFormat="1" ht="24.95" customHeight="1" x14ac:dyDescent="0.2">
      <c r="A786" s="697"/>
      <c r="B786" s="711"/>
      <c r="C786" s="614"/>
      <c r="D786" s="614"/>
      <c r="E786" s="614"/>
      <c r="F786" s="727"/>
      <c r="G786" s="727"/>
      <c r="H786" s="717"/>
      <c r="I786" s="711"/>
      <c r="J786" s="705"/>
      <c r="K786" s="705"/>
    </row>
    <row r="787" spans="1:11" s="533" customFormat="1" ht="24.95" customHeight="1" x14ac:dyDescent="0.2">
      <c r="A787" s="697"/>
      <c r="B787" s="711"/>
      <c r="C787" s="614"/>
      <c r="D787" s="614"/>
      <c r="E787" s="614"/>
      <c r="F787" s="727"/>
      <c r="G787" s="727"/>
      <c r="H787" s="717"/>
      <c r="I787" s="711"/>
      <c r="J787" s="705"/>
      <c r="K787" s="705"/>
    </row>
    <row r="788" spans="1:11" s="533" customFormat="1" ht="24.95" customHeight="1" x14ac:dyDescent="0.2">
      <c r="A788" s="697"/>
      <c r="B788" s="711"/>
      <c r="C788" s="614"/>
      <c r="D788" s="614"/>
      <c r="E788" s="614"/>
      <c r="F788" s="727"/>
      <c r="G788" s="727"/>
      <c r="H788" s="717"/>
      <c r="I788" s="711"/>
      <c r="J788" s="705"/>
      <c r="K788" s="705"/>
    </row>
    <row r="789" spans="1:11" s="533" customFormat="1" ht="24.95" customHeight="1" x14ac:dyDescent="0.2">
      <c r="A789" s="697"/>
      <c r="B789" s="711"/>
      <c r="C789" s="614"/>
      <c r="D789" s="614"/>
      <c r="E789" s="614"/>
      <c r="F789" s="727"/>
      <c r="G789" s="727"/>
      <c r="H789" s="717"/>
      <c r="I789" s="711"/>
      <c r="J789" s="705"/>
      <c r="K789" s="705"/>
    </row>
    <row r="790" spans="1:11" s="533" customFormat="1" ht="24.95" customHeight="1" x14ac:dyDescent="0.2">
      <c r="A790" s="697"/>
      <c r="B790" s="711"/>
      <c r="C790" s="614"/>
      <c r="D790" s="614"/>
      <c r="E790" s="614"/>
      <c r="F790" s="727"/>
      <c r="G790" s="727"/>
      <c r="H790" s="717"/>
      <c r="I790" s="711"/>
      <c r="J790" s="705"/>
      <c r="K790" s="705"/>
    </row>
    <row r="791" spans="1:11" s="533" customFormat="1" ht="24.95" customHeight="1" x14ac:dyDescent="0.2">
      <c r="A791" s="697"/>
      <c r="B791" s="711"/>
      <c r="C791" s="614"/>
      <c r="D791" s="614"/>
      <c r="E791" s="614"/>
      <c r="F791" s="727"/>
      <c r="G791" s="727"/>
      <c r="H791" s="717"/>
      <c r="I791" s="711"/>
      <c r="J791" s="705"/>
      <c r="K791" s="705"/>
    </row>
    <row r="792" spans="1:11" s="533" customFormat="1" ht="24.95" customHeight="1" x14ac:dyDescent="0.2">
      <c r="A792" s="697"/>
      <c r="B792" s="711"/>
      <c r="C792" s="614"/>
      <c r="D792" s="614"/>
      <c r="E792" s="614"/>
      <c r="F792" s="727"/>
      <c r="G792" s="727"/>
      <c r="H792" s="717"/>
      <c r="I792" s="711"/>
      <c r="J792" s="705"/>
      <c r="K792" s="705"/>
    </row>
    <row r="793" spans="1:11" s="533" customFormat="1" ht="24.95" customHeight="1" x14ac:dyDescent="0.2">
      <c r="A793" s="697"/>
      <c r="B793" s="711"/>
      <c r="C793" s="614"/>
      <c r="D793" s="614"/>
      <c r="E793" s="614"/>
      <c r="F793" s="727"/>
      <c r="G793" s="727"/>
      <c r="H793" s="717"/>
      <c r="I793" s="711"/>
      <c r="J793" s="705"/>
      <c r="K793" s="705"/>
    </row>
    <row r="794" spans="1:11" s="533" customFormat="1" ht="24.95" customHeight="1" x14ac:dyDescent="0.2">
      <c r="A794" s="697"/>
      <c r="B794" s="711"/>
      <c r="C794" s="614"/>
      <c r="D794" s="614"/>
      <c r="E794" s="614"/>
      <c r="F794" s="727"/>
      <c r="G794" s="727"/>
      <c r="H794" s="717"/>
      <c r="I794" s="711"/>
      <c r="J794" s="705"/>
      <c r="K794" s="705"/>
    </row>
    <row r="795" spans="1:11" s="533" customFormat="1" ht="24.95" customHeight="1" x14ac:dyDescent="0.2">
      <c r="A795" s="697"/>
      <c r="B795" s="711"/>
      <c r="C795" s="614"/>
      <c r="D795" s="614"/>
      <c r="E795" s="614"/>
      <c r="F795" s="727"/>
      <c r="G795" s="727"/>
      <c r="H795" s="717"/>
      <c r="I795" s="711"/>
      <c r="J795" s="705"/>
      <c r="K795" s="705"/>
    </row>
    <row r="796" spans="1:11" s="533" customFormat="1" ht="24.95" customHeight="1" x14ac:dyDescent="0.2">
      <c r="A796" s="697"/>
      <c r="B796" s="711"/>
      <c r="C796" s="614"/>
      <c r="D796" s="614"/>
      <c r="E796" s="614"/>
      <c r="F796" s="727"/>
      <c r="G796" s="727"/>
      <c r="H796" s="717"/>
      <c r="I796" s="711"/>
      <c r="J796" s="705"/>
      <c r="K796" s="705"/>
    </row>
    <row r="797" spans="1:11" s="533" customFormat="1" ht="24.95" customHeight="1" x14ac:dyDescent="0.2">
      <c r="A797" s="697"/>
      <c r="B797" s="711"/>
      <c r="C797" s="614"/>
      <c r="D797" s="614"/>
      <c r="E797" s="614"/>
      <c r="F797" s="727"/>
      <c r="G797" s="727"/>
      <c r="H797" s="717"/>
      <c r="I797" s="711"/>
      <c r="J797" s="705"/>
      <c r="K797" s="705"/>
    </row>
    <row r="798" spans="1:11" s="533" customFormat="1" ht="24.95" customHeight="1" x14ac:dyDescent="0.2">
      <c r="A798" s="697"/>
      <c r="B798" s="711"/>
      <c r="C798" s="614"/>
      <c r="D798" s="614"/>
      <c r="E798" s="614"/>
      <c r="F798" s="727"/>
      <c r="G798" s="727"/>
      <c r="H798" s="717"/>
      <c r="I798" s="711"/>
      <c r="J798" s="705"/>
      <c r="K798" s="705"/>
    </row>
    <row r="799" spans="1:11" s="533" customFormat="1" ht="24.95" customHeight="1" x14ac:dyDescent="0.2">
      <c r="A799" s="697"/>
      <c r="B799" s="711"/>
      <c r="C799" s="614"/>
      <c r="D799" s="614"/>
      <c r="E799" s="614"/>
      <c r="F799" s="727"/>
      <c r="G799" s="727"/>
      <c r="H799" s="717"/>
      <c r="I799" s="711"/>
      <c r="J799" s="705"/>
      <c r="K799" s="705"/>
    </row>
    <row r="800" spans="1:11" s="533" customFormat="1" ht="24.95" customHeight="1" x14ac:dyDescent="0.2">
      <c r="A800" s="697"/>
      <c r="B800" s="711"/>
      <c r="C800" s="614"/>
      <c r="D800" s="614"/>
      <c r="E800" s="614"/>
      <c r="F800" s="727"/>
      <c r="G800" s="727"/>
      <c r="H800" s="717"/>
      <c r="I800" s="711"/>
      <c r="J800" s="705"/>
      <c r="K800" s="705"/>
    </row>
    <row r="801" spans="1:11" s="533" customFormat="1" ht="24.95" customHeight="1" x14ac:dyDescent="0.2">
      <c r="A801" s="697"/>
      <c r="B801" s="711"/>
      <c r="C801" s="614"/>
      <c r="D801" s="614"/>
      <c r="E801" s="614"/>
      <c r="F801" s="727"/>
      <c r="G801" s="727"/>
      <c r="H801" s="717"/>
      <c r="I801" s="711"/>
      <c r="J801" s="705"/>
      <c r="K801" s="705"/>
    </row>
    <row r="802" spans="1:11" s="533" customFormat="1" ht="24.95" customHeight="1" x14ac:dyDescent="0.2">
      <c r="A802" s="697"/>
      <c r="B802" s="711"/>
      <c r="C802" s="614"/>
      <c r="D802" s="614"/>
      <c r="E802" s="614"/>
      <c r="F802" s="727"/>
      <c r="G802" s="727"/>
      <c r="H802" s="717"/>
      <c r="I802" s="711"/>
      <c r="J802" s="705"/>
      <c r="K802" s="705"/>
    </row>
    <row r="803" spans="1:11" s="533" customFormat="1" ht="24.95" customHeight="1" x14ac:dyDescent="0.2">
      <c r="A803" s="697"/>
      <c r="B803" s="711"/>
      <c r="C803" s="614"/>
      <c r="D803" s="614"/>
      <c r="E803" s="614"/>
      <c r="F803" s="727"/>
      <c r="G803" s="727"/>
      <c r="H803" s="717"/>
      <c r="I803" s="711"/>
      <c r="J803" s="705"/>
      <c r="K803" s="705"/>
    </row>
    <row r="804" spans="1:11" s="533" customFormat="1" ht="24.95" customHeight="1" x14ac:dyDescent="0.2">
      <c r="A804" s="697"/>
      <c r="B804" s="711"/>
      <c r="C804" s="614"/>
      <c r="D804" s="614"/>
      <c r="E804" s="614"/>
      <c r="F804" s="727"/>
      <c r="G804" s="727"/>
      <c r="H804" s="717"/>
      <c r="I804" s="711"/>
      <c r="J804" s="705"/>
      <c r="K804" s="705"/>
    </row>
    <row r="805" spans="1:11" s="533" customFormat="1" ht="24.95" customHeight="1" x14ac:dyDescent="0.2">
      <c r="A805" s="697"/>
      <c r="B805" s="711"/>
      <c r="C805" s="614"/>
      <c r="D805" s="614"/>
      <c r="E805" s="614"/>
      <c r="F805" s="727"/>
      <c r="G805" s="727"/>
      <c r="H805" s="717"/>
      <c r="I805" s="711"/>
      <c r="J805" s="705"/>
      <c r="K805" s="705"/>
    </row>
    <row r="806" spans="1:11" s="533" customFormat="1" ht="24.95" customHeight="1" x14ac:dyDescent="0.2">
      <c r="A806" s="697"/>
      <c r="B806" s="711"/>
      <c r="C806" s="614"/>
      <c r="D806" s="614"/>
      <c r="E806" s="614"/>
      <c r="F806" s="727"/>
      <c r="G806" s="727"/>
      <c r="H806" s="717"/>
      <c r="I806" s="711"/>
      <c r="J806" s="705"/>
      <c r="K806" s="705"/>
    </row>
    <row r="807" spans="1:11" s="533" customFormat="1" ht="24.95" customHeight="1" x14ac:dyDescent="0.2">
      <c r="A807" s="697"/>
      <c r="B807" s="711"/>
      <c r="C807" s="614"/>
      <c r="D807" s="614"/>
      <c r="E807" s="614"/>
      <c r="F807" s="727"/>
      <c r="G807" s="727"/>
      <c r="H807" s="717"/>
      <c r="I807" s="711"/>
      <c r="J807" s="705"/>
      <c r="K807" s="705"/>
    </row>
    <row r="808" spans="1:11" s="533" customFormat="1" ht="24.95" customHeight="1" x14ac:dyDescent="0.2">
      <c r="A808" s="697"/>
      <c r="B808" s="711"/>
      <c r="C808" s="614"/>
      <c r="D808" s="614"/>
      <c r="E808" s="614"/>
      <c r="F808" s="727"/>
      <c r="G808" s="727"/>
      <c r="H808" s="717"/>
      <c r="I808" s="711"/>
      <c r="J808" s="705"/>
      <c r="K808" s="705"/>
    </row>
    <row r="809" spans="1:11" s="533" customFormat="1" ht="24.95" customHeight="1" x14ac:dyDescent="0.2">
      <c r="A809" s="697"/>
      <c r="B809" s="711"/>
      <c r="C809" s="614"/>
      <c r="D809" s="614"/>
      <c r="E809" s="614"/>
      <c r="F809" s="727"/>
      <c r="G809" s="727"/>
      <c r="H809" s="717"/>
      <c r="I809" s="711"/>
      <c r="J809" s="705"/>
      <c r="K809" s="705"/>
    </row>
    <row r="810" spans="1:11" s="533" customFormat="1" ht="24.95" customHeight="1" x14ac:dyDescent="0.2">
      <c r="A810" s="697"/>
      <c r="B810" s="711"/>
      <c r="C810" s="614"/>
      <c r="D810" s="614"/>
      <c r="E810" s="614"/>
      <c r="F810" s="727"/>
      <c r="G810" s="727"/>
      <c r="H810" s="717"/>
      <c r="I810" s="711"/>
      <c r="J810" s="705"/>
      <c r="K810" s="705"/>
    </row>
    <row r="811" spans="1:11" s="533" customFormat="1" ht="24.95" customHeight="1" x14ac:dyDescent="0.2">
      <c r="A811" s="697"/>
      <c r="B811" s="711"/>
      <c r="C811" s="614"/>
      <c r="D811" s="614"/>
      <c r="E811" s="614"/>
      <c r="F811" s="727"/>
      <c r="G811" s="727"/>
      <c r="H811" s="717"/>
      <c r="I811" s="711"/>
      <c r="J811" s="705"/>
      <c r="K811" s="705"/>
    </row>
    <row r="812" spans="1:11" s="533" customFormat="1" ht="24.95" customHeight="1" x14ac:dyDescent="0.2">
      <c r="A812" s="697"/>
      <c r="B812" s="711"/>
      <c r="C812" s="614"/>
      <c r="D812" s="614"/>
      <c r="E812" s="614"/>
      <c r="F812" s="727"/>
      <c r="G812" s="727"/>
      <c r="H812" s="717"/>
      <c r="I812" s="711"/>
      <c r="J812" s="705"/>
      <c r="K812" s="705"/>
    </row>
    <row r="813" spans="1:11" s="533" customFormat="1" ht="24.95" customHeight="1" x14ac:dyDescent="0.2">
      <c r="A813" s="697"/>
      <c r="B813" s="711"/>
      <c r="C813" s="614"/>
      <c r="D813" s="614"/>
      <c r="E813" s="614"/>
      <c r="F813" s="727"/>
      <c r="G813" s="727"/>
      <c r="H813" s="717"/>
      <c r="I813" s="711"/>
      <c r="J813" s="705"/>
      <c r="K813" s="705"/>
    </row>
    <row r="814" spans="1:11" s="533" customFormat="1" ht="24.95" customHeight="1" x14ac:dyDescent="0.2">
      <c r="A814" s="697"/>
      <c r="B814" s="711"/>
      <c r="C814" s="614"/>
      <c r="D814" s="614"/>
      <c r="E814" s="614"/>
      <c r="F814" s="727"/>
      <c r="G814" s="727"/>
      <c r="H814" s="717"/>
      <c r="I814" s="711"/>
      <c r="J814" s="705"/>
      <c r="K814" s="705"/>
    </row>
    <row r="815" spans="1:11" s="533" customFormat="1" ht="24.95" customHeight="1" x14ac:dyDescent="0.2">
      <c r="A815" s="697"/>
      <c r="B815" s="711"/>
      <c r="C815" s="614"/>
      <c r="D815" s="614"/>
      <c r="E815" s="614"/>
      <c r="F815" s="727"/>
      <c r="G815" s="727"/>
      <c r="H815" s="717"/>
      <c r="I815" s="711"/>
      <c r="J815" s="705"/>
      <c r="K815" s="705"/>
    </row>
    <row r="816" spans="1:11" s="533" customFormat="1" ht="24.95" customHeight="1" x14ac:dyDescent="0.2">
      <c r="A816" s="697"/>
      <c r="B816" s="711"/>
      <c r="C816" s="614"/>
      <c r="D816" s="614"/>
      <c r="E816" s="614"/>
      <c r="F816" s="727"/>
      <c r="G816" s="727"/>
      <c r="H816" s="717"/>
      <c r="I816" s="711"/>
      <c r="J816" s="705"/>
      <c r="K816" s="705"/>
    </row>
    <row r="817" spans="1:11" s="533" customFormat="1" ht="24.95" customHeight="1" x14ac:dyDescent="0.2">
      <c r="A817" s="697"/>
      <c r="B817" s="711"/>
      <c r="C817" s="614"/>
      <c r="D817" s="614"/>
      <c r="E817" s="614"/>
      <c r="F817" s="727"/>
      <c r="G817" s="727"/>
      <c r="H817" s="717"/>
      <c r="I817" s="711"/>
      <c r="J817" s="705"/>
      <c r="K817" s="705"/>
    </row>
    <row r="818" spans="1:11" s="533" customFormat="1" ht="24.95" customHeight="1" x14ac:dyDescent="0.2">
      <c r="A818" s="697"/>
      <c r="B818" s="711"/>
      <c r="C818" s="614"/>
      <c r="D818" s="614"/>
      <c r="E818" s="614"/>
      <c r="F818" s="727"/>
      <c r="G818" s="727"/>
      <c r="H818" s="717"/>
      <c r="I818" s="711"/>
      <c r="J818" s="705"/>
      <c r="K818" s="705"/>
    </row>
    <row r="819" spans="1:11" s="533" customFormat="1" ht="24.95" customHeight="1" x14ac:dyDescent="0.2">
      <c r="A819" s="697"/>
      <c r="B819" s="711"/>
      <c r="C819" s="614"/>
      <c r="D819" s="614"/>
      <c r="E819" s="614"/>
      <c r="F819" s="727"/>
      <c r="G819" s="727"/>
      <c r="H819" s="717"/>
      <c r="I819" s="711"/>
      <c r="J819" s="705"/>
      <c r="K819" s="705"/>
    </row>
    <row r="820" spans="1:11" s="533" customFormat="1" ht="24.95" customHeight="1" x14ac:dyDescent="0.2">
      <c r="A820" s="697"/>
      <c r="B820" s="711"/>
      <c r="C820" s="614"/>
      <c r="D820" s="614"/>
      <c r="E820" s="614"/>
      <c r="F820" s="727"/>
      <c r="G820" s="727"/>
      <c r="H820" s="717"/>
      <c r="I820" s="711"/>
      <c r="J820" s="705"/>
      <c r="K820" s="705"/>
    </row>
    <row r="821" spans="1:11" s="533" customFormat="1" ht="24.95" customHeight="1" x14ac:dyDescent="0.2">
      <c r="A821" s="697"/>
      <c r="B821" s="711"/>
      <c r="C821" s="614"/>
      <c r="D821" s="614"/>
      <c r="E821" s="614"/>
      <c r="F821" s="727"/>
      <c r="G821" s="727"/>
      <c r="H821" s="717"/>
      <c r="I821" s="711"/>
      <c r="J821" s="705"/>
      <c r="K821" s="705"/>
    </row>
    <row r="822" spans="1:11" s="533" customFormat="1" ht="24.95" customHeight="1" x14ac:dyDescent="0.2">
      <c r="A822" s="697"/>
      <c r="B822" s="711"/>
      <c r="C822" s="614"/>
      <c r="D822" s="614"/>
      <c r="E822" s="614"/>
      <c r="F822" s="727"/>
      <c r="G822" s="727"/>
      <c r="H822" s="717"/>
      <c r="I822" s="711"/>
      <c r="J822" s="705"/>
      <c r="K822" s="705"/>
    </row>
    <row r="823" spans="1:11" s="533" customFormat="1" ht="24.95" customHeight="1" x14ac:dyDescent="0.2">
      <c r="A823" s="697"/>
      <c r="B823" s="711"/>
      <c r="C823" s="614"/>
      <c r="D823" s="614"/>
      <c r="E823" s="614"/>
      <c r="F823" s="727"/>
      <c r="G823" s="727"/>
      <c r="H823" s="717"/>
      <c r="I823" s="711"/>
      <c r="J823" s="705"/>
      <c r="K823" s="705"/>
    </row>
    <row r="824" spans="1:11" s="533" customFormat="1" ht="24.95" customHeight="1" x14ac:dyDescent="0.2">
      <c r="A824" s="697"/>
      <c r="B824" s="711"/>
      <c r="C824" s="614"/>
      <c r="D824" s="614"/>
      <c r="E824" s="614"/>
      <c r="F824" s="727"/>
      <c r="G824" s="727"/>
      <c r="H824" s="717"/>
      <c r="I824" s="711"/>
      <c r="J824" s="705"/>
      <c r="K824" s="705"/>
    </row>
    <row r="825" spans="1:11" s="533" customFormat="1" ht="24.95" customHeight="1" x14ac:dyDescent="0.2">
      <c r="A825" s="697"/>
      <c r="B825" s="711"/>
      <c r="C825" s="614"/>
      <c r="D825" s="614"/>
      <c r="E825" s="614"/>
      <c r="F825" s="727"/>
      <c r="G825" s="727"/>
      <c r="H825" s="717"/>
      <c r="I825" s="711"/>
      <c r="J825" s="705"/>
      <c r="K825" s="705"/>
    </row>
    <row r="826" spans="1:11" s="533" customFormat="1" ht="24.95" customHeight="1" x14ac:dyDescent="0.2">
      <c r="A826" s="697"/>
      <c r="B826" s="711"/>
      <c r="C826" s="614"/>
      <c r="D826" s="614"/>
      <c r="E826" s="614"/>
      <c r="F826" s="727"/>
      <c r="G826" s="727"/>
      <c r="H826" s="717"/>
      <c r="I826" s="711"/>
      <c r="J826" s="705"/>
      <c r="K826" s="705"/>
    </row>
    <row r="827" spans="1:11" s="533" customFormat="1" ht="24.95" customHeight="1" x14ac:dyDescent="0.2">
      <c r="A827" s="697"/>
      <c r="B827" s="711"/>
      <c r="C827" s="614"/>
      <c r="D827" s="614"/>
      <c r="E827" s="614"/>
      <c r="F827" s="727"/>
      <c r="G827" s="727"/>
      <c r="H827" s="717"/>
      <c r="I827" s="711"/>
      <c r="J827" s="705"/>
      <c r="K827" s="705"/>
    </row>
    <row r="828" spans="1:11" s="533" customFormat="1" ht="24.95" customHeight="1" x14ac:dyDescent="0.2">
      <c r="A828" s="697"/>
      <c r="B828" s="711"/>
      <c r="C828" s="614"/>
      <c r="D828" s="614"/>
      <c r="E828" s="614"/>
      <c r="F828" s="727"/>
      <c r="G828" s="727"/>
      <c r="H828" s="717"/>
      <c r="I828" s="711"/>
      <c r="J828" s="705"/>
      <c r="K828" s="705"/>
    </row>
    <row r="829" spans="1:11" s="533" customFormat="1" ht="24.95" customHeight="1" x14ac:dyDescent="0.2">
      <c r="A829" s="697"/>
      <c r="B829" s="711"/>
      <c r="C829" s="614"/>
      <c r="D829" s="614"/>
      <c r="E829" s="614"/>
      <c r="F829" s="727"/>
      <c r="G829" s="727"/>
      <c r="H829" s="717"/>
      <c r="I829" s="711"/>
      <c r="J829" s="705"/>
      <c r="K829" s="705"/>
    </row>
    <row r="830" spans="1:11" s="533" customFormat="1" ht="24.95" customHeight="1" x14ac:dyDescent="0.2">
      <c r="A830" s="697"/>
      <c r="B830" s="711"/>
      <c r="C830" s="614"/>
      <c r="D830" s="614"/>
      <c r="E830" s="614"/>
      <c r="F830" s="727"/>
      <c r="G830" s="727"/>
      <c r="H830" s="717"/>
      <c r="I830" s="711"/>
      <c r="J830" s="705"/>
      <c r="K830" s="705"/>
    </row>
    <row r="831" spans="1:11" s="533" customFormat="1" ht="24.95" customHeight="1" x14ac:dyDescent="0.2">
      <c r="A831" s="697"/>
      <c r="B831" s="711"/>
      <c r="C831" s="614"/>
      <c r="D831" s="614"/>
      <c r="E831" s="614"/>
      <c r="F831" s="727"/>
      <c r="G831" s="727"/>
      <c r="H831" s="717"/>
      <c r="I831" s="711"/>
      <c r="J831" s="705"/>
      <c r="K831" s="705"/>
    </row>
    <row r="832" spans="1:11" s="533" customFormat="1" ht="24.95" customHeight="1" x14ac:dyDescent="0.2">
      <c r="A832" s="697"/>
      <c r="B832" s="711"/>
      <c r="C832" s="614"/>
      <c r="D832" s="614"/>
      <c r="E832" s="614"/>
      <c r="F832" s="727"/>
      <c r="G832" s="727"/>
      <c r="H832" s="717"/>
      <c r="I832" s="711"/>
      <c r="J832" s="705"/>
      <c r="K832" s="705"/>
    </row>
    <row r="833" spans="1:11" s="533" customFormat="1" ht="24.95" customHeight="1" x14ac:dyDescent="0.2">
      <c r="A833" s="697"/>
      <c r="B833" s="711"/>
      <c r="C833" s="614"/>
      <c r="D833" s="614"/>
      <c r="E833" s="614"/>
      <c r="F833" s="727"/>
      <c r="G833" s="727"/>
      <c r="H833" s="717"/>
      <c r="I833" s="711"/>
      <c r="J833" s="705"/>
      <c r="K833" s="705"/>
    </row>
    <row r="834" spans="1:11" s="533" customFormat="1" ht="24.95" customHeight="1" x14ac:dyDescent="0.2">
      <c r="A834" s="697"/>
      <c r="B834" s="711"/>
      <c r="C834" s="614"/>
      <c r="D834" s="614"/>
      <c r="E834" s="614"/>
      <c r="F834" s="727"/>
      <c r="G834" s="727"/>
      <c r="H834" s="717"/>
      <c r="I834" s="711"/>
      <c r="J834" s="705"/>
      <c r="K834" s="705"/>
    </row>
    <row r="835" spans="1:11" s="533" customFormat="1" ht="24.95" customHeight="1" x14ac:dyDescent="0.2">
      <c r="A835" s="697"/>
      <c r="B835" s="711"/>
      <c r="C835" s="614"/>
      <c r="D835" s="614"/>
      <c r="E835" s="614"/>
      <c r="F835" s="727"/>
      <c r="G835" s="727"/>
      <c r="H835" s="717"/>
      <c r="I835" s="711"/>
      <c r="J835" s="705"/>
      <c r="K835" s="705"/>
    </row>
    <row r="836" spans="1:11" s="533" customFormat="1" ht="24.95" customHeight="1" x14ac:dyDescent="0.2">
      <c r="A836" s="697"/>
      <c r="B836" s="711"/>
      <c r="C836" s="614"/>
      <c r="D836" s="614"/>
      <c r="E836" s="614"/>
      <c r="F836" s="727"/>
      <c r="G836" s="727"/>
      <c r="H836" s="717"/>
      <c r="I836" s="711"/>
      <c r="J836" s="705"/>
      <c r="K836" s="705"/>
    </row>
    <row r="837" spans="1:11" s="533" customFormat="1" ht="24.95" customHeight="1" x14ac:dyDescent="0.2">
      <c r="A837" s="697"/>
      <c r="B837" s="711"/>
      <c r="C837" s="614"/>
      <c r="D837" s="614"/>
      <c r="E837" s="614"/>
      <c r="F837" s="727"/>
      <c r="G837" s="727"/>
      <c r="H837" s="717"/>
      <c r="I837" s="711"/>
      <c r="J837" s="705"/>
      <c r="K837" s="705"/>
    </row>
    <row r="838" spans="1:11" s="533" customFormat="1" ht="24.95" customHeight="1" x14ac:dyDescent="0.2">
      <c r="A838" s="697"/>
      <c r="B838" s="711"/>
      <c r="C838" s="614"/>
      <c r="D838" s="614"/>
      <c r="E838" s="614"/>
      <c r="F838" s="727"/>
      <c r="G838" s="727"/>
      <c r="H838" s="717"/>
      <c r="I838" s="711"/>
      <c r="J838" s="705"/>
      <c r="K838" s="705"/>
    </row>
    <row r="839" spans="1:11" s="533" customFormat="1" ht="24.95" customHeight="1" x14ac:dyDescent="0.2">
      <c r="A839" s="697"/>
      <c r="B839" s="711"/>
      <c r="C839" s="614"/>
      <c r="D839" s="614"/>
      <c r="E839" s="614"/>
      <c r="F839" s="727"/>
      <c r="G839" s="727"/>
      <c r="H839" s="717"/>
      <c r="I839" s="711"/>
      <c r="J839" s="705"/>
      <c r="K839" s="705"/>
    </row>
    <row r="840" spans="1:11" s="533" customFormat="1" ht="24.95" customHeight="1" x14ac:dyDescent="0.2">
      <c r="A840" s="697"/>
      <c r="B840" s="711"/>
      <c r="C840" s="614"/>
      <c r="D840" s="614"/>
      <c r="E840" s="614"/>
      <c r="F840" s="727"/>
      <c r="G840" s="727"/>
      <c r="H840" s="717"/>
      <c r="I840" s="711"/>
      <c r="J840" s="705"/>
      <c r="K840" s="705"/>
    </row>
    <row r="841" spans="1:11" s="533" customFormat="1" ht="24.95" customHeight="1" x14ac:dyDescent="0.2">
      <c r="A841" s="697"/>
      <c r="B841" s="711"/>
      <c r="C841" s="614"/>
      <c r="D841" s="614"/>
      <c r="E841" s="614"/>
      <c r="F841" s="727"/>
      <c r="G841" s="727"/>
      <c r="H841" s="717"/>
      <c r="I841" s="711"/>
      <c r="J841" s="705"/>
      <c r="K841" s="705"/>
    </row>
    <row r="842" spans="1:11" s="533" customFormat="1" ht="24.95" customHeight="1" x14ac:dyDescent="0.2">
      <c r="A842" s="697"/>
      <c r="B842" s="711"/>
      <c r="C842" s="614"/>
      <c r="D842" s="614"/>
      <c r="E842" s="614"/>
      <c r="F842" s="727"/>
      <c r="G842" s="727"/>
      <c r="H842" s="717"/>
      <c r="I842" s="711"/>
      <c r="J842" s="705"/>
      <c r="K842" s="705"/>
    </row>
    <row r="843" spans="1:11" s="533" customFormat="1" ht="24.95" customHeight="1" x14ac:dyDescent="0.2">
      <c r="A843" s="697"/>
      <c r="B843" s="711"/>
      <c r="C843" s="614"/>
      <c r="D843" s="614"/>
      <c r="E843" s="614"/>
      <c r="F843" s="727"/>
      <c r="G843" s="727"/>
      <c r="H843" s="717"/>
      <c r="I843" s="711"/>
      <c r="J843" s="705"/>
      <c r="K843" s="705"/>
    </row>
    <row r="844" spans="1:11" s="533" customFormat="1" ht="24.95" customHeight="1" x14ac:dyDescent="0.2">
      <c r="A844" s="697"/>
      <c r="B844" s="711"/>
      <c r="C844" s="614"/>
      <c r="D844" s="614"/>
      <c r="E844" s="614"/>
      <c r="F844" s="727"/>
      <c r="G844" s="727"/>
      <c r="H844" s="717"/>
      <c r="I844" s="711"/>
      <c r="J844" s="705"/>
      <c r="K844" s="705"/>
    </row>
    <row r="845" spans="1:11" s="533" customFormat="1" ht="24.95" customHeight="1" x14ac:dyDescent="0.2">
      <c r="A845" s="697"/>
      <c r="B845" s="711"/>
      <c r="C845" s="614"/>
      <c r="D845" s="614"/>
      <c r="E845" s="614"/>
      <c r="F845" s="727"/>
      <c r="G845" s="727"/>
      <c r="H845" s="717"/>
      <c r="I845" s="711"/>
      <c r="J845" s="705"/>
      <c r="K845" s="705"/>
    </row>
    <row r="846" spans="1:11" s="533" customFormat="1" ht="24.95" customHeight="1" x14ac:dyDescent="0.2">
      <c r="A846" s="697"/>
      <c r="B846" s="711"/>
      <c r="C846" s="614"/>
      <c r="D846" s="614"/>
      <c r="E846" s="614"/>
      <c r="F846" s="727"/>
      <c r="G846" s="727"/>
      <c r="H846" s="717"/>
      <c r="I846" s="711"/>
      <c r="J846" s="705"/>
      <c r="K846" s="705"/>
    </row>
    <row r="847" spans="1:11" s="533" customFormat="1" ht="24.95" customHeight="1" x14ac:dyDescent="0.2">
      <c r="A847" s="697"/>
      <c r="B847" s="711"/>
      <c r="C847" s="614"/>
      <c r="D847" s="614"/>
      <c r="E847" s="614"/>
      <c r="F847" s="727"/>
      <c r="G847" s="727"/>
      <c r="H847" s="717"/>
      <c r="I847" s="711"/>
      <c r="J847" s="705"/>
      <c r="K847" s="705"/>
    </row>
    <row r="848" spans="1:11" s="533" customFormat="1" ht="24.95" customHeight="1" x14ac:dyDescent="0.2">
      <c r="A848" s="697"/>
      <c r="B848" s="711"/>
      <c r="C848" s="614"/>
      <c r="D848" s="614"/>
      <c r="E848" s="614"/>
      <c r="F848" s="727"/>
      <c r="G848" s="727"/>
      <c r="H848" s="717"/>
      <c r="I848" s="711"/>
      <c r="J848" s="705"/>
      <c r="K848" s="705"/>
    </row>
    <row r="849" spans="1:11" s="533" customFormat="1" ht="24.95" customHeight="1" x14ac:dyDescent="0.2">
      <c r="A849" s="697"/>
      <c r="B849" s="711"/>
      <c r="C849" s="614"/>
      <c r="D849" s="614"/>
      <c r="E849" s="614"/>
      <c r="F849" s="727"/>
      <c r="G849" s="727"/>
      <c r="H849" s="717"/>
      <c r="I849" s="711"/>
      <c r="J849" s="705"/>
      <c r="K849" s="705"/>
    </row>
    <row r="850" spans="1:11" s="533" customFormat="1" ht="24.95" customHeight="1" x14ac:dyDescent="0.2">
      <c r="A850" s="626"/>
      <c r="B850" s="706"/>
      <c r="F850" s="728"/>
      <c r="G850" s="728"/>
      <c r="H850" s="718"/>
      <c r="I850" s="706"/>
      <c r="J850" s="706"/>
      <c r="K850" s="706"/>
    </row>
    <row r="851" spans="1:11" s="533" customFormat="1" ht="24.95" customHeight="1" x14ac:dyDescent="0.2">
      <c r="A851" s="626"/>
      <c r="B851" s="706"/>
      <c r="F851" s="728"/>
      <c r="G851" s="728"/>
      <c r="H851" s="718"/>
      <c r="I851" s="706"/>
      <c r="J851" s="706"/>
      <c r="K851" s="706"/>
    </row>
    <row r="852" spans="1:11" s="533" customFormat="1" ht="24.95" customHeight="1" x14ac:dyDescent="0.2">
      <c r="A852" s="626"/>
      <c r="B852" s="706"/>
      <c r="F852" s="728"/>
      <c r="G852" s="728"/>
      <c r="H852" s="718"/>
      <c r="I852" s="706"/>
      <c r="J852" s="706"/>
      <c r="K852" s="706"/>
    </row>
    <row r="853" spans="1:11" s="533" customFormat="1" ht="24.95" customHeight="1" x14ac:dyDescent="0.2">
      <c r="A853" s="626"/>
      <c r="B853" s="706"/>
      <c r="F853" s="728"/>
      <c r="G853" s="728"/>
      <c r="H853" s="718"/>
      <c r="I853" s="706"/>
      <c r="J853" s="706"/>
      <c r="K853" s="706"/>
    </row>
    <row r="854" spans="1:11" s="533" customFormat="1" ht="24.95" customHeight="1" x14ac:dyDescent="0.2">
      <c r="A854" s="626"/>
      <c r="B854" s="706"/>
      <c r="F854" s="728"/>
      <c r="G854" s="728"/>
      <c r="H854" s="718"/>
      <c r="I854" s="706"/>
      <c r="J854" s="706"/>
      <c r="K854" s="706"/>
    </row>
    <row r="855" spans="1:11" s="533" customFormat="1" ht="24.95" customHeight="1" x14ac:dyDescent="0.2">
      <c r="A855" s="626"/>
      <c r="B855" s="706"/>
      <c r="F855" s="728"/>
      <c r="G855" s="728"/>
      <c r="H855" s="718"/>
      <c r="I855" s="706"/>
      <c r="J855" s="706"/>
      <c r="K855" s="706"/>
    </row>
    <row r="856" spans="1:11" s="533" customFormat="1" ht="24.95" customHeight="1" x14ac:dyDescent="0.2">
      <c r="A856" s="626"/>
      <c r="B856" s="706"/>
      <c r="F856" s="728"/>
      <c r="G856" s="728"/>
      <c r="H856" s="718"/>
      <c r="I856" s="706"/>
      <c r="J856" s="706"/>
      <c r="K856" s="706"/>
    </row>
    <row r="857" spans="1:11" s="533" customFormat="1" ht="24.95" customHeight="1" x14ac:dyDescent="0.2">
      <c r="A857" s="626"/>
      <c r="B857" s="706"/>
      <c r="F857" s="728"/>
      <c r="G857" s="728"/>
      <c r="H857" s="718"/>
      <c r="I857" s="706"/>
      <c r="J857" s="706"/>
      <c r="K857" s="706"/>
    </row>
    <row r="858" spans="1:11" s="533" customFormat="1" ht="24.95" customHeight="1" x14ac:dyDescent="0.2">
      <c r="A858" s="626"/>
      <c r="B858" s="706"/>
      <c r="F858" s="728"/>
      <c r="G858" s="728"/>
      <c r="H858" s="718"/>
      <c r="I858" s="706"/>
      <c r="J858" s="706"/>
      <c r="K858" s="706"/>
    </row>
    <row r="859" spans="1:11" s="533" customFormat="1" ht="24.95" customHeight="1" x14ac:dyDescent="0.2">
      <c r="A859" s="626"/>
      <c r="B859" s="706"/>
      <c r="F859" s="728"/>
      <c r="G859" s="728"/>
      <c r="H859" s="718"/>
      <c r="I859" s="706"/>
      <c r="J859" s="706"/>
      <c r="K859" s="706"/>
    </row>
    <row r="860" spans="1:11" s="533" customFormat="1" ht="24.95" customHeight="1" x14ac:dyDescent="0.2">
      <c r="A860" s="626"/>
      <c r="B860" s="706"/>
      <c r="F860" s="728"/>
      <c r="G860" s="728"/>
      <c r="H860" s="718"/>
      <c r="I860" s="706"/>
      <c r="J860" s="706"/>
      <c r="K860" s="706"/>
    </row>
    <row r="861" spans="1:11" ht="24.95" customHeight="1" x14ac:dyDescent="0.2">
      <c r="A861" s="562"/>
    </row>
    <row r="862" spans="1:11" ht="24.95" customHeight="1" x14ac:dyDescent="0.2">
      <c r="A862" s="562"/>
    </row>
    <row r="863" spans="1:11" ht="24.95" customHeight="1" x14ac:dyDescent="0.2">
      <c r="A863" s="562"/>
    </row>
    <row r="864" spans="1:11" ht="24.95" customHeight="1" x14ac:dyDescent="0.2">
      <c r="A864" s="562"/>
    </row>
    <row r="865" ht="24.95" customHeight="1" x14ac:dyDescent="0.2"/>
    <row r="866" ht="24.95" customHeight="1" x14ac:dyDescent="0.2"/>
    <row r="867" ht="24.95" customHeight="1" x14ac:dyDescent="0.2"/>
    <row r="868" ht="24.95" customHeight="1" x14ac:dyDescent="0.2"/>
  </sheetData>
  <sheetProtection insertRows="0" deleteRows="0" selectLockedCells="1"/>
  <mergeCells count="14">
    <mergeCell ref="A1:H1"/>
    <mergeCell ref="A2:I2"/>
    <mergeCell ref="C6:F6"/>
    <mergeCell ref="C8:F8"/>
    <mergeCell ref="K11:K12"/>
    <mergeCell ref="A11:A12"/>
    <mergeCell ref="H11:H12"/>
    <mergeCell ref="I11:I12"/>
    <mergeCell ref="J11:J12"/>
    <mergeCell ref="B11:B12"/>
    <mergeCell ref="F11:G11"/>
    <mergeCell ref="C11:C12"/>
    <mergeCell ref="D11:D12"/>
    <mergeCell ref="E11:E12"/>
  </mergeCells>
  <phoneticPr fontId="49" type="noConversion"/>
  <dataValidations count="1">
    <dataValidation type="list" allowBlank="1" showInputMessage="1" showErrorMessage="1" sqref="C8:F8">
      <formula1>"01.08.2021 - 31.07.2022,01.09.2021 - 31.08.2022"</formula1>
    </dataValidation>
  </dataValidations>
  <printOptions horizontalCentered="1" verticalCentered="1"/>
  <pageMargins left="0.51181102362204722" right="0.51181102362204722" top="0.59055118110236227" bottom="0.59055118110236227" header="0" footer="0"/>
  <pageSetup paperSize="9" scale="56" fitToHeight="0" orientation="landscape" r:id="rId1"/>
  <headerFooter>
    <oddHeader>&amp;L&amp;P von &amp;N</oddHead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26"/>
  <dimension ref="A1:P82"/>
  <sheetViews>
    <sheetView showGridLines="0" view="pageBreakPreview" zoomScaleNormal="100" zoomScaleSheetLayoutView="100" workbookViewId="0"/>
  </sheetViews>
  <sheetFormatPr baseColWidth="10" defaultColWidth="11.42578125" defaultRowHeight="15" x14ac:dyDescent="0.2"/>
  <cols>
    <col min="1" max="1" width="3.28515625" style="116" customWidth="1"/>
    <col min="2" max="2" width="11.5703125" style="116" customWidth="1"/>
    <col min="3" max="3" width="3.28515625" style="116" customWidth="1"/>
    <col min="4" max="4" width="17" style="116" customWidth="1"/>
    <col min="5" max="5" width="3.28515625" style="116" customWidth="1"/>
    <col min="6" max="7" width="9.7109375" style="116" customWidth="1"/>
    <col min="8" max="8" width="3.28515625" style="116" customWidth="1"/>
    <col min="9" max="10" width="9.7109375" style="116" customWidth="1"/>
    <col min="11" max="11" width="3.28515625" style="116" customWidth="1"/>
    <col min="12" max="12" width="11.42578125" style="116"/>
    <col min="13" max="13" width="3.28515625" style="116" customWidth="1"/>
    <col min="14" max="14" width="11.42578125" style="116"/>
    <col min="15" max="15" width="3.28515625" style="116" customWidth="1"/>
    <col min="16" max="16384" width="11.42578125" style="116"/>
  </cols>
  <sheetData>
    <row r="1" spans="1:16" ht="15.75" x14ac:dyDescent="0.25">
      <c r="A1" s="40" t="s">
        <v>83</v>
      </c>
      <c r="O1" s="258" t="s">
        <v>391</v>
      </c>
    </row>
    <row r="2" spans="1:16" ht="12.95" customHeight="1" x14ac:dyDescent="0.2"/>
    <row r="3" spans="1:16" ht="12.95" customHeight="1" x14ac:dyDescent="0.2">
      <c r="A3" s="117"/>
      <c r="B3" s="117"/>
      <c r="C3" s="117"/>
      <c r="D3" s="117"/>
      <c r="E3" s="117"/>
      <c r="F3" s="117"/>
      <c r="G3" s="117"/>
      <c r="H3" s="117"/>
      <c r="I3" s="117"/>
      <c r="J3" s="117"/>
      <c r="K3" s="117"/>
      <c r="L3" s="117"/>
      <c r="M3" s="117"/>
      <c r="N3" s="117"/>
      <c r="O3" s="117"/>
      <c r="P3" s="117"/>
    </row>
    <row r="4" spans="1:16" ht="12.95" customHeight="1" x14ac:dyDescent="0.2">
      <c r="A4" s="117"/>
      <c r="B4" s="117"/>
      <c r="C4" s="118">
        <v>1</v>
      </c>
      <c r="D4" s="119" t="s">
        <v>50</v>
      </c>
      <c r="E4" s="117"/>
      <c r="F4" s="117"/>
      <c r="G4" s="117"/>
      <c r="H4" s="118">
        <v>2</v>
      </c>
      <c r="I4" s="119" t="s">
        <v>51</v>
      </c>
      <c r="J4" s="117"/>
      <c r="K4" s="24"/>
      <c r="L4" s="24"/>
      <c r="M4" s="118">
        <v>3</v>
      </c>
      <c r="N4" s="119" t="s">
        <v>52</v>
      </c>
      <c r="O4" s="117"/>
      <c r="P4" s="117"/>
    </row>
    <row r="5" spans="1:16" ht="12.95" customHeight="1" x14ac:dyDescent="0.2">
      <c r="A5" s="117"/>
      <c r="B5" s="117"/>
      <c r="C5" s="117"/>
      <c r="D5" s="119"/>
      <c r="E5" s="117"/>
      <c r="F5" s="117"/>
      <c r="G5" s="117"/>
      <c r="H5" s="117"/>
      <c r="I5" s="119"/>
      <c r="J5" s="117"/>
      <c r="K5" s="23"/>
      <c r="L5" s="23"/>
      <c r="M5" s="117"/>
      <c r="N5" s="117"/>
      <c r="O5" s="117"/>
      <c r="P5" s="117"/>
    </row>
    <row r="6" spans="1:16" ht="12.95" customHeight="1" x14ac:dyDescent="0.2">
      <c r="A6" s="117"/>
      <c r="B6" s="117"/>
      <c r="C6" s="117"/>
      <c r="D6" s="117"/>
      <c r="E6" s="117"/>
      <c r="F6" s="117"/>
      <c r="G6" s="117"/>
      <c r="H6" s="72"/>
      <c r="I6" s="117"/>
      <c r="J6" s="117"/>
      <c r="K6" s="72"/>
      <c r="L6" s="117"/>
      <c r="M6" s="117"/>
      <c r="N6" s="117"/>
      <c r="O6" s="117"/>
      <c r="P6" s="117"/>
    </row>
    <row r="7" spans="1:16" ht="12.95" customHeight="1" x14ac:dyDescent="0.2">
      <c r="A7" s="117"/>
      <c r="B7" s="117" t="s">
        <v>685</v>
      </c>
      <c r="C7" s="117"/>
      <c r="D7" s="117"/>
      <c r="E7" s="117"/>
      <c r="F7" s="117"/>
      <c r="G7" s="117"/>
      <c r="H7" s="117"/>
      <c r="I7" s="117"/>
      <c r="J7" s="117"/>
      <c r="K7" s="117"/>
      <c r="L7" s="117"/>
      <c r="M7" s="117"/>
      <c r="N7" s="117"/>
      <c r="O7" s="117"/>
      <c r="P7" s="117"/>
    </row>
    <row r="8" spans="1:16" ht="12.95" customHeight="1" x14ac:dyDescent="0.2">
      <c r="A8" s="117"/>
      <c r="B8" s="2260" t="s">
        <v>340</v>
      </c>
      <c r="C8" s="2260"/>
      <c r="D8" s="2260"/>
      <c r="E8" s="2260"/>
      <c r="F8" s="2260"/>
      <c r="G8" s="2260"/>
      <c r="H8" s="117"/>
      <c r="I8" s="117"/>
      <c r="J8" s="117"/>
      <c r="K8" s="117"/>
      <c r="L8" s="117"/>
      <c r="M8" s="117"/>
      <c r="N8" s="117"/>
      <c r="O8" s="117"/>
      <c r="P8" s="117"/>
    </row>
    <row r="9" spans="1:16" ht="12.95" customHeight="1" x14ac:dyDescent="0.2">
      <c r="A9" s="117"/>
      <c r="B9" s="117" t="s">
        <v>686</v>
      </c>
      <c r="C9" s="117"/>
      <c r="D9" s="117"/>
      <c r="E9" s="117"/>
      <c r="F9" s="117"/>
      <c r="G9" s="117"/>
      <c r="H9" s="117"/>
      <c r="I9" s="117"/>
      <c r="J9" s="117"/>
      <c r="K9" s="117"/>
      <c r="L9" s="117"/>
      <c r="M9" s="117"/>
      <c r="N9" s="117"/>
      <c r="O9" s="117"/>
      <c r="P9" s="117"/>
    </row>
    <row r="10" spans="1:16" ht="12.95" customHeight="1" thickBot="1" x14ac:dyDescent="0.25">
      <c r="A10" s="117"/>
      <c r="B10" s="117"/>
      <c r="C10" s="117"/>
      <c r="D10" s="117"/>
      <c r="E10" s="117"/>
      <c r="F10" s="117"/>
      <c r="G10" s="117"/>
      <c r="H10" s="117"/>
      <c r="I10" s="117"/>
      <c r="J10" s="117"/>
      <c r="K10" s="117"/>
      <c r="L10" s="117"/>
      <c r="M10" s="117"/>
      <c r="N10" s="117"/>
      <c r="O10" s="117"/>
      <c r="P10" s="117"/>
    </row>
    <row r="11" spans="1:16" ht="12.95" customHeight="1" x14ac:dyDescent="0.2">
      <c r="A11" s="803"/>
      <c r="B11" s="133"/>
      <c r="C11" s="133"/>
      <c r="D11" s="133"/>
      <c r="E11" s="133"/>
      <c r="F11" s="133"/>
      <c r="G11" s="133"/>
      <c r="H11" s="133"/>
      <c r="I11" s="133"/>
      <c r="J11" s="133"/>
      <c r="K11" s="133"/>
      <c r="L11" s="133"/>
      <c r="M11" s="133"/>
      <c r="N11" s="133"/>
      <c r="O11" s="802"/>
      <c r="P11" s="117"/>
    </row>
    <row r="12" spans="1:16" ht="12.95" customHeight="1" x14ac:dyDescent="0.2">
      <c r="A12" s="123"/>
      <c r="B12" s="117"/>
      <c r="C12" s="117"/>
      <c r="D12" s="117"/>
      <c r="E12" s="117"/>
      <c r="F12" s="117"/>
      <c r="G12" s="117"/>
      <c r="H12" s="117"/>
      <c r="I12" s="117"/>
      <c r="J12" s="117"/>
      <c r="K12" s="117"/>
      <c r="L12" s="117"/>
      <c r="M12" s="117"/>
      <c r="N12" s="117"/>
      <c r="O12" s="122"/>
      <c r="P12" s="117"/>
    </row>
    <row r="13" spans="1:16" ht="12.95" customHeight="1" x14ac:dyDescent="0.2">
      <c r="A13" s="120" t="s">
        <v>678</v>
      </c>
      <c r="B13" s="117"/>
      <c r="C13" s="117"/>
      <c r="D13" s="117"/>
      <c r="E13" s="117"/>
      <c r="F13" s="117"/>
      <c r="G13" s="121"/>
      <c r="H13" s="120" t="s">
        <v>53</v>
      </c>
      <c r="I13" s="117"/>
      <c r="J13" s="117"/>
      <c r="K13" s="117"/>
      <c r="L13" s="117"/>
      <c r="M13" s="117"/>
      <c r="N13" s="117"/>
      <c r="O13" s="122"/>
      <c r="P13" s="117"/>
    </row>
    <row r="14" spans="1:16" ht="12.95" customHeight="1" x14ac:dyDescent="0.2">
      <c r="A14" s="16"/>
      <c r="B14" s="2266"/>
      <c r="C14" s="2267"/>
      <c r="D14" s="2267"/>
      <c r="E14" s="2267"/>
      <c r="F14" s="2268"/>
      <c r="G14" s="117"/>
      <c r="H14" s="2264" t="s">
        <v>798</v>
      </c>
      <c r="I14" s="2265"/>
      <c r="J14" s="2265"/>
      <c r="K14" s="2265"/>
      <c r="L14" s="2265"/>
      <c r="M14" s="2265"/>
      <c r="N14" s="2265"/>
      <c r="O14" s="122"/>
      <c r="P14" s="117"/>
    </row>
    <row r="15" spans="1:16" ht="12.95" customHeight="1" x14ac:dyDescent="0.2">
      <c r="A15" s="16"/>
      <c r="B15" s="2269"/>
      <c r="C15" s="2270"/>
      <c r="D15" s="2270"/>
      <c r="E15" s="2270"/>
      <c r="F15" s="2271"/>
      <c r="G15" s="121"/>
      <c r="H15" s="123"/>
      <c r="I15" s="340"/>
      <c r="J15" s="340"/>
      <c r="K15" s="340"/>
      <c r="L15" s="340"/>
      <c r="M15" s="340"/>
      <c r="N15" s="340"/>
      <c r="O15" s="122"/>
      <c r="P15" s="117"/>
    </row>
    <row r="16" spans="1:16" ht="12.95" customHeight="1" x14ac:dyDescent="0.2">
      <c r="A16" s="16"/>
      <c r="B16" s="2269"/>
      <c r="C16" s="2270"/>
      <c r="D16" s="2270"/>
      <c r="E16" s="2270"/>
      <c r="F16" s="2271"/>
      <c r="G16" s="121"/>
      <c r="H16" s="123" t="s">
        <v>521</v>
      </c>
      <c r="I16" s="117"/>
      <c r="J16" s="117"/>
      <c r="K16" s="117"/>
      <c r="L16" s="117"/>
      <c r="M16" s="117"/>
      <c r="N16" s="117"/>
      <c r="O16" s="122"/>
      <c r="P16" s="117"/>
    </row>
    <row r="17" spans="1:16" ht="12.95" customHeight="1" x14ac:dyDescent="0.2">
      <c r="A17" s="16"/>
      <c r="B17" s="2272"/>
      <c r="C17" s="2273"/>
      <c r="D17" s="2273"/>
      <c r="E17" s="2273"/>
      <c r="F17" s="2274"/>
      <c r="G17" s="121"/>
      <c r="H17" s="123" t="s">
        <v>522</v>
      </c>
      <c r="I17" s="117"/>
      <c r="J17" s="117"/>
      <c r="K17" s="117"/>
      <c r="L17" s="117"/>
      <c r="M17" s="117"/>
      <c r="N17" s="117"/>
      <c r="O17" s="122"/>
      <c r="P17" s="117"/>
    </row>
    <row r="18" spans="1:16" ht="12.95" customHeight="1" x14ac:dyDescent="0.2">
      <c r="A18" s="16"/>
      <c r="B18" s="376"/>
      <c r="C18" s="376"/>
      <c r="D18" s="376"/>
      <c r="E18" s="376"/>
      <c r="F18" s="376"/>
      <c r="G18" s="117"/>
      <c r="H18" s="2277"/>
      <c r="I18" s="2278"/>
      <c r="J18" s="2278"/>
      <c r="K18" s="2278"/>
      <c r="L18" s="2278"/>
      <c r="M18" s="2278"/>
      <c r="N18" s="2279"/>
      <c r="O18" s="122"/>
      <c r="P18" s="117"/>
    </row>
    <row r="19" spans="1:16" ht="12.95" customHeight="1" thickBot="1" x14ac:dyDescent="0.25">
      <c r="A19" s="124"/>
      <c r="B19" s="125"/>
      <c r="C19" s="125"/>
      <c r="D19" s="125"/>
      <c r="E19" s="125"/>
      <c r="F19" s="125"/>
      <c r="G19" s="126"/>
      <c r="H19" s="124"/>
      <c r="I19" s="125"/>
      <c r="J19" s="125"/>
      <c r="K19" s="125"/>
      <c r="L19" s="125"/>
      <c r="M19" s="125"/>
      <c r="N19" s="125"/>
      <c r="O19" s="127"/>
      <c r="P19" s="117"/>
    </row>
    <row r="20" spans="1:16" ht="12.95" customHeight="1" x14ac:dyDescent="0.2">
      <c r="A20" s="123"/>
      <c r="B20" s="117"/>
      <c r="C20" s="117"/>
      <c r="D20" s="117"/>
      <c r="E20" s="117"/>
      <c r="F20" s="117"/>
      <c r="G20" s="117"/>
      <c r="H20" s="117"/>
      <c r="I20" s="117"/>
      <c r="J20" s="117"/>
      <c r="K20" s="117"/>
      <c r="L20" s="117"/>
      <c r="M20" s="117"/>
      <c r="N20" s="117"/>
      <c r="O20" s="122"/>
      <c r="P20" s="117"/>
    </row>
    <row r="21" spans="1:16" ht="12.95" customHeight="1" x14ac:dyDescent="0.2">
      <c r="A21" s="120" t="s">
        <v>54</v>
      </c>
      <c r="B21" s="117"/>
      <c r="C21" s="117"/>
      <c r="D21" s="117"/>
      <c r="E21" s="117"/>
      <c r="F21" s="117"/>
      <c r="G21" s="117" t="s">
        <v>55</v>
      </c>
      <c r="H21" s="117"/>
      <c r="I21" s="117"/>
      <c r="J21" s="117"/>
      <c r="K21" s="117"/>
      <c r="L21" s="117"/>
      <c r="M21" s="117" t="s">
        <v>37</v>
      </c>
      <c r="N21" s="117"/>
      <c r="O21" s="122"/>
      <c r="P21" s="117"/>
    </row>
    <row r="22" spans="1:16" ht="12.95" customHeight="1" x14ac:dyDescent="0.2">
      <c r="A22" s="123"/>
      <c r="B22" s="2261"/>
      <c r="C22" s="2262"/>
      <c r="D22" s="2262"/>
      <c r="E22" s="2263"/>
      <c r="F22" s="117"/>
      <c r="G22" s="2283"/>
      <c r="H22" s="2262"/>
      <c r="I22" s="2263"/>
      <c r="J22" s="117"/>
      <c r="K22" s="117"/>
      <c r="L22" s="117"/>
      <c r="M22" s="2280"/>
      <c r="N22" s="2281"/>
      <c r="O22" s="2282"/>
      <c r="P22" s="117"/>
    </row>
    <row r="23" spans="1:16" ht="12.95" customHeight="1" thickBot="1" x14ac:dyDescent="0.25">
      <c r="A23" s="124"/>
      <c r="B23" s="125"/>
      <c r="C23" s="125"/>
      <c r="D23" s="128"/>
      <c r="E23" s="128"/>
      <c r="F23" s="128"/>
      <c r="G23" s="128"/>
      <c r="H23" s="129"/>
      <c r="I23" s="129"/>
      <c r="J23" s="129"/>
      <c r="K23" s="129"/>
      <c r="L23" s="129"/>
      <c r="M23" s="130"/>
      <c r="N23" s="131"/>
      <c r="O23" s="809"/>
      <c r="P23" s="117"/>
    </row>
    <row r="24" spans="1:16" ht="12.95" customHeight="1" x14ac:dyDescent="0.2">
      <c r="A24" s="803"/>
      <c r="B24" s="133"/>
      <c r="C24" s="133"/>
      <c r="D24" s="808"/>
      <c r="E24" s="808"/>
      <c r="F24" s="808"/>
      <c r="G24" s="808"/>
      <c r="H24" s="807"/>
      <c r="I24" s="807"/>
      <c r="J24" s="807"/>
      <c r="K24" s="807"/>
      <c r="L24" s="807"/>
      <c r="M24" s="806"/>
      <c r="N24" s="805"/>
      <c r="O24" s="804"/>
      <c r="P24" s="117"/>
    </row>
    <row r="25" spans="1:16" ht="12.95" customHeight="1" x14ac:dyDescent="0.2">
      <c r="A25" s="224">
        <v>1</v>
      </c>
      <c r="B25" s="132" t="s">
        <v>56</v>
      </c>
      <c r="C25" s="117"/>
      <c r="D25" s="117"/>
      <c r="E25" s="117"/>
      <c r="F25" s="117"/>
      <c r="G25" s="117"/>
      <c r="H25" s="117"/>
      <c r="I25" s="117"/>
      <c r="J25" s="117"/>
      <c r="K25" s="117"/>
      <c r="L25" s="117"/>
      <c r="M25" s="117"/>
      <c r="N25" s="117"/>
      <c r="O25" s="122"/>
      <c r="P25" s="117"/>
    </row>
    <row r="26" spans="1:16" ht="12.95" customHeight="1" thickBot="1" x14ac:dyDescent="0.25">
      <c r="A26" s="124"/>
      <c r="B26" s="125" t="s">
        <v>179</v>
      </c>
      <c r="C26" s="125"/>
      <c r="D26" s="125"/>
      <c r="E26" s="125"/>
      <c r="F26" s="125"/>
      <c r="G26" s="125"/>
      <c r="H26" s="125"/>
      <c r="I26" s="125"/>
      <c r="J26" s="125"/>
      <c r="K26" s="125"/>
      <c r="L26" s="125"/>
      <c r="M26" s="125"/>
      <c r="N26" s="125"/>
      <c r="O26" s="127"/>
      <c r="P26" s="117"/>
    </row>
    <row r="27" spans="1:16" ht="12.95" customHeight="1" x14ac:dyDescent="0.2">
      <c r="A27" s="803"/>
      <c r="B27" s="133"/>
      <c r="C27" s="133"/>
      <c r="D27" s="133"/>
      <c r="E27" s="133"/>
      <c r="F27" s="133"/>
      <c r="G27" s="133"/>
      <c r="H27" s="133"/>
      <c r="I27" s="133"/>
      <c r="J27" s="133"/>
      <c r="K27" s="133"/>
      <c r="L27" s="133"/>
      <c r="M27" s="133"/>
      <c r="N27" s="133"/>
      <c r="O27" s="802"/>
      <c r="P27" s="117"/>
    </row>
    <row r="28" spans="1:16" ht="12.95" customHeight="1" x14ac:dyDescent="0.2">
      <c r="A28" s="63">
        <v>2</v>
      </c>
      <c r="B28" s="42" t="s">
        <v>57</v>
      </c>
      <c r="C28" s="81"/>
      <c r="D28" s="81"/>
      <c r="E28" s="81"/>
      <c r="F28" s="81"/>
      <c r="G28" s="81"/>
      <c r="H28" s="81"/>
      <c r="I28" s="81"/>
      <c r="J28" s="81"/>
      <c r="K28" s="81"/>
      <c r="L28" s="81"/>
      <c r="M28" s="81"/>
      <c r="N28" s="81"/>
      <c r="O28" s="122"/>
      <c r="P28" s="117"/>
    </row>
    <row r="29" spans="1:16" ht="12.95" customHeight="1" x14ac:dyDescent="0.2">
      <c r="A29" s="123"/>
      <c r="B29" s="122" t="s">
        <v>178</v>
      </c>
      <c r="C29" s="117"/>
      <c r="D29" s="117"/>
      <c r="E29" s="117"/>
      <c r="F29" s="117"/>
      <c r="G29" s="117"/>
      <c r="H29" s="117"/>
      <c r="I29" s="117"/>
      <c r="J29" s="117"/>
      <c r="K29" s="117"/>
      <c r="L29" s="117"/>
      <c r="M29" s="117"/>
      <c r="N29" s="117"/>
      <c r="O29" s="122"/>
      <c r="P29" s="117"/>
    </row>
    <row r="30" spans="1:16" ht="12.95" customHeight="1" x14ac:dyDescent="0.2">
      <c r="A30" s="123"/>
      <c r="B30" s="117" t="s">
        <v>58</v>
      </c>
      <c r="C30" s="117"/>
      <c r="D30" s="117"/>
      <c r="E30" s="117"/>
      <c r="F30" s="117"/>
      <c r="G30" s="117"/>
      <c r="H30" s="117"/>
      <c r="I30" s="117"/>
      <c r="J30" s="117"/>
      <c r="K30" s="117"/>
      <c r="L30" s="117"/>
      <c r="M30" s="117"/>
      <c r="N30" s="117"/>
      <c r="O30" s="122"/>
      <c r="P30" s="117"/>
    </row>
    <row r="31" spans="1:16" ht="12.95" customHeight="1" thickBot="1" x14ac:dyDescent="0.25">
      <c r="A31" s="124"/>
      <c r="B31" s="125" t="s">
        <v>177</v>
      </c>
      <c r="C31" s="125"/>
      <c r="D31" s="125"/>
      <c r="E31" s="125"/>
      <c r="F31" s="125"/>
      <c r="G31" s="125"/>
      <c r="H31" s="125"/>
      <c r="I31" s="125"/>
      <c r="J31" s="125"/>
      <c r="K31" s="125"/>
      <c r="L31" s="125"/>
      <c r="M31" s="125"/>
      <c r="N31" s="125"/>
      <c r="O31" s="127"/>
      <c r="P31" s="117"/>
    </row>
    <row r="32" spans="1:16" ht="12.95" customHeight="1" x14ac:dyDescent="0.2">
      <c r="A32" s="123"/>
      <c r="B32" s="117"/>
      <c r="C32" s="117"/>
      <c r="D32" s="117"/>
      <c r="E32" s="117"/>
      <c r="F32" s="117"/>
      <c r="G32" s="117"/>
      <c r="H32" s="117"/>
      <c r="I32" s="117"/>
      <c r="J32" s="117"/>
      <c r="K32" s="117"/>
      <c r="L32" s="117"/>
      <c r="M32" s="117"/>
      <c r="N32" s="117"/>
      <c r="O32" s="122"/>
      <c r="P32" s="117"/>
    </row>
    <row r="33" spans="1:16" ht="12.95" customHeight="1" x14ac:dyDescent="0.2">
      <c r="A33" s="801">
        <v>3</v>
      </c>
      <c r="B33" s="117"/>
      <c r="C33" s="117"/>
      <c r="D33" s="117"/>
      <c r="E33" s="117"/>
      <c r="F33" s="117"/>
      <c r="G33" s="117"/>
      <c r="H33" s="117"/>
      <c r="I33" s="117"/>
      <c r="J33" s="117"/>
      <c r="K33" s="117"/>
      <c r="L33" s="117"/>
      <c r="M33" s="117"/>
      <c r="N33" s="117"/>
      <c r="O33" s="122"/>
      <c r="P33" s="117"/>
    </row>
    <row r="34" spans="1:16" ht="12.95" customHeight="1" x14ac:dyDescent="0.2">
      <c r="A34" s="224"/>
      <c r="B34" s="132" t="s">
        <v>59</v>
      </c>
      <c r="C34" s="117"/>
      <c r="D34" s="117" t="s">
        <v>60</v>
      </c>
      <c r="E34" s="117"/>
      <c r="F34" s="81"/>
      <c r="G34" s="117" t="s">
        <v>61</v>
      </c>
      <c r="H34" s="2275"/>
      <c r="I34" s="2275"/>
      <c r="J34" s="2275"/>
      <c r="K34" s="117"/>
      <c r="L34" s="2276">
        <v>0</v>
      </c>
      <c r="M34" s="2276"/>
      <c r="N34" s="2276"/>
      <c r="O34" s="122"/>
      <c r="P34" s="117"/>
    </row>
    <row r="35" spans="1:16" ht="12.95" customHeight="1" x14ac:dyDescent="0.2">
      <c r="A35" s="224"/>
      <c r="B35" s="117"/>
      <c r="C35" s="117"/>
      <c r="D35" s="117"/>
      <c r="E35" s="117"/>
      <c r="F35" s="117"/>
      <c r="G35" s="117"/>
      <c r="H35" s="1255"/>
      <c r="I35" s="1255"/>
      <c r="J35" s="1255"/>
      <c r="K35" s="117"/>
      <c r="L35" s="117"/>
      <c r="M35" s="117"/>
      <c r="N35" s="117"/>
      <c r="O35" s="122"/>
      <c r="P35" s="117"/>
    </row>
    <row r="36" spans="1:16" ht="12.95" customHeight="1" x14ac:dyDescent="0.2">
      <c r="A36" s="123"/>
      <c r="B36" s="117"/>
      <c r="C36" s="117"/>
      <c r="D36" s="117"/>
      <c r="E36" s="117"/>
      <c r="F36" s="117"/>
      <c r="G36" s="117" t="s">
        <v>61</v>
      </c>
      <c r="H36" s="2275"/>
      <c r="I36" s="2275"/>
      <c r="J36" s="2275"/>
      <c r="K36" s="117"/>
      <c r="L36" s="2276">
        <v>0</v>
      </c>
      <c r="M36" s="2276"/>
      <c r="N36" s="2276"/>
      <c r="O36" s="122"/>
      <c r="P36" s="117"/>
    </row>
    <row r="37" spans="1:16" ht="12.95" customHeight="1" x14ac:dyDescent="0.2">
      <c r="A37" s="123"/>
      <c r="B37" s="117"/>
      <c r="C37" s="117"/>
      <c r="D37" s="117"/>
      <c r="E37" s="117"/>
      <c r="F37" s="117"/>
      <c r="G37" s="117"/>
      <c r="H37" s="1255"/>
      <c r="I37" s="1255"/>
      <c r="J37" s="1255"/>
      <c r="K37" s="117"/>
      <c r="L37" s="117"/>
      <c r="M37" s="117"/>
      <c r="N37" s="117"/>
      <c r="O37" s="122"/>
      <c r="P37" s="117"/>
    </row>
    <row r="38" spans="1:16" ht="12.95" customHeight="1" x14ac:dyDescent="0.2">
      <c r="A38" s="123"/>
      <c r="B38" s="117"/>
      <c r="C38" s="117"/>
      <c r="D38" s="117"/>
      <c r="E38" s="117"/>
      <c r="F38" s="117"/>
      <c r="G38" s="117" t="s">
        <v>61</v>
      </c>
      <c r="H38" s="2275"/>
      <c r="I38" s="2275"/>
      <c r="J38" s="2275"/>
      <c r="K38" s="117"/>
      <c r="L38" s="2276">
        <v>0</v>
      </c>
      <c r="M38" s="2276"/>
      <c r="N38" s="2276"/>
      <c r="O38" s="122"/>
      <c r="P38" s="117"/>
    </row>
    <row r="39" spans="1:16" ht="12.95" customHeight="1" x14ac:dyDescent="0.2">
      <c r="A39" s="123"/>
      <c r="B39" s="117"/>
      <c r="C39" s="117"/>
      <c r="D39" s="117"/>
      <c r="E39" s="117"/>
      <c r="F39" s="117"/>
      <c r="G39" s="117"/>
      <c r="H39" s="1255"/>
      <c r="I39" s="1255"/>
      <c r="J39" s="1255"/>
      <c r="K39" s="117"/>
      <c r="L39" s="117"/>
      <c r="M39" s="117"/>
      <c r="N39" s="117"/>
      <c r="O39" s="122"/>
      <c r="P39" s="117"/>
    </row>
    <row r="40" spans="1:16" ht="12.95" customHeight="1" x14ac:dyDescent="0.2">
      <c r="A40" s="123"/>
      <c r="B40" s="117"/>
      <c r="C40" s="117"/>
      <c r="D40" s="117"/>
      <c r="E40" s="117"/>
      <c r="F40" s="117"/>
      <c r="G40" s="117" t="s">
        <v>61</v>
      </c>
      <c r="H40" s="2275"/>
      <c r="I40" s="2275"/>
      <c r="J40" s="2275"/>
      <c r="K40" s="117"/>
      <c r="L40" s="2276">
        <v>0</v>
      </c>
      <c r="M40" s="2276"/>
      <c r="N40" s="2276"/>
      <c r="O40" s="122"/>
      <c r="P40" s="117"/>
    </row>
    <row r="41" spans="1:16" ht="12.95" customHeight="1" x14ac:dyDescent="0.2">
      <c r="A41" s="123"/>
      <c r="B41" s="117"/>
      <c r="C41" s="117"/>
      <c r="D41" s="117"/>
      <c r="E41" s="117"/>
      <c r="F41" s="117"/>
      <c r="G41" s="117"/>
      <c r="H41" s="1255"/>
      <c r="I41" s="1255"/>
      <c r="J41" s="1255"/>
      <c r="K41" s="117"/>
      <c r="L41" s="117"/>
      <c r="M41" s="117"/>
      <c r="N41" s="117"/>
      <c r="O41" s="122"/>
      <c r="P41" s="117"/>
    </row>
    <row r="42" spans="1:16" ht="12.95" customHeight="1" x14ac:dyDescent="0.2">
      <c r="A42" s="123"/>
      <c r="B42" s="117"/>
      <c r="C42" s="117"/>
      <c r="D42" s="117"/>
      <c r="E42" s="117"/>
      <c r="F42" s="117"/>
      <c r="G42" s="117" t="s">
        <v>61</v>
      </c>
      <c r="H42" s="2275"/>
      <c r="I42" s="2275"/>
      <c r="J42" s="2275"/>
      <c r="K42" s="117"/>
      <c r="L42" s="2276">
        <v>0</v>
      </c>
      <c r="M42" s="2276"/>
      <c r="N42" s="2276"/>
      <c r="O42" s="122"/>
      <c r="P42" s="117"/>
    </row>
    <row r="43" spans="1:16" ht="12.95" customHeight="1" x14ac:dyDescent="0.2">
      <c r="A43" s="123"/>
      <c r="B43" s="117"/>
      <c r="C43" s="117"/>
      <c r="D43" s="117"/>
      <c r="E43" s="117"/>
      <c r="F43" s="117"/>
      <c r="G43" s="117"/>
      <c r="H43" s="1255"/>
      <c r="I43" s="1255"/>
      <c r="J43" s="1255"/>
      <c r="K43" s="117"/>
      <c r="L43" s="117"/>
      <c r="M43" s="117"/>
      <c r="N43" s="117"/>
      <c r="O43" s="122"/>
      <c r="P43" s="117"/>
    </row>
    <row r="44" spans="1:16" ht="12.95" customHeight="1" x14ac:dyDescent="0.2">
      <c r="A44" s="123"/>
      <c r="B44" s="117"/>
      <c r="C44" s="117"/>
      <c r="D44" s="117"/>
      <c r="E44" s="117"/>
      <c r="F44" s="117"/>
      <c r="G44" s="117" t="s">
        <v>61</v>
      </c>
      <c r="H44" s="2275"/>
      <c r="I44" s="2275"/>
      <c r="J44" s="2275"/>
      <c r="K44" s="117"/>
      <c r="L44" s="2276">
        <v>0</v>
      </c>
      <c r="M44" s="2276"/>
      <c r="N44" s="2276"/>
      <c r="O44" s="122"/>
      <c r="P44" s="117"/>
    </row>
    <row r="45" spans="1:16" ht="12.95" customHeight="1" x14ac:dyDescent="0.2">
      <c r="A45" s="123"/>
      <c r="B45" s="117"/>
      <c r="C45" s="117"/>
      <c r="D45" s="117"/>
      <c r="E45" s="117"/>
      <c r="F45" s="117"/>
      <c r="G45" s="117"/>
      <c r="H45" s="1256"/>
      <c r="I45" s="1256"/>
      <c r="J45" s="1256"/>
      <c r="K45" s="117"/>
      <c r="L45" s="870"/>
      <c r="M45" s="870"/>
      <c r="N45" s="870"/>
      <c r="O45" s="122"/>
      <c r="P45" s="117"/>
    </row>
    <row r="46" spans="1:16" ht="12.95" customHeight="1" x14ac:dyDescent="0.2">
      <c r="A46" s="123"/>
      <c r="B46" s="117"/>
      <c r="C46" s="117"/>
      <c r="D46" s="117"/>
      <c r="E46" s="117"/>
      <c r="F46" s="117"/>
      <c r="G46" s="117" t="s">
        <v>61</v>
      </c>
      <c r="H46" s="2275"/>
      <c r="I46" s="2275"/>
      <c r="J46" s="2275"/>
      <c r="K46" s="117"/>
      <c r="L46" s="2276">
        <v>0</v>
      </c>
      <c r="M46" s="2276"/>
      <c r="N46" s="2276"/>
      <c r="O46" s="122"/>
      <c r="P46" s="117"/>
    </row>
    <row r="47" spans="1:16" ht="12.95" customHeight="1" x14ac:dyDescent="0.2">
      <c r="A47" s="123"/>
      <c r="B47" s="117"/>
      <c r="C47" s="117"/>
      <c r="D47" s="117"/>
      <c r="E47" s="117"/>
      <c r="F47" s="117"/>
      <c r="G47" s="117"/>
      <c r="H47" s="1256"/>
      <c r="I47" s="1256"/>
      <c r="J47" s="1256"/>
      <c r="K47" s="117"/>
      <c r="L47" s="870"/>
      <c r="M47" s="870"/>
      <c r="N47" s="870"/>
      <c r="O47" s="122"/>
      <c r="P47" s="117"/>
    </row>
    <row r="48" spans="1:16" ht="12.95" customHeight="1" x14ac:dyDescent="0.2">
      <c r="A48" s="123"/>
      <c r="B48" s="117"/>
      <c r="C48" s="117"/>
      <c r="D48" s="117"/>
      <c r="E48" s="117"/>
      <c r="F48" s="117"/>
      <c r="G48" s="117" t="s">
        <v>61</v>
      </c>
      <c r="H48" s="2275"/>
      <c r="I48" s="2275"/>
      <c r="J48" s="2275"/>
      <c r="K48" s="117"/>
      <c r="L48" s="2276">
        <v>0</v>
      </c>
      <c r="M48" s="2276"/>
      <c r="N48" s="2276"/>
      <c r="O48" s="122"/>
      <c r="P48" s="117"/>
    </row>
    <row r="49" spans="1:16" ht="12.95" customHeight="1" x14ac:dyDescent="0.2">
      <c r="A49" s="123"/>
      <c r="B49" s="117"/>
      <c r="C49" s="117"/>
      <c r="D49" s="117"/>
      <c r="E49" s="117"/>
      <c r="F49" s="117"/>
      <c r="G49" s="117"/>
      <c r="H49" s="1256"/>
      <c r="I49" s="1256"/>
      <c r="J49" s="1256"/>
      <c r="K49" s="117"/>
      <c r="L49" s="870"/>
      <c r="M49" s="870"/>
      <c r="N49" s="870"/>
      <c r="O49" s="122"/>
      <c r="P49" s="117"/>
    </row>
    <row r="50" spans="1:16" ht="12.95" customHeight="1" x14ac:dyDescent="0.2">
      <c r="A50" s="123"/>
      <c r="B50" s="117"/>
      <c r="C50" s="117"/>
      <c r="D50" s="117"/>
      <c r="E50" s="117"/>
      <c r="F50" s="117"/>
      <c r="G50" s="117" t="s">
        <v>61</v>
      </c>
      <c r="H50" s="2275"/>
      <c r="I50" s="2275"/>
      <c r="J50" s="2275"/>
      <c r="K50" s="117"/>
      <c r="L50" s="2276">
        <v>0</v>
      </c>
      <c r="M50" s="2276"/>
      <c r="N50" s="2276"/>
      <c r="O50" s="122"/>
      <c r="P50" s="117"/>
    </row>
    <row r="51" spans="1:16" ht="12.95" customHeight="1" x14ac:dyDescent="0.2">
      <c r="A51" s="123"/>
      <c r="B51" s="117"/>
      <c r="C51" s="117"/>
      <c r="D51" s="117"/>
      <c r="E51" s="117"/>
      <c r="F51" s="117"/>
      <c r="G51" s="117"/>
      <c r="H51" s="1255"/>
      <c r="I51" s="1255"/>
      <c r="J51" s="1255"/>
      <c r="K51" s="117"/>
      <c r="L51" s="117"/>
      <c r="M51" s="117"/>
      <c r="N51" s="117"/>
      <c r="O51" s="122"/>
      <c r="P51" s="117"/>
    </row>
    <row r="52" spans="1:16" ht="12.95" customHeight="1" x14ac:dyDescent="0.2">
      <c r="A52" s="123"/>
      <c r="B52" s="117"/>
      <c r="C52" s="117"/>
      <c r="D52" s="117"/>
      <c r="E52" s="117"/>
      <c r="F52" s="117"/>
      <c r="G52" s="117" t="s">
        <v>61</v>
      </c>
      <c r="H52" s="2275"/>
      <c r="I52" s="2275"/>
      <c r="J52" s="2275"/>
      <c r="K52" s="117"/>
      <c r="L52" s="2276">
        <v>0</v>
      </c>
      <c r="M52" s="2276"/>
      <c r="N52" s="2276"/>
      <c r="O52" s="122"/>
      <c r="P52" s="117"/>
    </row>
    <row r="53" spans="1:16" ht="12.95" customHeight="1" x14ac:dyDescent="0.2">
      <c r="A53" s="123"/>
      <c r="B53" s="117"/>
      <c r="C53" s="117"/>
      <c r="D53" s="117"/>
      <c r="E53" s="117"/>
      <c r="F53" s="117"/>
      <c r="G53" s="117"/>
      <c r="H53" s="117"/>
      <c r="I53" s="117"/>
      <c r="J53" s="117"/>
      <c r="K53" s="117"/>
      <c r="L53" s="117"/>
      <c r="M53" s="117"/>
      <c r="N53" s="96"/>
      <c r="O53" s="122"/>
      <c r="P53" s="117"/>
    </row>
    <row r="54" spans="1:16" ht="12.95" customHeight="1" x14ac:dyDescent="0.2">
      <c r="A54" s="123"/>
      <c r="B54" s="117"/>
      <c r="C54" s="117"/>
      <c r="D54" s="117"/>
      <c r="E54" s="117"/>
      <c r="F54" s="117" t="s">
        <v>62</v>
      </c>
      <c r="G54" s="117"/>
      <c r="H54" s="117"/>
      <c r="I54" s="117"/>
      <c r="J54" s="117"/>
      <c r="K54" s="117"/>
      <c r="L54" s="2290">
        <f>SUM(L34,L36,L38,L40,L42,L44,L46,L48,L50,L52,)</f>
        <v>0</v>
      </c>
      <c r="M54" s="2290"/>
      <c r="N54" s="2290"/>
      <c r="O54" s="122"/>
      <c r="P54" s="117"/>
    </row>
    <row r="55" spans="1:16" ht="12.95" customHeight="1" x14ac:dyDescent="0.2">
      <c r="A55" s="123"/>
      <c r="B55" s="117"/>
      <c r="C55" s="117"/>
      <c r="D55" s="117"/>
      <c r="E55" s="117"/>
      <c r="F55" s="117"/>
      <c r="G55" s="117"/>
      <c r="H55" s="117"/>
      <c r="I55" s="117"/>
      <c r="J55" s="117"/>
      <c r="K55" s="117"/>
      <c r="L55" s="117"/>
      <c r="M55" s="117"/>
      <c r="N55" s="117"/>
      <c r="O55" s="122"/>
      <c r="P55" s="117"/>
    </row>
    <row r="56" spans="1:16" ht="12.95" customHeight="1" x14ac:dyDescent="0.2">
      <c r="A56" s="123"/>
      <c r="B56" s="117"/>
      <c r="C56" s="2289" t="s">
        <v>601</v>
      </c>
      <c r="D56" s="2289"/>
      <c r="E56" s="2289"/>
      <c r="F56" s="2289"/>
      <c r="G56" s="2289"/>
      <c r="H56" s="2289"/>
      <c r="I56" s="117"/>
      <c r="J56" s="117"/>
      <c r="K56" s="117"/>
      <c r="L56" s="117"/>
      <c r="M56" s="117"/>
      <c r="N56" s="117"/>
      <c r="O56" s="122"/>
      <c r="P56" s="117"/>
    </row>
    <row r="57" spans="1:16" ht="12.95" customHeight="1" x14ac:dyDescent="0.2">
      <c r="A57" s="123"/>
      <c r="B57" s="117"/>
      <c r="C57" s="738"/>
      <c r="D57" s="117" t="s">
        <v>63</v>
      </c>
      <c r="E57" s="738"/>
      <c r="F57" s="117" t="s">
        <v>64</v>
      </c>
      <c r="G57" s="117"/>
      <c r="H57" s="117"/>
      <c r="I57" s="117"/>
      <c r="J57" s="117"/>
      <c r="K57" s="117"/>
      <c r="L57" s="117"/>
      <c r="M57" s="117"/>
      <c r="N57" s="117"/>
      <c r="O57" s="122"/>
      <c r="P57" s="117"/>
    </row>
    <row r="58" spans="1:16" ht="12.95" customHeight="1" x14ac:dyDescent="0.2">
      <c r="A58" s="123"/>
      <c r="B58" s="117"/>
      <c r="C58" s="117"/>
      <c r="D58" s="117" t="s">
        <v>65</v>
      </c>
      <c r="E58" s="117"/>
      <c r="F58" s="117" t="s">
        <v>66</v>
      </c>
      <c r="G58" s="2285"/>
      <c r="H58" s="2285"/>
      <c r="I58" s="2285"/>
      <c r="J58" s="117" t="s">
        <v>67</v>
      </c>
      <c r="K58" s="135" t="s">
        <v>68</v>
      </c>
      <c r="L58" s="2286">
        <v>0</v>
      </c>
      <c r="M58" s="2286"/>
      <c r="N58" s="2286"/>
      <c r="O58" s="122"/>
      <c r="P58" s="117"/>
    </row>
    <row r="59" spans="1:16" ht="12.95" customHeight="1" x14ac:dyDescent="0.2">
      <c r="A59" s="123"/>
      <c r="B59" s="117"/>
      <c r="C59" s="117"/>
      <c r="D59" s="117"/>
      <c r="E59" s="117"/>
      <c r="F59" s="117"/>
      <c r="G59" s="117"/>
      <c r="H59" s="117"/>
      <c r="I59" s="117"/>
      <c r="J59" s="117"/>
      <c r="K59" s="117"/>
      <c r="L59" s="117"/>
      <c r="M59" s="117"/>
      <c r="N59" s="136"/>
      <c r="O59" s="122"/>
      <c r="P59" s="117"/>
    </row>
    <row r="60" spans="1:16" ht="12.95" customHeight="1" x14ac:dyDescent="0.2">
      <c r="A60" s="137" t="s">
        <v>634</v>
      </c>
      <c r="B60" s="117"/>
      <c r="C60" s="117"/>
      <c r="D60" s="117"/>
      <c r="E60" s="117"/>
      <c r="F60" s="117"/>
      <c r="G60" s="117"/>
      <c r="H60" s="117"/>
      <c r="I60" s="117"/>
      <c r="J60" s="117"/>
      <c r="K60" s="117"/>
      <c r="L60" s="117"/>
      <c r="M60" s="117"/>
      <c r="N60" s="117"/>
      <c r="O60" s="122"/>
      <c r="P60" s="117"/>
    </row>
    <row r="61" spans="1:16" ht="12.95" customHeight="1" x14ac:dyDescent="0.2">
      <c r="A61" s="123" t="s">
        <v>69</v>
      </c>
      <c r="B61" s="117"/>
      <c r="C61" s="117"/>
      <c r="D61" s="117"/>
      <c r="E61" s="117"/>
      <c r="F61" s="117"/>
      <c r="G61" s="117"/>
      <c r="H61" s="117"/>
      <c r="I61" s="117"/>
      <c r="J61" s="117"/>
      <c r="K61" s="117"/>
      <c r="L61" s="117"/>
      <c r="M61" s="117"/>
      <c r="N61" s="117"/>
      <c r="O61" s="122"/>
      <c r="P61" s="117"/>
    </row>
    <row r="62" spans="1:16" ht="12.95" customHeight="1" x14ac:dyDescent="0.2">
      <c r="A62" s="800"/>
      <c r="B62" s="117" t="s">
        <v>70</v>
      </c>
      <c r="C62" s="81"/>
      <c r="D62" s="117"/>
      <c r="F62" s="117" t="s">
        <v>608</v>
      </c>
      <c r="G62" s="117"/>
      <c r="H62" s="117"/>
      <c r="I62" s="117"/>
      <c r="J62" s="117"/>
      <c r="K62" s="117"/>
      <c r="L62" s="117" t="s">
        <v>609</v>
      </c>
      <c r="M62" s="117"/>
      <c r="N62" s="117"/>
      <c r="O62" s="122"/>
      <c r="P62" s="117"/>
    </row>
    <row r="63" spans="1:16" ht="12.95" customHeight="1" x14ac:dyDescent="0.2">
      <c r="A63" s="123"/>
      <c r="B63" s="2261"/>
      <c r="C63" s="2262"/>
      <c r="D63" s="2263"/>
      <c r="E63" s="117"/>
      <c r="F63" s="2261"/>
      <c r="G63" s="2262"/>
      <c r="H63" s="2262"/>
      <c r="I63" s="2262"/>
      <c r="J63" s="2263"/>
      <c r="K63" s="117"/>
      <c r="L63" s="2261"/>
      <c r="M63" s="2262"/>
      <c r="N63" s="2263"/>
      <c r="O63" s="122"/>
      <c r="P63" s="117"/>
    </row>
    <row r="64" spans="1:16" ht="12.95" customHeight="1" x14ac:dyDescent="0.2">
      <c r="A64" s="123"/>
      <c r="B64" s="869"/>
      <c r="C64" s="869"/>
      <c r="D64" s="869"/>
      <c r="E64" s="117"/>
      <c r="F64" s="869"/>
      <c r="G64" s="869"/>
      <c r="H64" s="869"/>
      <c r="I64" s="869"/>
      <c r="J64" s="869"/>
      <c r="K64" s="117"/>
      <c r="L64" s="869"/>
      <c r="M64" s="869"/>
      <c r="N64" s="869"/>
      <c r="O64" s="122"/>
      <c r="P64" s="117"/>
    </row>
    <row r="65" spans="1:16" ht="12.95" customHeight="1" x14ac:dyDescent="0.2">
      <c r="A65" s="138"/>
      <c r="B65" s="117" t="s">
        <v>176</v>
      </c>
      <c r="C65" s="81"/>
      <c r="D65" s="117"/>
      <c r="E65" s="51"/>
      <c r="F65" s="71"/>
      <c r="G65" s="117"/>
      <c r="H65" s="117"/>
      <c r="I65" s="117"/>
      <c r="J65" s="117"/>
      <c r="K65" s="117"/>
      <c r="L65" s="51"/>
      <c r="M65" s="117"/>
      <c r="N65" s="117"/>
      <c r="O65" s="122"/>
      <c r="P65" s="117"/>
    </row>
    <row r="66" spans="1:16" ht="12.95" customHeight="1" x14ac:dyDescent="0.2">
      <c r="A66" s="138"/>
      <c r="B66" s="1361"/>
      <c r="C66" s="2287"/>
      <c r="D66" s="2287"/>
      <c r="E66" s="2287"/>
      <c r="F66" s="2287"/>
      <c r="G66" s="2287"/>
      <c r="H66" s="2287"/>
      <c r="I66" s="2287"/>
      <c r="J66" s="2288"/>
      <c r="K66" s="117"/>
      <c r="L66" s="51"/>
      <c r="M66" s="117"/>
      <c r="N66" s="117"/>
      <c r="O66" s="122"/>
      <c r="P66" s="117"/>
    </row>
    <row r="67" spans="1:16" ht="12.95" customHeight="1" thickBot="1" x14ac:dyDescent="0.25">
      <c r="A67" s="124"/>
      <c r="B67" s="125"/>
      <c r="C67" s="799"/>
      <c r="D67" s="125"/>
      <c r="E67" s="125"/>
      <c r="F67" s="125"/>
      <c r="G67" s="125"/>
      <c r="H67" s="125"/>
      <c r="I67" s="125"/>
      <c r="J67" s="125"/>
      <c r="K67" s="125"/>
      <c r="L67" s="125"/>
      <c r="M67" s="125"/>
      <c r="N67" s="125"/>
      <c r="O67" s="127"/>
      <c r="P67" s="117"/>
    </row>
    <row r="68" spans="1:16" ht="12.95" customHeight="1" x14ac:dyDescent="0.2">
      <c r="A68" s="117"/>
      <c r="B68" s="117"/>
      <c r="C68" s="117"/>
      <c r="D68" s="117"/>
      <c r="E68" s="117"/>
      <c r="F68" s="117"/>
      <c r="G68" s="117"/>
      <c r="H68" s="117"/>
      <c r="I68" s="117"/>
      <c r="J68" s="117"/>
      <c r="K68" s="117"/>
      <c r="L68" s="117"/>
      <c r="M68" s="117"/>
      <c r="N68" s="117"/>
      <c r="O68" s="117"/>
      <c r="P68" s="117"/>
    </row>
    <row r="69" spans="1:16" ht="12.95" customHeight="1" x14ac:dyDescent="0.2">
      <c r="A69" s="117"/>
      <c r="B69" s="117"/>
      <c r="C69" s="117"/>
      <c r="D69" s="117"/>
      <c r="E69" s="117"/>
      <c r="F69" s="117"/>
      <c r="G69" s="72"/>
      <c r="H69" s="117" t="s">
        <v>523</v>
      </c>
      <c r="I69" s="117"/>
      <c r="J69" s="117"/>
      <c r="K69" s="117"/>
      <c r="L69" s="117"/>
      <c r="M69" s="117"/>
      <c r="N69" s="117"/>
      <c r="O69" s="117"/>
      <c r="P69" s="117"/>
    </row>
    <row r="70" spans="1:16" ht="12.95" customHeight="1" x14ac:dyDescent="0.2">
      <c r="A70" s="117"/>
      <c r="B70" s="117"/>
      <c r="C70" s="117"/>
      <c r="D70" s="117"/>
      <c r="E70" s="117"/>
      <c r="F70" s="117"/>
      <c r="G70" s="117"/>
      <c r="H70" s="117"/>
      <c r="I70" s="117"/>
      <c r="J70" s="117"/>
      <c r="K70" s="117"/>
      <c r="L70" s="117"/>
      <c r="M70" s="117"/>
      <c r="N70" s="117"/>
      <c r="O70" s="117"/>
      <c r="P70" s="117"/>
    </row>
    <row r="71" spans="1:16" ht="12.95" customHeight="1" x14ac:dyDescent="0.2">
      <c r="A71" s="117"/>
      <c r="B71" s="117"/>
      <c r="C71" s="117"/>
      <c r="D71" s="117"/>
      <c r="E71" s="117"/>
      <c r="F71" s="117"/>
      <c r="G71" s="117"/>
      <c r="H71" s="117"/>
      <c r="I71" s="117"/>
      <c r="J71" s="117"/>
      <c r="K71" s="117"/>
      <c r="L71" s="117"/>
      <c r="M71" s="117"/>
      <c r="N71" s="117"/>
      <c r="O71" s="117"/>
      <c r="P71" s="117"/>
    </row>
    <row r="72" spans="1:16" ht="12.95" customHeight="1" x14ac:dyDescent="0.2">
      <c r="A72" s="2284"/>
      <c r="B72" s="2284"/>
      <c r="C72" s="2284"/>
      <c r="D72" s="2284"/>
      <c r="E72" s="117"/>
      <c r="F72" s="117"/>
      <c r="G72" s="117"/>
      <c r="H72" s="1376"/>
      <c r="I72" s="1376"/>
      <c r="J72" s="1376"/>
      <c r="K72" s="1376"/>
      <c r="L72" s="1376"/>
      <c r="M72" s="1376"/>
      <c r="N72" s="1376"/>
      <c r="O72" s="117"/>
      <c r="P72" s="117"/>
    </row>
    <row r="73" spans="1:16" ht="12.95" customHeight="1" x14ac:dyDescent="0.2">
      <c r="A73" s="140" t="s">
        <v>621</v>
      </c>
      <c r="B73" s="140"/>
      <c r="C73" s="140"/>
      <c r="D73" s="140"/>
      <c r="E73" s="117"/>
      <c r="F73" s="117"/>
      <c r="G73" s="117"/>
      <c r="H73" s="140" t="s">
        <v>237</v>
      </c>
      <c r="I73" s="140"/>
      <c r="J73" s="140"/>
      <c r="K73" s="140"/>
      <c r="L73" s="140"/>
      <c r="M73" s="140"/>
      <c r="N73" s="140"/>
      <c r="O73" s="117"/>
      <c r="P73" s="117"/>
    </row>
    <row r="74" spans="1:16" ht="12.95" customHeight="1" x14ac:dyDescent="0.2">
      <c r="A74" s="117"/>
      <c r="B74" s="117"/>
      <c r="C74" s="117"/>
      <c r="D74" s="117"/>
      <c r="E74" s="117"/>
      <c r="F74" s="117"/>
      <c r="G74" s="117"/>
      <c r="H74" s="117" t="s">
        <v>648</v>
      </c>
      <c r="I74" s="117"/>
      <c r="J74" s="117"/>
      <c r="K74" s="117"/>
      <c r="L74" s="117"/>
      <c r="M74" s="117"/>
      <c r="N74" s="117"/>
      <c r="O74" s="117"/>
      <c r="P74" s="117"/>
    </row>
    <row r="75" spans="1:16" ht="12.95" customHeight="1" x14ac:dyDescent="0.2">
      <c r="A75" s="117"/>
      <c r="B75" s="117"/>
      <c r="C75" s="117"/>
      <c r="D75" s="117"/>
      <c r="E75" s="81"/>
      <c r="F75" s="81"/>
      <c r="G75" s="117"/>
      <c r="H75" s="117" t="s">
        <v>175</v>
      </c>
      <c r="I75" s="117"/>
      <c r="J75" s="117"/>
      <c r="K75" s="117"/>
      <c r="L75" s="117"/>
      <c r="M75" s="117"/>
      <c r="N75" s="117"/>
      <c r="O75" s="117"/>
      <c r="P75" s="117"/>
    </row>
    <row r="76" spans="1:16" x14ac:dyDescent="0.2">
      <c r="A76" s="117"/>
      <c r="B76" s="117"/>
      <c r="C76" s="117"/>
      <c r="D76" s="117"/>
      <c r="E76" s="117"/>
      <c r="F76" s="117"/>
      <c r="G76" s="117"/>
      <c r="H76" s="117"/>
      <c r="I76" s="117"/>
      <c r="J76" s="117"/>
      <c r="K76" s="117"/>
      <c r="L76" s="117"/>
      <c r="M76" s="117"/>
      <c r="N76" s="117"/>
      <c r="O76" s="117"/>
      <c r="P76" s="117"/>
    </row>
    <row r="77" spans="1:16" x14ac:dyDescent="0.2">
      <c r="A77" s="117"/>
      <c r="B77" s="117"/>
      <c r="C77" s="117"/>
      <c r="D77" s="117"/>
      <c r="E77" s="117"/>
      <c r="F77" s="117"/>
      <c r="G77" s="117"/>
      <c r="H77" s="117"/>
      <c r="I77" s="117"/>
      <c r="J77" s="117"/>
      <c r="K77" s="117"/>
      <c r="L77" s="117"/>
      <c r="M77" s="117"/>
      <c r="N77" s="117"/>
      <c r="O77" s="117"/>
      <c r="P77" s="117"/>
    </row>
    <row r="78" spans="1:16" x14ac:dyDescent="0.2">
      <c r="A78" s="117"/>
      <c r="B78" s="117"/>
      <c r="C78" s="117"/>
      <c r="D78" s="117"/>
      <c r="E78" s="117"/>
      <c r="F78" s="117"/>
      <c r="G78" s="117"/>
      <c r="H78" s="117"/>
      <c r="I78" s="117"/>
      <c r="J78" s="117"/>
      <c r="K78" s="117"/>
      <c r="L78" s="117"/>
      <c r="M78" s="117"/>
      <c r="N78" s="117"/>
      <c r="O78" s="117"/>
      <c r="P78" s="117"/>
    </row>
    <row r="79" spans="1:16" x14ac:dyDescent="0.2">
      <c r="A79" s="117"/>
      <c r="B79" s="117"/>
      <c r="C79" s="117"/>
      <c r="D79" s="117"/>
      <c r="E79" s="117"/>
      <c r="F79" s="117"/>
      <c r="G79" s="117"/>
      <c r="H79" s="117"/>
      <c r="I79" s="117"/>
      <c r="J79" s="117"/>
      <c r="K79" s="117"/>
      <c r="L79" s="117"/>
      <c r="M79" s="117"/>
      <c r="N79" s="117"/>
      <c r="O79" s="117"/>
      <c r="P79" s="117"/>
    </row>
    <row r="80" spans="1:16" x14ac:dyDescent="0.2">
      <c r="A80" s="117"/>
      <c r="B80" s="117"/>
      <c r="C80" s="117"/>
      <c r="D80" s="117"/>
      <c r="E80" s="117"/>
      <c r="F80" s="117"/>
      <c r="G80" s="117"/>
      <c r="H80" s="117"/>
      <c r="I80" s="117"/>
      <c r="J80" s="117"/>
      <c r="K80" s="117"/>
      <c r="L80" s="117"/>
      <c r="M80" s="117"/>
      <c r="N80" s="117"/>
      <c r="O80" s="117"/>
      <c r="P80" s="117"/>
    </row>
    <row r="81" spans="1:16" x14ac:dyDescent="0.2">
      <c r="A81" s="117"/>
      <c r="B81" s="117"/>
      <c r="C81" s="117"/>
      <c r="D81" s="117"/>
      <c r="E81" s="117"/>
      <c r="F81" s="117"/>
      <c r="G81" s="117"/>
      <c r="H81" s="117"/>
      <c r="I81" s="117"/>
      <c r="J81" s="117"/>
      <c r="K81" s="117"/>
      <c r="L81" s="117"/>
      <c r="M81" s="117"/>
      <c r="N81" s="117"/>
      <c r="O81" s="117"/>
      <c r="P81" s="117"/>
    </row>
    <row r="82" spans="1:16" x14ac:dyDescent="0.2">
      <c r="A82" s="117"/>
      <c r="B82" s="117"/>
      <c r="C82" s="117"/>
      <c r="D82" s="117"/>
      <c r="E82" s="117"/>
      <c r="F82" s="117"/>
      <c r="G82" s="117"/>
      <c r="H82" s="117"/>
      <c r="I82" s="117"/>
      <c r="J82" s="117"/>
      <c r="K82" s="117"/>
      <c r="L82" s="117"/>
      <c r="M82" s="117"/>
      <c r="N82" s="117"/>
      <c r="O82" s="117"/>
      <c r="P82" s="117"/>
    </row>
  </sheetData>
  <sheetProtection selectLockedCells="1"/>
  <mergeCells count="37">
    <mergeCell ref="C56:H56"/>
    <mergeCell ref="H52:J52"/>
    <mergeCell ref="L46:N46"/>
    <mergeCell ref="L52:N52"/>
    <mergeCell ref="L54:N54"/>
    <mergeCell ref="H50:J50"/>
    <mergeCell ref="L50:N50"/>
    <mergeCell ref="L48:N48"/>
    <mergeCell ref="H48:J48"/>
    <mergeCell ref="A72:D72"/>
    <mergeCell ref="H72:N72"/>
    <mergeCell ref="G58:I58"/>
    <mergeCell ref="L58:N58"/>
    <mergeCell ref="B63:D63"/>
    <mergeCell ref="F63:J63"/>
    <mergeCell ref="L63:N63"/>
    <mergeCell ref="B66:J66"/>
    <mergeCell ref="H40:J40"/>
    <mergeCell ref="L38:N38"/>
    <mergeCell ref="L40:N40"/>
    <mergeCell ref="H36:J36"/>
    <mergeCell ref="L36:N36"/>
    <mergeCell ref="H38:J38"/>
    <mergeCell ref="L44:N44"/>
    <mergeCell ref="H46:J46"/>
    <mergeCell ref="L42:N42"/>
    <mergeCell ref="H42:J42"/>
    <mergeCell ref="H44:J44"/>
    <mergeCell ref="B8:G8"/>
    <mergeCell ref="B22:E22"/>
    <mergeCell ref="H14:N14"/>
    <mergeCell ref="B14:F17"/>
    <mergeCell ref="H34:J34"/>
    <mergeCell ref="L34:N34"/>
    <mergeCell ref="H18:N18"/>
    <mergeCell ref="M22:O22"/>
    <mergeCell ref="G22:I22"/>
  </mergeCells>
  <phoneticPr fontId="49" type="noConversion"/>
  <dataValidations count="2">
    <dataValidation type="list" allowBlank="1" showInputMessage="1" showErrorMessage="1" sqref="B8:G8">
      <formula1>"Ref. 207 - Internationaler Jugendfreiwilligendienst,Ref. 205/206 - Zentralstelle FSJ im BAFzA, Ref. 207 - Zuwendungen im Bereich Jugendfreiwilligendienste"</formula1>
    </dataValidation>
    <dataValidation type="list" allowBlank="1" showInputMessage="1" showErrorMessage="1" sqref="I15:N15 H14">
      <formula1>"Internationaler Jugendfreiwilligendienst,Regelförderung Freiwilliges Soziales Jahr,Regelförderung Freiwilliges Ökologisches Jahr,Förderung für TN mit besonderem Förderbedarf im FSJ/FÖJ,Modellvorhaben,Einzelmaßnahme,"</formula1>
    </dataValidation>
  </dataValidations>
  <pageMargins left="0.78740157480314965" right="0.78740157480314965" top="0.78740157480314965" bottom="0.78740157480314965" header="0.51181102362204722" footer="0.51181102362204722"/>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9570" r:id="rId4" name="Check Box 2">
              <controlPr defaultSize="0" autoFill="0" autoLine="0" autoPict="0">
                <anchor moveWithCells="1">
                  <from>
                    <xdr:col>1</xdr:col>
                    <xdr:colOff>581025</xdr:colOff>
                    <xdr:row>2</xdr:row>
                    <xdr:rowOff>123825</xdr:rowOff>
                  </from>
                  <to>
                    <xdr:col>2</xdr:col>
                    <xdr:colOff>57150</xdr:colOff>
                    <xdr:row>4</xdr:row>
                    <xdr:rowOff>47625</xdr:rowOff>
                  </to>
                </anchor>
              </controlPr>
            </control>
          </mc:Choice>
        </mc:AlternateContent>
        <mc:AlternateContent xmlns:mc="http://schemas.openxmlformats.org/markup-compatibility/2006">
          <mc:Choice Requires="x14">
            <control shapeId="109571" r:id="rId5" name="Check Box 3">
              <controlPr defaultSize="0" autoFill="0" autoLine="0" autoPict="0">
                <anchor moveWithCells="1">
                  <from>
                    <xdr:col>6</xdr:col>
                    <xdr:colOff>485775</xdr:colOff>
                    <xdr:row>2</xdr:row>
                    <xdr:rowOff>95250</xdr:rowOff>
                  </from>
                  <to>
                    <xdr:col>7</xdr:col>
                    <xdr:colOff>85725</xdr:colOff>
                    <xdr:row>4</xdr:row>
                    <xdr:rowOff>66675</xdr:rowOff>
                  </to>
                </anchor>
              </controlPr>
            </control>
          </mc:Choice>
        </mc:AlternateContent>
        <mc:AlternateContent xmlns:mc="http://schemas.openxmlformats.org/markup-compatibility/2006">
          <mc:Choice Requires="x14">
            <control shapeId="109572" r:id="rId6" name="Check Box 4">
              <controlPr defaultSize="0" autoFill="0" autoLine="0" autoPict="0">
                <anchor moveWithCells="1">
                  <from>
                    <xdr:col>11</xdr:col>
                    <xdr:colOff>571500</xdr:colOff>
                    <xdr:row>2</xdr:row>
                    <xdr:rowOff>95250</xdr:rowOff>
                  </from>
                  <to>
                    <xdr:col>12</xdr:col>
                    <xdr:colOff>57150</xdr:colOff>
                    <xdr:row>4</xdr:row>
                    <xdr:rowOff>66675</xdr:rowOff>
                  </to>
                </anchor>
              </controlPr>
            </control>
          </mc:Choice>
        </mc:AlternateContent>
        <mc:AlternateContent xmlns:mc="http://schemas.openxmlformats.org/markup-compatibility/2006">
          <mc:Choice Requires="x14">
            <control shapeId="109573" r:id="rId7" name="Check Box 5">
              <controlPr defaultSize="0" autoFill="0" autoLine="0" autoPict="0">
                <anchor moveWithCells="1">
                  <from>
                    <xdr:col>0</xdr:col>
                    <xdr:colOff>0</xdr:colOff>
                    <xdr:row>5</xdr:row>
                    <xdr:rowOff>104775</xdr:rowOff>
                  </from>
                  <to>
                    <xdr:col>1</xdr:col>
                    <xdr:colOff>28575</xdr:colOff>
                    <xdr:row>7</xdr:row>
                    <xdr:rowOff>76200</xdr:rowOff>
                  </to>
                </anchor>
              </controlPr>
            </control>
          </mc:Choice>
        </mc:AlternateContent>
        <mc:AlternateContent xmlns:mc="http://schemas.openxmlformats.org/markup-compatibility/2006">
          <mc:Choice Requires="x14">
            <control shapeId="109574" r:id="rId8" name="Check Box 6">
              <controlPr defaultSize="0" autoFill="0" autoLine="0" autoPict="0">
                <anchor moveWithCells="1">
                  <from>
                    <xdr:col>0</xdr:col>
                    <xdr:colOff>38100</xdr:colOff>
                    <xdr:row>32</xdr:row>
                    <xdr:rowOff>104775</xdr:rowOff>
                  </from>
                  <to>
                    <xdr:col>1</xdr:col>
                    <xdr:colOff>57150</xdr:colOff>
                    <xdr:row>34</xdr:row>
                    <xdr:rowOff>76200</xdr:rowOff>
                  </to>
                </anchor>
              </controlPr>
            </control>
          </mc:Choice>
        </mc:AlternateContent>
        <mc:AlternateContent xmlns:mc="http://schemas.openxmlformats.org/markup-compatibility/2006">
          <mc:Choice Requires="x14">
            <control shapeId="109575" r:id="rId9" name="Check Box 7">
              <controlPr defaultSize="0" autoFill="0" autoLine="0" autoPict="0">
                <anchor moveWithCells="1">
                  <from>
                    <xdr:col>0</xdr:col>
                    <xdr:colOff>28575</xdr:colOff>
                    <xdr:row>27</xdr:row>
                    <xdr:rowOff>114300</xdr:rowOff>
                  </from>
                  <to>
                    <xdr:col>1</xdr:col>
                    <xdr:colOff>47625</xdr:colOff>
                    <xdr:row>29</xdr:row>
                    <xdr:rowOff>95250</xdr:rowOff>
                  </to>
                </anchor>
              </controlPr>
            </control>
          </mc:Choice>
        </mc:AlternateContent>
        <mc:AlternateContent xmlns:mc="http://schemas.openxmlformats.org/markup-compatibility/2006">
          <mc:Choice Requires="x14">
            <control shapeId="109576" r:id="rId10" name="Check Box 8">
              <controlPr defaultSize="0" autoFill="0" autoLine="0" autoPict="0">
                <anchor moveWithCells="1">
                  <from>
                    <xdr:col>0</xdr:col>
                    <xdr:colOff>28575</xdr:colOff>
                    <xdr:row>24</xdr:row>
                    <xdr:rowOff>76200</xdr:rowOff>
                  </from>
                  <to>
                    <xdr:col>1</xdr:col>
                    <xdr:colOff>57150</xdr:colOff>
                    <xdr:row>26</xdr:row>
                    <xdr:rowOff>47625</xdr:rowOff>
                  </to>
                </anchor>
              </controlPr>
            </control>
          </mc:Choice>
        </mc:AlternateContent>
        <mc:AlternateContent xmlns:mc="http://schemas.openxmlformats.org/markup-compatibility/2006">
          <mc:Choice Requires="x14">
            <control shapeId="109577" r:id="rId11" name="Check Box 9">
              <controlPr defaultSize="0" autoFill="0" autoLine="0" autoPict="0">
                <anchor moveWithCells="1">
                  <from>
                    <xdr:col>2</xdr:col>
                    <xdr:colOff>0</xdr:colOff>
                    <xdr:row>55</xdr:row>
                    <xdr:rowOff>123825</xdr:rowOff>
                  </from>
                  <to>
                    <xdr:col>3</xdr:col>
                    <xdr:colOff>28575</xdr:colOff>
                    <xdr:row>57</xdr:row>
                    <xdr:rowOff>47625</xdr:rowOff>
                  </to>
                </anchor>
              </controlPr>
            </control>
          </mc:Choice>
        </mc:AlternateContent>
        <mc:AlternateContent xmlns:mc="http://schemas.openxmlformats.org/markup-compatibility/2006">
          <mc:Choice Requires="x14">
            <control shapeId="109578" r:id="rId12" name="Check Box 10">
              <controlPr defaultSize="0" autoFill="0" autoLine="0" autoPict="0">
                <anchor moveWithCells="1">
                  <from>
                    <xdr:col>4</xdr:col>
                    <xdr:colOff>28575</xdr:colOff>
                    <xdr:row>55</xdr:row>
                    <xdr:rowOff>133350</xdr:rowOff>
                  </from>
                  <to>
                    <xdr:col>5</xdr:col>
                    <xdr:colOff>57150</xdr:colOff>
                    <xdr:row>57</xdr:row>
                    <xdr:rowOff>57150</xdr:rowOff>
                  </to>
                </anchor>
              </controlPr>
            </control>
          </mc:Choice>
        </mc:AlternateContent>
      </controls>
    </mc:Choice>
  </mc:AlternateConten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7"/>
  <sheetViews>
    <sheetView workbookViewId="0">
      <selection activeCell="C16" sqref="C16"/>
    </sheetView>
  </sheetViews>
  <sheetFormatPr baseColWidth="10" defaultRowHeight="12.75" x14ac:dyDescent="0.2"/>
  <cols>
    <col min="1" max="1" width="22.140625" customWidth="1"/>
  </cols>
  <sheetData>
    <row r="1" spans="1:1" x14ac:dyDescent="0.2">
      <c r="A1" s="1271" t="s">
        <v>783</v>
      </c>
    </row>
    <row r="2" spans="1:1" x14ac:dyDescent="0.2">
      <c r="A2" s="1271" t="s">
        <v>784</v>
      </c>
    </row>
    <row r="3" spans="1:1" x14ac:dyDescent="0.2">
      <c r="A3" s="1271" t="s">
        <v>789</v>
      </c>
    </row>
    <row r="4" spans="1:1" x14ac:dyDescent="0.2">
      <c r="A4" s="1271" t="s">
        <v>790</v>
      </c>
    </row>
    <row r="5" spans="1:1" x14ac:dyDescent="0.2">
      <c r="A5" s="1271" t="s">
        <v>791</v>
      </c>
    </row>
    <row r="6" spans="1:1" x14ac:dyDescent="0.2">
      <c r="A6" s="1271" t="s">
        <v>792</v>
      </c>
    </row>
    <row r="7" spans="1:1" x14ac:dyDescent="0.2">
      <c r="A7" s="1271" t="s">
        <v>786</v>
      </c>
    </row>
    <row r="8" spans="1:1" x14ac:dyDescent="0.2">
      <c r="A8" s="1271" t="s">
        <v>787</v>
      </c>
    </row>
    <row r="9" spans="1:1" x14ac:dyDescent="0.2">
      <c r="A9" s="1271" t="s">
        <v>793</v>
      </c>
    </row>
    <row r="10" spans="1:1" x14ac:dyDescent="0.2">
      <c r="A10" s="1271" t="s">
        <v>794</v>
      </c>
    </row>
    <row r="11" spans="1:1" x14ac:dyDescent="0.2">
      <c r="A11" s="260" t="s">
        <v>788</v>
      </c>
    </row>
    <row r="12" spans="1:1" x14ac:dyDescent="0.2">
      <c r="A12" s="1271" t="s">
        <v>795</v>
      </c>
    </row>
    <row r="13" spans="1:1" x14ac:dyDescent="0.2">
      <c r="A13" s="260"/>
    </row>
    <row r="14" spans="1:1" x14ac:dyDescent="0.2">
      <c r="A14" s="260"/>
    </row>
    <row r="15" spans="1:1" x14ac:dyDescent="0.2">
      <c r="A15" s="260"/>
    </row>
    <row r="16" spans="1:1" x14ac:dyDescent="0.2">
      <c r="A16" s="260"/>
    </row>
    <row r="17" spans="1:1" x14ac:dyDescent="0.2">
      <c r="A17" s="260"/>
    </row>
    <row r="18" spans="1:1" x14ac:dyDescent="0.2">
      <c r="A18" s="260"/>
    </row>
    <row r="19" spans="1:1" x14ac:dyDescent="0.2">
      <c r="A19" s="260"/>
    </row>
    <row r="20" spans="1:1" x14ac:dyDescent="0.2">
      <c r="A20" s="260"/>
    </row>
    <row r="21" spans="1:1" x14ac:dyDescent="0.2">
      <c r="A21" s="260"/>
    </row>
    <row r="22" spans="1:1" x14ac:dyDescent="0.2">
      <c r="A22" s="260"/>
    </row>
    <row r="23" spans="1:1" x14ac:dyDescent="0.2">
      <c r="A23" s="260"/>
    </row>
    <row r="24" spans="1:1" x14ac:dyDescent="0.2">
      <c r="A24" s="260"/>
    </row>
    <row r="25" spans="1:1" x14ac:dyDescent="0.2">
      <c r="A25" s="260"/>
    </row>
    <row r="26" spans="1:1" x14ac:dyDescent="0.2">
      <c r="A26" s="260"/>
    </row>
    <row r="27" spans="1:1" x14ac:dyDescent="0.2">
      <c r="A27" s="260"/>
    </row>
  </sheetData>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0"/>
  <sheetViews>
    <sheetView workbookViewId="0">
      <pane ySplit="2" topLeftCell="A3" activePane="bottomLeft" state="frozen"/>
      <selection pane="bottomLeft" activeCell="B9" sqref="B9"/>
    </sheetView>
  </sheetViews>
  <sheetFormatPr baseColWidth="10" defaultColWidth="11.42578125" defaultRowHeight="12.75" x14ac:dyDescent="0.2"/>
  <cols>
    <col min="1" max="1" width="11.42578125" style="1287"/>
    <col min="2" max="2" width="139.85546875" style="1287" customWidth="1"/>
    <col min="3" max="3" width="22.7109375" style="1287" customWidth="1"/>
    <col min="4" max="16384" width="11.42578125" style="1287"/>
  </cols>
  <sheetData>
    <row r="1" spans="1:4" ht="33.75" customHeight="1" x14ac:dyDescent="0.2">
      <c r="A1" s="1288" t="s">
        <v>800</v>
      </c>
      <c r="B1" s="1288" t="s">
        <v>801</v>
      </c>
      <c r="C1" s="1288" t="s">
        <v>802</v>
      </c>
      <c r="D1" s="1286"/>
    </row>
    <row r="2" spans="1:4" ht="9" customHeight="1" x14ac:dyDescent="0.2">
      <c r="A2" s="2291"/>
      <c r="B2" s="2291"/>
      <c r="C2" s="2291"/>
    </row>
    <row r="3" spans="1:4" ht="24.95" customHeight="1" x14ac:dyDescent="0.2">
      <c r="A3" s="2292" t="s">
        <v>815</v>
      </c>
      <c r="B3" s="2293"/>
      <c r="C3" s="2294"/>
    </row>
    <row r="4" spans="1:4" ht="24.95" customHeight="1" x14ac:dyDescent="0.2">
      <c r="A4" s="1299">
        <v>43647</v>
      </c>
      <c r="B4" s="1298" t="s">
        <v>807</v>
      </c>
      <c r="C4" s="1297" t="s">
        <v>803</v>
      </c>
    </row>
    <row r="5" spans="1:4" ht="24.95" customHeight="1" x14ac:dyDescent="0.2">
      <c r="A5" s="1299">
        <v>43872</v>
      </c>
      <c r="B5" s="1300" t="s">
        <v>813</v>
      </c>
      <c r="C5" s="1297" t="s">
        <v>803</v>
      </c>
    </row>
    <row r="6" spans="1:4" ht="24.95" customHeight="1" x14ac:dyDescent="0.2">
      <c r="A6" s="1299">
        <v>44216</v>
      </c>
      <c r="B6" s="1298" t="s">
        <v>816</v>
      </c>
      <c r="C6" s="1297" t="s">
        <v>803</v>
      </c>
    </row>
    <row r="7" spans="1:4" ht="24.95" customHeight="1" x14ac:dyDescent="0.2">
      <c r="A7" s="1299">
        <v>44229</v>
      </c>
      <c r="B7" s="1298" t="s">
        <v>821</v>
      </c>
      <c r="C7" s="1297" t="s">
        <v>803</v>
      </c>
    </row>
    <row r="8" spans="1:4" ht="31.5" customHeight="1" x14ac:dyDescent="0.2">
      <c r="A8" s="1299">
        <v>44232</v>
      </c>
      <c r="B8" s="1300" t="s">
        <v>830</v>
      </c>
      <c r="C8" s="1297" t="s">
        <v>803</v>
      </c>
    </row>
    <row r="9" spans="1:4" ht="24.95" customHeight="1" x14ac:dyDescent="0.2">
      <c r="A9" s="1299"/>
      <c r="B9" s="1298"/>
      <c r="C9" s="1298"/>
    </row>
    <row r="10" spans="1:4" ht="24.95" customHeight="1" x14ac:dyDescent="0.2">
      <c r="A10" s="1299"/>
      <c r="B10" s="1298"/>
      <c r="C10" s="1298"/>
    </row>
    <row r="11" spans="1:4" ht="24.95" customHeight="1" x14ac:dyDescent="0.2">
      <c r="A11" s="1299"/>
      <c r="B11" s="1298"/>
      <c r="C11" s="1298"/>
    </row>
    <row r="12" spans="1:4" ht="24.95" customHeight="1" x14ac:dyDescent="0.2">
      <c r="A12" s="1299"/>
      <c r="B12" s="1298"/>
      <c r="C12" s="1298"/>
    </row>
    <row r="13" spans="1:4" ht="24.95" customHeight="1" x14ac:dyDescent="0.2">
      <c r="A13" s="1299"/>
      <c r="B13" s="1298"/>
      <c r="C13" s="1298"/>
    </row>
    <row r="14" spans="1:4" ht="24.95" customHeight="1" x14ac:dyDescent="0.2">
      <c r="A14" s="1299"/>
      <c r="B14" s="1298"/>
      <c r="C14" s="1298"/>
    </row>
    <row r="15" spans="1:4" ht="24.95" customHeight="1" x14ac:dyDescent="0.2">
      <c r="A15" s="1299"/>
      <c r="B15" s="1298"/>
      <c r="C15" s="1298"/>
    </row>
    <row r="16" spans="1:4" ht="24.95" customHeight="1" x14ac:dyDescent="0.2">
      <c r="A16" s="1299"/>
      <c r="B16" s="1298"/>
      <c r="C16" s="1298"/>
    </row>
    <row r="17" spans="1:3" ht="24.95" customHeight="1" x14ac:dyDescent="0.2">
      <c r="A17" s="1299"/>
      <c r="B17" s="1298"/>
      <c r="C17" s="1298"/>
    </row>
    <row r="18" spans="1:3" ht="24.95" customHeight="1" x14ac:dyDescent="0.2">
      <c r="A18" s="1299"/>
      <c r="B18" s="1298"/>
      <c r="C18" s="1298"/>
    </row>
    <row r="19" spans="1:3" ht="24.95" customHeight="1" x14ac:dyDescent="0.2">
      <c r="A19" s="1299"/>
      <c r="B19" s="1298"/>
      <c r="C19" s="1298"/>
    </row>
    <row r="20" spans="1:3" ht="24.95" customHeight="1" x14ac:dyDescent="0.2">
      <c r="A20" s="1299"/>
      <c r="B20" s="1298"/>
      <c r="C20" s="1298"/>
    </row>
    <row r="21" spans="1:3" ht="24.95" customHeight="1" x14ac:dyDescent="0.2">
      <c r="A21" s="1299"/>
      <c r="B21" s="1298"/>
      <c r="C21" s="1298"/>
    </row>
    <row r="22" spans="1:3" ht="24.95" customHeight="1" x14ac:dyDescent="0.2">
      <c r="A22" s="1299"/>
      <c r="B22" s="1298"/>
      <c r="C22" s="1298"/>
    </row>
    <row r="23" spans="1:3" ht="24.95" customHeight="1" x14ac:dyDescent="0.2">
      <c r="A23" s="1299"/>
      <c r="B23" s="1298"/>
      <c r="C23" s="1298"/>
    </row>
    <row r="24" spans="1:3" ht="24.95" customHeight="1" x14ac:dyDescent="0.2">
      <c r="A24" s="1299"/>
      <c r="B24" s="1298"/>
      <c r="C24" s="1298"/>
    </row>
    <row r="25" spans="1:3" ht="24.95" customHeight="1" x14ac:dyDescent="0.2">
      <c r="A25" s="1299"/>
      <c r="B25" s="1298"/>
      <c r="C25" s="1298"/>
    </row>
    <row r="26" spans="1:3" ht="24.95" customHeight="1" x14ac:dyDescent="0.2">
      <c r="A26" s="1299"/>
      <c r="B26" s="1298"/>
      <c r="C26" s="1298"/>
    </row>
    <row r="27" spans="1:3" ht="24.95" customHeight="1" x14ac:dyDescent="0.2">
      <c r="A27" s="1299"/>
      <c r="B27" s="1298"/>
      <c r="C27" s="1298"/>
    </row>
    <row r="28" spans="1:3" ht="24.95" customHeight="1" x14ac:dyDescent="0.2">
      <c r="A28" s="1299"/>
      <c r="B28" s="1298"/>
      <c r="C28" s="1298"/>
    </row>
    <row r="29" spans="1:3" ht="24.95" customHeight="1" x14ac:dyDescent="0.2">
      <c r="A29" s="1299"/>
      <c r="B29" s="1298"/>
      <c r="C29" s="1298"/>
    </row>
    <row r="30" spans="1:3" ht="24.95" customHeight="1" x14ac:dyDescent="0.2">
      <c r="A30" s="1299"/>
      <c r="B30" s="1298"/>
      <c r="C30" s="1298"/>
    </row>
    <row r="31" spans="1:3" ht="24.95" customHeight="1" x14ac:dyDescent="0.2">
      <c r="A31" s="1299"/>
      <c r="B31" s="1298"/>
      <c r="C31" s="1298"/>
    </row>
    <row r="32" spans="1:3" ht="24.95" customHeight="1" x14ac:dyDescent="0.2">
      <c r="A32" s="1289"/>
      <c r="B32" s="1290"/>
      <c r="C32" s="1290"/>
    </row>
    <row r="33" spans="1:3" ht="24.95" customHeight="1" x14ac:dyDescent="0.2">
      <c r="A33" s="1289"/>
      <c r="B33" s="1290"/>
      <c r="C33" s="1290"/>
    </row>
    <row r="34" spans="1:3" ht="24.95" customHeight="1" x14ac:dyDescent="0.2">
      <c r="A34" s="1289"/>
      <c r="B34" s="1290"/>
      <c r="C34" s="1290"/>
    </row>
    <row r="35" spans="1:3" ht="24.95" customHeight="1" x14ac:dyDescent="0.2">
      <c r="A35" s="1289"/>
      <c r="B35" s="1290"/>
      <c r="C35" s="1290"/>
    </row>
    <row r="36" spans="1:3" ht="24.95" customHeight="1" x14ac:dyDescent="0.2">
      <c r="A36" s="1289"/>
      <c r="B36" s="1290"/>
      <c r="C36" s="1290"/>
    </row>
    <row r="37" spans="1:3" ht="24.95" customHeight="1" x14ac:dyDescent="0.2">
      <c r="A37" s="1289"/>
      <c r="B37" s="1290"/>
      <c r="C37" s="1290"/>
    </row>
    <row r="38" spans="1:3" ht="24.95" customHeight="1" x14ac:dyDescent="0.2">
      <c r="A38" s="1289"/>
      <c r="B38" s="1290"/>
      <c r="C38" s="1290"/>
    </row>
    <row r="39" spans="1:3" ht="24.95" customHeight="1" x14ac:dyDescent="0.2">
      <c r="A39" s="1289"/>
      <c r="B39" s="1290"/>
      <c r="C39" s="1290"/>
    </row>
    <row r="40" spans="1:3" ht="24.95" customHeight="1" x14ac:dyDescent="0.2">
      <c r="A40" s="1289"/>
      <c r="B40" s="1290"/>
      <c r="C40" s="1290"/>
    </row>
  </sheetData>
  <mergeCells count="2">
    <mergeCell ref="A2:C2"/>
    <mergeCell ref="A3:C3"/>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pageSetUpPr fitToPage="1"/>
  </sheetPr>
  <dimension ref="A1:I69"/>
  <sheetViews>
    <sheetView showGridLines="0" view="pageBreakPreview" zoomScaleNormal="100" zoomScaleSheetLayoutView="100" workbookViewId="0"/>
  </sheetViews>
  <sheetFormatPr baseColWidth="10" defaultRowHeight="12.75" x14ac:dyDescent="0.2"/>
  <cols>
    <col min="1" max="1" width="3.42578125" customWidth="1"/>
    <col min="2" max="2" width="55" customWidth="1"/>
    <col min="3" max="3" width="8.42578125" customWidth="1"/>
    <col min="4" max="4" width="3.28515625" customWidth="1"/>
    <col min="5" max="5" width="15.140625" style="55" customWidth="1"/>
    <col min="6" max="6" width="7.7109375" customWidth="1"/>
    <col min="7" max="7" width="16.7109375" style="55" customWidth="1"/>
    <col min="8" max="8" width="7.5703125" customWidth="1"/>
  </cols>
  <sheetData>
    <row r="1" spans="1:8" x14ac:dyDescent="0.2">
      <c r="A1" s="22" t="s">
        <v>82</v>
      </c>
      <c r="H1" s="93" t="s">
        <v>307</v>
      </c>
    </row>
    <row r="2" spans="1:8" ht="18" x14ac:dyDescent="0.25">
      <c r="A2" s="40" t="s">
        <v>308</v>
      </c>
      <c r="G2" s="56"/>
    </row>
    <row r="3" spans="1:8" ht="10.5" customHeight="1" x14ac:dyDescent="0.25">
      <c r="A3" s="40"/>
      <c r="G3" s="56"/>
      <c r="H3" s="57"/>
    </row>
    <row r="5" spans="1:8" ht="20.25" x14ac:dyDescent="0.3">
      <c r="A5" s="90"/>
      <c r="B5" s="163" t="s">
        <v>534</v>
      </c>
      <c r="C5" s="59"/>
      <c r="E5" s="60"/>
    </row>
    <row r="6" spans="1:8" ht="36.950000000000003" customHeight="1" x14ac:dyDescent="0.3">
      <c r="A6" s="90"/>
      <c r="B6" s="381"/>
      <c r="C6" s="59"/>
      <c r="E6" s="60"/>
    </row>
    <row r="7" spans="1:8" ht="15" x14ac:dyDescent="0.2">
      <c r="E7" s="25"/>
    </row>
    <row r="8" spans="1:8" ht="15" customHeight="1" x14ac:dyDescent="0.3">
      <c r="A8" s="148"/>
      <c r="B8" s="61" t="s">
        <v>685</v>
      </c>
      <c r="D8" s="148"/>
      <c r="F8" s="5"/>
      <c r="G8" s="61"/>
      <c r="H8" s="5"/>
    </row>
    <row r="9" spans="1:8" ht="15" customHeight="1" x14ac:dyDescent="0.3">
      <c r="A9" s="148"/>
      <c r="B9" s="383" t="s">
        <v>340</v>
      </c>
      <c r="C9" s="117"/>
      <c r="D9" s="117"/>
      <c r="E9" s="117"/>
      <c r="F9" s="117"/>
      <c r="G9" s="117"/>
      <c r="H9" s="5"/>
    </row>
    <row r="10" spans="1:8" ht="15" customHeight="1" x14ac:dyDescent="0.3">
      <c r="A10" s="62"/>
      <c r="B10" s="61" t="s">
        <v>686</v>
      </c>
      <c r="F10" s="5"/>
      <c r="G10" s="61"/>
      <c r="H10" s="5"/>
    </row>
    <row r="11" spans="1:8" ht="15" customHeight="1" x14ac:dyDescent="0.2">
      <c r="B11" s="24"/>
      <c r="E11" s="27"/>
      <c r="F11" s="5"/>
      <c r="G11" s="61"/>
      <c r="H11" s="5"/>
    </row>
    <row r="12" spans="1:8" ht="13.5" thickBot="1" x14ac:dyDescent="0.25">
      <c r="A12" s="5"/>
      <c r="B12" s="5"/>
      <c r="C12" s="5"/>
      <c r="D12" s="5"/>
      <c r="E12" s="61"/>
      <c r="F12" s="5"/>
      <c r="G12" s="61"/>
      <c r="H12" s="5"/>
    </row>
    <row r="13" spans="1:8" x14ac:dyDescent="0.2">
      <c r="A13" s="749"/>
      <c r="B13" s="748"/>
      <c r="C13" s="748"/>
      <c r="D13" s="748"/>
      <c r="E13" s="761"/>
      <c r="F13" s="748"/>
      <c r="G13" s="761"/>
      <c r="H13" s="747"/>
    </row>
    <row r="14" spans="1:8" x14ac:dyDescent="0.2">
      <c r="A14" s="63">
        <v>1</v>
      </c>
      <c r="B14" s="42" t="s">
        <v>535</v>
      </c>
      <c r="C14" s="23"/>
      <c r="D14" s="23"/>
      <c r="E14" s="64"/>
      <c r="F14" s="23"/>
      <c r="G14" s="64"/>
      <c r="H14" s="66"/>
    </row>
    <row r="15" spans="1:8" ht="12.75" customHeight="1" x14ac:dyDescent="0.2">
      <c r="A15" s="67"/>
      <c r="B15" s="1364" t="s">
        <v>617</v>
      </c>
      <c r="C15" s="1365"/>
      <c r="D15" s="1365"/>
      <c r="E15" s="1366"/>
      <c r="F15" s="23"/>
      <c r="G15" s="64"/>
      <c r="H15" s="66"/>
    </row>
    <row r="16" spans="1:8" ht="12.75" customHeight="1" x14ac:dyDescent="0.2">
      <c r="A16" s="67"/>
      <c r="B16" s="1367"/>
      <c r="C16" s="1368"/>
      <c r="D16" s="1368"/>
      <c r="E16" s="1369"/>
      <c r="F16" s="23"/>
      <c r="G16" s="64"/>
      <c r="H16" s="66"/>
    </row>
    <row r="17" spans="1:8" ht="12.75" customHeight="1" x14ac:dyDescent="0.2">
      <c r="A17" s="67"/>
      <c r="B17" s="1367"/>
      <c r="C17" s="1368"/>
      <c r="D17" s="1368"/>
      <c r="E17" s="1369"/>
      <c r="F17" s="23"/>
      <c r="G17" s="64"/>
      <c r="H17" s="66"/>
    </row>
    <row r="18" spans="1:8" ht="12.75" customHeight="1" x14ac:dyDescent="0.2">
      <c r="A18" s="67"/>
      <c r="B18" s="1370"/>
      <c r="C18" s="1371"/>
      <c r="D18" s="1371"/>
      <c r="E18" s="1372"/>
      <c r="F18" s="23"/>
      <c r="G18" s="64"/>
      <c r="H18" s="66"/>
    </row>
    <row r="19" spans="1:8" ht="13.5" customHeight="1" thickBot="1" x14ac:dyDescent="0.25">
      <c r="A19" s="67"/>
      <c r="B19" s="23"/>
      <c r="C19" s="23"/>
      <c r="D19" s="23"/>
      <c r="E19" s="64"/>
      <c r="F19" s="23"/>
      <c r="G19" s="64"/>
      <c r="H19" s="66"/>
    </row>
    <row r="20" spans="1:8" x14ac:dyDescent="0.2">
      <c r="A20" s="760"/>
      <c r="B20" s="699"/>
      <c r="C20" s="699"/>
      <c r="D20" s="699"/>
      <c r="E20" s="759"/>
      <c r="F20" s="699"/>
      <c r="G20" s="759"/>
      <c r="H20" s="758"/>
    </row>
    <row r="21" spans="1:8" x14ac:dyDescent="0.2">
      <c r="A21" s="63">
        <v>2</v>
      </c>
      <c r="B21" s="42" t="s">
        <v>679</v>
      </c>
      <c r="C21" s="23"/>
      <c r="D21" s="23"/>
      <c r="E21" s="64"/>
      <c r="F21" s="23"/>
      <c r="G21" s="64"/>
      <c r="H21" s="66"/>
    </row>
    <row r="22" spans="1:8" x14ac:dyDescent="0.2">
      <c r="A22" s="67"/>
      <c r="B22" s="23"/>
      <c r="C22" s="23"/>
      <c r="D22" s="23"/>
      <c r="E22" s="64"/>
      <c r="F22" s="115"/>
      <c r="G22" s="234" t="s">
        <v>680</v>
      </c>
      <c r="H22" s="66"/>
    </row>
    <row r="23" spans="1:8" x14ac:dyDescent="0.2">
      <c r="A23" s="67"/>
      <c r="B23" s="23"/>
      <c r="C23" s="23"/>
      <c r="D23" s="23"/>
      <c r="E23" s="64"/>
      <c r="F23" s="23"/>
      <c r="G23" s="64"/>
      <c r="H23" s="66"/>
    </row>
    <row r="24" spans="1:8" ht="14.25" x14ac:dyDescent="0.2">
      <c r="A24" s="156" t="s">
        <v>107</v>
      </c>
      <c r="B24" s="23" t="s">
        <v>194</v>
      </c>
      <c r="C24" s="23"/>
      <c r="D24" s="23"/>
      <c r="E24" s="64"/>
      <c r="F24" s="23"/>
      <c r="G24" s="382">
        <v>0</v>
      </c>
      <c r="H24" s="66"/>
    </row>
    <row r="25" spans="1:8" x14ac:dyDescent="0.2">
      <c r="A25" s="67"/>
      <c r="B25" s="5"/>
      <c r="C25" s="23"/>
      <c r="D25" s="23"/>
      <c r="E25" s="64"/>
      <c r="F25" s="23"/>
      <c r="G25" s="64"/>
      <c r="H25" s="66"/>
    </row>
    <row r="26" spans="1:8" ht="14.25" x14ac:dyDescent="0.2">
      <c r="A26" s="156" t="s">
        <v>107</v>
      </c>
      <c r="B26" s="23" t="s">
        <v>193</v>
      </c>
      <c r="C26" s="23"/>
      <c r="D26" s="23"/>
      <c r="E26" s="64"/>
      <c r="F26" s="23"/>
      <c r="G26" s="382"/>
      <c r="H26" s="66"/>
    </row>
    <row r="27" spans="1:8" x14ac:dyDescent="0.2">
      <c r="A27" s="67"/>
      <c r="B27" s="5"/>
      <c r="C27" s="23"/>
      <c r="D27" s="23"/>
      <c r="E27" s="64"/>
      <c r="F27" s="23"/>
      <c r="G27" s="64"/>
      <c r="H27" s="66"/>
    </row>
    <row r="28" spans="1:8" ht="14.25" x14ac:dyDescent="0.2">
      <c r="A28" s="156" t="s">
        <v>107</v>
      </c>
      <c r="B28" s="23" t="s">
        <v>568</v>
      </c>
      <c r="C28" s="23"/>
      <c r="D28" s="23"/>
      <c r="E28" s="64"/>
      <c r="F28" s="23"/>
      <c r="G28" s="382"/>
      <c r="H28" s="66"/>
    </row>
    <row r="29" spans="1:8" x14ac:dyDescent="0.2">
      <c r="A29" s="67"/>
      <c r="B29" s="23"/>
      <c r="C29" s="23"/>
      <c r="D29" s="23"/>
      <c r="E29" s="64"/>
      <c r="F29" s="23"/>
      <c r="G29" s="64"/>
      <c r="H29" s="66"/>
    </row>
    <row r="30" spans="1:8" ht="14.25" x14ac:dyDescent="0.2">
      <c r="A30" s="156" t="s">
        <v>107</v>
      </c>
      <c r="B30" s="23" t="s">
        <v>569</v>
      </c>
      <c r="C30" s="23"/>
      <c r="D30" s="23"/>
      <c r="E30" s="64"/>
      <c r="F30" s="23"/>
      <c r="G30" s="382"/>
      <c r="H30" s="66"/>
    </row>
    <row r="31" spans="1:8" x14ac:dyDescent="0.2">
      <c r="A31" s="67"/>
      <c r="B31" s="23"/>
      <c r="C31" s="23"/>
      <c r="D31" s="23"/>
      <c r="E31" s="64"/>
      <c r="F31" s="23"/>
      <c r="G31" s="64"/>
      <c r="H31" s="66"/>
    </row>
    <row r="32" spans="1:8" ht="14.25" x14ac:dyDescent="0.2">
      <c r="A32" s="156" t="s">
        <v>107</v>
      </c>
      <c r="B32" s="23" t="s">
        <v>570</v>
      </c>
      <c r="C32" s="23"/>
      <c r="D32" s="23"/>
      <c r="E32" s="64"/>
      <c r="F32" s="23"/>
      <c r="G32" s="382"/>
      <c r="H32" s="66"/>
    </row>
    <row r="33" spans="1:9" x14ac:dyDescent="0.2">
      <c r="A33" s="67"/>
      <c r="B33" s="23"/>
      <c r="C33" s="23"/>
      <c r="D33" s="23"/>
      <c r="E33" s="64"/>
      <c r="F33" s="23"/>
      <c r="G33" s="64"/>
      <c r="H33" s="66"/>
    </row>
    <row r="34" spans="1:9" x14ac:dyDescent="0.2">
      <c r="A34" s="67"/>
      <c r="B34" s="23"/>
      <c r="C34" s="23"/>
      <c r="D34" s="23"/>
      <c r="E34" s="42" t="s">
        <v>681</v>
      </c>
      <c r="F34" s="23"/>
      <c r="G34" s="134">
        <f>G24+G26+G28+G30+G32</f>
        <v>0</v>
      </c>
      <c r="H34" s="66"/>
    </row>
    <row r="35" spans="1:9" x14ac:dyDescent="0.2">
      <c r="A35" s="67"/>
      <c r="B35" s="23"/>
      <c r="C35" s="23"/>
      <c r="D35" s="23"/>
      <c r="E35" s="64"/>
      <c r="F35" s="23"/>
      <c r="G35" s="64"/>
      <c r="H35" s="66"/>
    </row>
    <row r="36" spans="1:9" x14ac:dyDescent="0.2">
      <c r="A36" s="67"/>
      <c r="B36" s="23"/>
      <c r="C36" s="23"/>
      <c r="D36" s="23"/>
      <c r="E36" s="64"/>
      <c r="F36" s="23"/>
      <c r="G36" s="64"/>
      <c r="H36" s="66"/>
    </row>
    <row r="37" spans="1:9" x14ac:dyDescent="0.2">
      <c r="A37" s="67"/>
      <c r="B37" s="23" t="s">
        <v>71</v>
      </c>
      <c r="C37" s="23"/>
      <c r="D37" s="23"/>
      <c r="E37" s="64"/>
      <c r="F37" s="23"/>
      <c r="G37" s="64"/>
      <c r="H37" s="66"/>
    </row>
    <row r="38" spans="1:9" x14ac:dyDescent="0.2">
      <c r="A38" s="67"/>
      <c r="B38" s="23"/>
      <c r="C38" s="23"/>
      <c r="D38" s="23"/>
      <c r="E38" s="64"/>
      <c r="F38" s="23"/>
      <c r="G38" s="64"/>
      <c r="H38" s="66"/>
    </row>
    <row r="39" spans="1:9" x14ac:dyDescent="0.2">
      <c r="A39" s="67"/>
      <c r="B39" s="23" t="s">
        <v>310</v>
      </c>
      <c r="C39" s="23"/>
      <c r="D39" s="23"/>
      <c r="E39" s="23"/>
      <c r="F39" s="23"/>
      <c r="G39" s="23"/>
      <c r="H39" s="66"/>
      <c r="I39" s="24"/>
    </row>
    <row r="40" spans="1:9" x14ac:dyDescent="0.2">
      <c r="A40" s="67"/>
      <c r="B40" s="23"/>
      <c r="C40" s="23"/>
      <c r="D40" s="23"/>
      <c r="E40" s="23"/>
      <c r="F40" s="23"/>
      <c r="G40" s="23"/>
      <c r="H40" s="66"/>
      <c r="I40" s="24"/>
    </row>
    <row r="41" spans="1:9" x14ac:dyDescent="0.2">
      <c r="A41" s="67"/>
      <c r="B41" s="23" t="s">
        <v>528</v>
      </c>
      <c r="C41" s="23"/>
      <c r="D41" s="23"/>
      <c r="E41" s="23"/>
      <c r="F41" s="23"/>
      <c r="G41" s="23"/>
      <c r="H41" s="66"/>
      <c r="I41" s="24"/>
    </row>
    <row r="42" spans="1:9" x14ac:dyDescent="0.2">
      <c r="A42" s="67"/>
      <c r="B42" s="23"/>
      <c r="C42" s="23"/>
      <c r="D42" s="23"/>
      <c r="E42" s="23"/>
      <c r="F42" s="23"/>
      <c r="G42" s="23"/>
      <c r="H42" s="66"/>
      <c r="I42" s="24"/>
    </row>
    <row r="43" spans="1:9" x14ac:dyDescent="0.2">
      <c r="A43" s="67"/>
      <c r="B43" s="23" t="s">
        <v>312</v>
      </c>
      <c r="C43" s="23"/>
      <c r="D43" s="23"/>
      <c r="E43" s="23"/>
      <c r="F43" s="23"/>
      <c r="G43" s="23"/>
      <c r="H43" s="66"/>
      <c r="I43" s="24"/>
    </row>
    <row r="44" spans="1:9" x14ac:dyDescent="0.2">
      <c r="A44" s="67"/>
      <c r="B44" s="23" t="s">
        <v>311</v>
      </c>
      <c r="C44" s="23"/>
      <c r="D44" s="23"/>
      <c r="E44" s="23"/>
      <c r="F44" s="23"/>
      <c r="G44" s="23"/>
      <c r="H44" s="66"/>
      <c r="I44" s="24"/>
    </row>
    <row r="45" spans="1:9" ht="13.5" thickBot="1" x14ac:dyDescent="0.25">
      <c r="A45" s="36"/>
      <c r="B45" s="31"/>
      <c r="C45" s="31"/>
      <c r="D45" s="31"/>
      <c r="E45" s="68"/>
      <c r="F45" s="31"/>
      <c r="G45" s="68"/>
      <c r="H45" s="69"/>
    </row>
    <row r="46" spans="1:9" x14ac:dyDescent="0.2">
      <c r="A46" s="67"/>
      <c r="B46" s="23"/>
      <c r="C46" s="23"/>
      <c r="D46" s="23"/>
      <c r="E46" s="64"/>
      <c r="F46" s="23"/>
      <c r="G46" s="64"/>
      <c r="H46" s="66"/>
    </row>
    <row r="47" spans="1:9" x14ac:dyDescent="0.2">
      <c r="A47" s="63">
        <v>3</v>
      </c>
      <c r="B47" s="42" t="s">
        <v>239</v>
      </c>
      <c r="C47" s="23"/>
      <c r="D47" s="23"/>
      <c r="E47" s="64"/>
      <c r="F47" s="23"/>
      <c r="G47" s="64"/>
      <c r="H47" s="66"/>
    </row>
    <row r="48" spans="1:9" x14ac:dyDescent="0.2">
      <c r="A48" s="67"/>
      <c r="B48" s="23"/>
      <c r="C48" s="23"/>
      <c r="D48" s="23"/>
      <c r="E48" s="64"/>
      <c r="F48" s="23"/>
      <c r="G48" s="64"/>
      <c r="H48" s="66"/>
    </row>
    <row r="49" spans="1:8" x14ac:dyDescent="0.2">
      <c r="A49" s="67"/>
      <c r="B49" s="23" t="s">
        <v>618</v>
      </c>
      <c r="C49" s="64" t="s">
        <v>253</v>
      </c>
      <c r="D49" s="5"/>
      <c r="E49" s="23"/>
      <c r="F49" s="64"/>
      <c r="G49" s="23"/>
      <c r="H49" s="281"/>
    </row>
    <row r="50" spans="1:8" ht="14.25" customHeight="1" x14ac:dyDescent="0.2">
      <c r="A50" s="67"/>
      <c r="B50" s="1373" t="s">
        <v>617</v>
      </c>
      <c r="C50" s="1379" t="s">
        <v>617</v>
      </c>
      <c r="D50" s="1380"/>
      <c r="E50" s="1380"/>
      <c r="F50" s="1380"/>
      <c r="G50" s="1380"/>
      <c r="H50" s="1381"/>
    </row>
    <row r="51" spans="1:8" ht="14.25" customHeight="1" x14ac:dyDescent="0.2">
      <c r="A51" s="67"/>
      <c r="B51" s="1374"/>
      <c r="C51" s="1382"/>
      <c r="D51" s="1383"/>
      <c r="E51" s="1383"/>
      <c r="F51" s="1383"/>
      <c r="G51" s="1383"/>
      <c r="H51" s="1384"/>
    </row>
    <row r="52" spans="1:8" ht="14.25" customHeight="1" x14ac:dyDescent="0.2">
      <c r="A52" s="67"/>
      <c r="B52" s="1375"/>
      <c r="C52" s="1385"/>
      <c r="D52" s="1386"/>
      <c r="E52" s="1386"/>
      <c r="F52" s="1386"/>
      <c r="G52" s="1386"/>
      <c r="H52" s="1387"/>
    </row>
    <row r="53" spans="1:8" ht="13.5" thickBot="1" x14ac:dyDescent="0.25">
      <c r="A53" s="36"/>
      <c r="B53" s="31"/>
      <c r="C53" s="31"/>
      <c r="D53" s="68"/>
      <c r="E53" s="31"/>
      <c r="F53" s="68"/>
      <c r="G53" s="31"/>
      <c r="H53" s="94"/>
    </row>
    <row r="54" spans="1:8" x14ac:dyDescent="0.2">
      <c r="A54" s="23"/>
      <c r="B54" s="23"/>
      <c r="C54" s="23"/>
      <c r="D54" s="64"/>
      <c r="E54" s="23"/>
      <c r="F54" s="64"/>
      <c r="G54" s="23"/>
      <c r="H54" s="5"/>
    </row>
    <row r="55" spans="1:8" x14ac:dyDescent="0.2">
      <c r="A55" s="24" t="s">
        <v>619</v>
      </c>
      <c r="B55" s="24"/>
      <c r="C55" s="24"/>
      <c r="D55" s="24"/>
      <c r="E55" s="65"/>
      <c r="F55" s="24"/>
      <c r="G55" s="65"/>
      <c r="H55" s="24"/>
    </row>
    <row r="56" spans="1:8" x14ac:dyDescent="0.2">
      <c r="A56" s="23"/>
      <c r="B56" s="24"/>
      <c r="C56" s="24"/>
      <c r="D56" s="232" t="s">
        <v>682</v>
      </c>
      <c r="E56" s="232"/>
      <c r="F56" s="232"/>
      <c r="G56" s="232"/>
    </row>
    <row r="57" spans="1:8" x14ac:dyDescent="0.2">
      <c r="A57" s="235"/>
      <c r="B57" s="24" t="s">
        <v>313</v>
      </c>
      <c r="C57" s="24"/>
      <c r="D57" s="233" t="s">
        <v>683</v>
      </c>
      <c r="E57" s="233"/>
      <c r="F57" s="233"/>
      <c r="G57" s="233"/>
    </row>
    <row r="58" spans="1:8" x14ac:dyDescent="0.2">
      <c r="A58" s="23"/>
      <c r="C58" s="24"/>
      <c r="D58" s="233" t="s">
        <v>684</v>
      </c>
      <c r="E58" s="233"/>
      <c r="F58" s="233"/>
      <c r="G58" s="233"/>
    </row>
    <row r="59" spans="1:8" x14ac:dyDescent="0.2">
      <c r="A59" s="24"/>
      <c r="B59" s="24"/>
      <c r="C59" s="24"/>
      <c r="D59" s="24"/>
      <c r="E59" s="1377"/>
      <c r="F59" s="1377"/>
      <c r="G59" s="1377"/>
      <c r="H59" s="1377"/>
    </row>
    <row r="60" spans="1:8" x14ac:dyDescent="0.2">
      <c r="A60" s="24"/>
      <c r="B60" s="24"/>
      <c r="C60" s="24"/>
      <c r="D60" s="24"/>
      <c r="E60" s="233"/>
      <c r="F60" s="233"/>
      <c r="G60" s="233"/>
      <c r="H60" s="233"/>
    </row>
    <row r="61" spans="1:8" x14ac:dyDescent="0.2">
      <c r="A61" s="1376" t="s">
        <v>617</v>
      </c>
      <c r="B61" s="1376"/>
      <c r="C61" s="1376"/>
      <c r="D61" s="149"/>
      <c r="E61" s="1378"/>
      <c r="F61" s="1378"/>
      <c r="G61" s="1378"/>
      <c r="H61" s="1378"/>
    </row>
    <row r="62" spans="1:8" x14ac:dyDescent="0.2">
      <c r="A62" s="24" t="s">
        <v>621</v>
      </c>
      <c r="C62" s="23"/>
      <c r="D62" s="5"/>
      <c r="E62" s="64"/>
      <c r="F62" s="23"/>
      <c r="G62" s="64"/>
      <c r="H62" s="64"/>
    </row>
    <row r="63" spans="1:8" x14ac:dyDescent="0.2">
      <c r="A63" s="24"/>
      <c r="C63" s="23"/>
      <c r="D63" s="5"/>
      <c r="E63" s="64"/>
      <c r="F63" s="23"/>
      <c r="G63" s="64"/>
      <c r="H63" s="64"/>
    </row>
    <row r="64" spans="1:8" x14ac:dyDescent="0.2">
      <c r="A64" s="24"/>
      <c r="B64" s="24"/>
      <c r="C64" s="24"/>
      <c r="D64" s="5"/>
      <c r="E64" s="61"/>
      <c r="F64" s="23"/>
      <c r="G64" s="23"/>
      <c r="H64" s="23"/>
    </row>
    <row r="65" spans="1:8" x14ac:dyDescent="0.2">
      <c r="A65" s="24"/>
      <c r="B65" s="24"/>
      <c r="C65" s="24"/>
      <c r="D65" s="5"/>
      <c r="E65" s="61"/>
      <c r="F65" s="23"/>
      <c r="G65" s="64"/>
      <c r="H65" s="23"/>
    </row>
    <row r="66" spans="1:8" x14ac:dyDescent="0.2">
      <c r="A66" s="1376"/>
      <c r="B66" s="1376"/>
      <c r="C66" s="1376"/>
      <c r="D66" s="149"/>
      <c r="E66" s="64"/>
      <c r="F66" s="23"/>
      <c r="G66" s="64"/>
      <c r="H66" s="23"/>
    </row>
    <row r="67" spans="1:8" x14ac:dyDescent="0.2">
      <c r="A67" s="23" t="s">
        <v>298</v>
      </c>
      <c r="B67" s="24"/>
      <c r="C67" s="24"/>
      <c r="D67" s="23"/>
      <c r="E67" s="64"/>
      <c r="F67" s="23"/>
      <c r="G67" s="64"/>
      <c r="H67" s="23"/>
    </row>
    <row r="68" spans="1:8" x14ac:dyDescent="0.2">
      <c r="A68" s="64" t="s">
        <v>501</v>
      </c>
      <c r="B68" s="24"/>
      <c r="C68" s="24"/>
      <c r="D68" s="23"/>
      <c r="E68" s="64"/>
      <c r="F68" s="23"/>
      <c r="G68" s="64"/>
      <c r="H68" s="23"/>
    </row>
    <row r="69" spans="1:8" x14ac:dyDescent="0.2">
      <c r="A69" s="24" t="s">
        <v>441</v>
      </c>
    </row>
  </sheetData>
  <sheetProtection selectLockedCells="1"/>
  <mergeCells count="7">
    <mergeCell ref="B15:E18"/>
    <mergeCell ref="B50:B52"/>
    <mergeCell ref="A61:C61"/>
    <mergeCell ref="A66:C66"/>
    <mergeCell ref="E59:H59"/>
    <mergeCell ref="E61:H61"/>
    <mergeCell ref="C50:H52"/>
  </mergeCells>
  <phoneticPr fontId="49" type="noConversion"/>
  <dataValidations count="1">
    <dataValidation type="list" allowBlank="1" showInputMessage="1" showErrorMessage="1" sqref="B9">
      <formula1>"Ref. 207 - Internationaler Jugendfreiwilligendienst,Ref. 205/206 - Zentralstelle FSJ im BAFzA, Ref. 207 - Zuwendungen im Bereich Jugendfreiwilligendienste"</formula1>
    </dataValidation>
  </dataValidations>
  <pageMargins left="0.62992125984251968" right="0.23622047244094491" top="0.74803149606299213" bottom="0.74803149606299213" header="0.31496062992125984" footer="0.31496062992125984"/>
  <pageSetup paperSize="9" scale="8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2641" r:id="rId4" name="Check Box 1">
              <controlPr defaultSize="0" autoFill="0" autoLine="0" autoPict="0">
                <anchor moveWithCells="1">
                  <from>
                    <xdr:col>0</xdr:col>
                    <xdr:colOff>9525</xdr:colOff>
                    <xdr:row>5</xdr:row>
                    <xdr:rowOff>9525</xdr:rowOff>
                  </from>
                  <to>
                    <xdr:col>0</xdr:col>
                    <xdr:colOff>209550</xdr:colOff>
                    <xdr:row>5</xdr:row>
                    <xdr:rowOff>257175</xdr:rowOff>
                  </to>
                </anchor>
              </controlPr>
            </control>
          </mc:Choice>
        </mc:AlternateContent>
        <mc:AlternateContent xmlns:mc="http://schemas.openxmlformats.org/markup-compatibility/2006">
          <mc:Choice Requires="x14">
            <control shapeId="112642" r:id="rId5" name="Check Box 2">
              <controlPr defaultSize="0" autoFill="0" autoLine="0" autoPict="0">
                <anchor moveWithCells="1">
                  <from>
                    <xdr:col>0</xdr:col>
                    <xdr:colOff>9525</xdr:colOff>
                    <xdr:row>6</xdr:row>
                    <xdr:rowOff>161925</xdr:rowOff>
                  </from>
                  <to>
                    <xdr:col>1</xdr:col>
                    <xdr:colOff>0</xdr:colOff>
                    <xdr:row>8</xdr:row>
                    <xdr:rowOff>28575</xdr:rowOff>
                  </to>
                </anchor>
              </controlPr>
            </control>
          </mc:Choice>
        </mc:AlternateContent>
        <mc:AlternateContent xmlns:mc="http://schemas.openxmlformats.org/markup-compatibility/2006">
          <mc:Choice Requires="x14">
            <control shapeId="112643" r:id="rId6" name="Check Box 3">
              <controlPr defaultSize="0" autoFill="0" autoLine="0" autoPict="0">
                <anchor moveWithCells="1">
                  <from>
                    <xdr:col>0</xdr:col>
                    <xdr:colOff>47625</xdr:colOff>
                    <xdr:row>35</xdr:row>
                    <xdr:rowOff>123825</xdr:rowOff>
                  </from>
                  <to>
                    <xdr:col>1</xdr:col>
                    <xdr:colOff>47625</xdr:colOff>
                    <xdr:row>37</xdr:row>
                    <xdr:rowOff>47625</xdr:rowOff>
                  </to>
                </anchor>
              </controlPr>
            </control>
          </mc:Choice>
        </mc:AlternateContent>
        <mc:AlternateContent xmlns:mc="http://schemas.openxmlformats.org/markup-compatibility/2006">
          <mc:Choice Requires="x14">
            <control shapeId="112644" r:id="rId7" name="Check Box 4">
              <controlPr defaultSize="0" autoFill="0" autoLine="0" autoPict="0">
                <anchor moveWithCells="1">
                  <from>
                    <xdr:col>0</xdr:col>
                    <xdr:colOff>47625</xdr:colOff>
                    <xdr:row>37</xdr:row>
                    <xdr:rowOff>104775</xdr:rowOff>
                  </from>
                  <to>
                    <xdr:col>1</xdr:col>
                    <xdr:colOff>47625</xdr:colOff>
                    <xdr:row>39</xdr:row>
                    <xdr:rowOff>28575</xdr:rowOff>
                  </to>
                </anchor>
              </controlPr>
            </control>
          </mc:Choice>
        </mc:AlternateContent>
        <mc:AlternateContent xmlns:mc="http://schemas.openxmlformats.org/markup-compatibility/2006">
          <mc:Choice Requires="x14">
            <control shapeId="112645" r:id="rId8" name="Check Box 5">
              <controlPr defaultSize="0" autoFill="0" autoLine="0" autoPict="0">
                <anchor moveWithCells="1">
                  <from>
                    <xdr:col>0</xdr:col>
                    <xdr:colOff>47625</xdr:colOff>
                    <xdr:row>39</xdr:row>
                    <xdr:rowOff>123825</xdr:rowOff>
                  </from>
                  <to>
                    <xdr:col>1</xdr:col>
                    <xdr:colOff>47625</xdr:colOff>
                    <xdr:row>41</xdr:row>
                    <xdr:rowOff>47625</xdr:rowOff>
                  </to>
                </anchor>
              </controlPr>
            </control>
          </mc:Choice>
        </mc:AlternateContent>
        <mc:AlternateContent xmlns:mc="http://schemas.openxmlformats.org/markup-compatibility/2006">
          <mc:Choice Requires="x14">
            <control shapeId="112646" r:id="rId9" name="Check Box 6">
              <controlPr defaultSize="0" autoFill="0" autoLine="0" autoPict="0">
                <anchor moveWithCells="1">
                  <from>
                    <xdr:col>0</xdr:col>
                    <xdr:colOff>47625</xdr:colOff>
                    <xdr:row>41</xdr:row>
                    <xdr:rowOff>123825</xdr:rowOff>
                  </from>
                  <to>
                    <xdr:col>1</xdr:col>
                    <xdr:colOff>47625</xdr:colOff>
                    <xdr:row>43</xdr:row>
                    <xdr:rowOff>47625</xdr:rowOff>
                  </to>
                </anchor>
              </controlPr>
            </control>
          </mc:Choice>
        </mc:AlternateContent>
        <mc:AlternateContent xmlns:mc="http://schemas.openxmlformats.org/markup-compatibility/2006">
          <mc:Choice Requires="x14">
            <control shapeId="112647" r:id="rId10" name="Check Box 7">
              <controlPr defaultSize="0" autoFill="0" autoLine="0" autoPict="0">
                <anchor moveWithCells="1">
                  <from>
                    <xdr:col>0</xdr:col>
                    <xdr:colOff>47625</xdr:colOff>
                    <xdr:row>55</xdr:row>
                    <xdr:rowOff>114300</xdr:rowOff>
                  </from>
                  <to>
                    <xdr:col>1</xdr:col>
                    <xdr:colOff>47625</xdr:colOff>
                    <xdr:row>57</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5"/>
  <dimension ref="A1:IH319"/>
  <sheetViews>
    <sheetView showGridLines="0" tabSelected="1" view="pageBreakPreview" zoomScale="85" zoomScaleNormal="100" zoomScaleSheetLayoutView="85" workbookViewId="0">
      <selection activeCell="L23" sqref="L23"/>
    </sheetView>
  </sheetViews>
  <sheetFormatPr baseColWidth="10" defaultColWidth="10" defaultRowHeight="12.75" x14ac:dyDescent="0.2"/>
  <cols>
    <col min="1" max="1" width="6.28515625" style="41" customWidth="1"/>
    <col min="2" max="2" width="47" style="41" customWidth="1"/>
    <col min="3" max="3" width="22.140625" style="41" customWidth="1"/>
    <col min="4" max="4" width="21.5703125" customWidth="1"/>
    <col min="5" max="5" width="18.7109375" style="41" customWidth="1"/>
    <col min="6" max="6" width="3.42578125" style="41" customWidth="1"/>
    <col min="7" max="7" width="10" style="41" hidden="1" customWidth="1"/>
    <col min="8" max="8" width="1.85546875" style="41" customWidth="1"/>
    <col min="9" max="9" width="15" style="41" customWidth="1"/>
    <col min="10" max="16384" width="10" style="41"/>
  </cols>
  <sheetData>
    <row r="1" spans="1:242" ht="16.5" customHeight="1" thickBot="1" x14ac:dyDescent="0.25">
      <c r="A1" s="92" t="s">
        <v>82</v>
      </c>
      <c r="H1" s="242" t="s">
        <v>383</v>
      </c>
      <c r="I1" s="243"/>
      <c r="J1" s="243"/>
      <c r="K1" s="243"/>
      <c r="L1" s="243"/>
    </row>
    <row r="2" spans="1:242" ht="14.1" customHeight="1" x14ac:dyDescent="0.25">
      <c r="A2" s="1432" t="s">
        <v>571</v>
      </c>
      <c r="B2" s="1433"/>
      <c r="C2" s="1434"/>
      <c r="D2" s="238"/>
      <c r="E2" s="243" t="s">
        <v>665</v>
      </c>
      <c r="F2" s="312"/>
      <c r="G2" s="282"/>
      <c r="H2" s="282"/>
    </row>
    <row r="3" spans="1:242" ht="14.1" customHeight="1" thickBot="1" x14ac:dyDescent="0.3">
      <c r="A3" s="1436" t="s">
        <v>317</v>
      </c>
      <c r="B3" s="1437"/>
      <c r="C3" s="1438"/>
      <c r="D3" s="45"/>
      <c r="E3" s="283"/>
      <c r="F3" s="191"/>
      <c r="H3" s="197"/>
    </row>
    <row r="4" spans="1:242" ht="14.1" customHeight="1" x14ac:dyDescent="0.25">
      <c r="A4" s="1163" t="s">
        <v>760</v>
      </c>
      <c r="B4" s="1164"/>
      <c r="C4" s="844"/>
      <c r="D4" s="45"/>
      <c r="E4" s="283"/>
      <c r="F4" s="191"/>
      <c r="H4" s="197"/>
    </row>
    <row r="5" spans="1:242" ht="13.5" thickBot="1" x14ac:dyDescent="0.25">
      <c r="A5" s="19"/>
      <c r="B5" s="45"/>
      <c r="C5" s="45"/>
      <c r="D5" s="1435"/>
      <c r="E5" s="1435"/>
      <c r="F5" s="1435"/>
      <c r="H5" s="197"/>
    </row>
    <row r="6" spans="1:242" s="26" customFormat="1" ht="15.6" customHeight="1" thickBot="1" x14ac:dyDescent="0.3">
      <c r="A6" s="1439" t="s">
        <v>326</v>
      </c>
      <c r="B6" s="1440"/>
      <c r="C6" s="1431"/>
      <c r="D6" s="1431"/>
      <c r="E6" s="142"/>
      <c r="F6" s="192"/>
      <c r="G6" s="41"/>
      <c r="H6" s="197"/>
    </row>
    <row r="7" spans="1:242" s="26" customFormat="1" ht="24.75" customHeight="1" thickBot="1" x14ac:dyDescent="0.25">
      <c r="A7" s="1417" t="s">
        <v>617</v>
      </c>
      <c r="B7" s="1418"/>
      <c r="C7" s="1418"/>
      <c r="D7" s="1418"/>
      <c r="E7" s="1418"/>
      <c r="F7" s="1418"/>
      <c r="G7" s="1418"/>
      <c r="H7" s="1419"/>
    </row>
    <row r="8" spans="1:242" s="28" customFormat="1" ht="16.5" thickBot="1" x14ac:dyDescent="0.3">
      <c r="A8" s="146"/>
      <c r="B8" s="146"/>
      <c r="C8" s="185"/>
      <c r="D8" s="185"/>
      <c r="E8" s="39"/>
      <c r="F8" s="170"/>
      <c r="G8" s="43"/>
      <c r="H8" s="43"/>
    </row>
    <row r="9" spans="1:242" s="268" customFormat="1" ht="15.75" thickBot="1" x14ac:dyDescent="0.3">
      <c r="A9" s="1047" t="s">
        <v>710</v>
      </c>
      <c r="B9" s="1048"/>
      <c r="C9" s="1420" t="s">
        <v>808</v>
      </c>
      <c r="D9" s="1421"/>
      <c r="E9" s="285"/>
      <c r="F9" s="284"/>
      <c r="G9" s="266"/>
      <c r="H9" s="266"/>
      <c r="I9" s="266"/>
      <c r="J9" s="266"/>
    </row>
    <row r="10" spans="1:242" s="259" customFormat="1" ht="15.75" thickBot="1" x14ac:dyDescent="0.3">
      <c r="A10" s="286"/>
      <c r="B10" s="230"/>
      <c r="C10" s="288"/>
      <c r="D10" s="288"/>
      <c r="E10" s="263"/>
      <c r="F10" s="230"/>
      <c r="G10" s="230"/>
      <c r="H10" s="230"/>
      <c r="I10" s="266"/>
      <c r="J10" s="266"/>
      <c r="K10" s="287"/>
      <c r="L10" s="287"/>
      <c r="M10" s="287"/>
      <c r="N10" s="287"/>
      <c r="O10" s="287"/>
      <c r="P10" s="287"/>
      <c r="Q10" s="287"/>
      <c r="R10" s="287"/>
      <c r="S10" s="287"/>
      <c r="T10" s="287"/>
      <c r="U10" s="287"/>
      <c r="V10" s="287"/>
      <c r="W10" s="287"/>
      <c r="X10" s="287"/>
      <c r="Y10" s="287"/>
      <c r="Z10" s="287"/>
      <c r="AA10" s="287"/>
      <c r="AB10" s="287"/>
      <c r="AC10" s="287"/>
      <c r="AD10" s="287"/>
      <c r="AE10" s="287"/>
      <c r="AF10" s="287"/>
      <c r="AG10" s="287"/>
      <c r="AH10" s="287"/>
      <c r="AI10" s="287"/>
      <c r="AJ10" s="287"/>
      <c r="AK10" s="287"/>
      <c r="AL10" s="287"/>
      <c r="AM10" s="287"/>
      <c r="AN10" s="287"/>
      <c r="AO10" s="287"/>
      <c r="AP10" s="287"/>
      <c r="AQ10" s="287"/>
      <c r="AR10" s="287"/>
      <c r="AS10" s="287"/>
      <c r="AT10" s="287"/>
      <c r="AU10" s="287"/>
      <c r="AV10" s="287"/>
      <c r="AW10" s="287"/>
      <c r="AX10" s="287"/>
      <c r="AY10" s="287"/>
      <c r="AZ10" s="287"/>
      <c r="BA10" s="287"/>
      <c r="BB10" s="287"/>
      <c r="BC10" s="287"/>
      <c r="BD10" s="287"/>
      <c r="BE10" s="287"/>
      <c r="BF10" s="287"/>
      <c r="BG10" s="287"/>
      <c r="BH10" s="287"/>
      <c r="BI10" s="287"/>
      <c r="BJ10" s="287"/>
      <c r="BK10" s="287"/>
      <c r="BL10" s="287"/>
      <c r="BM10" s="287"/>
      <c r="BN10" s="287"/>
      <c r="BO10" s="287"/>
      <c r="BP10" s="287"/>
      <c r="BQ10" s="287"/>
      <c r="BR10" s="287"/>
      <c r="BS10" s="287"/>
      <c r="BT10" s="287"/>
      <c r="BU10" s="287"/>
      <c r="BV10" s="287"/>
      <c r="BW10" s="287"/>
      <c r="BX10" s="287"/>
      <c r="BY10" s="287"/>
      <c r="BZ10" s="287"/>
      <c r="CA10" s="287"/>
      <c r="CB10" s="287"/>
      <c r="CC10" s="287"/>
      <c r="CD10" s="287"/>
      <c r="CE10" s="287"/>
      <c r="CF10" s="287"/>
      <c r="CG10" s="287"/>
      <c r="CH10" s="287"/>
      <c r="CI10" s="287"/>
      <c r="CJ10" s="287"/>
      <c r="CK10" s="287"/>
      <c r="CL10" s="287"/>
      <c r="CM10" s="287"/>
      <c r="CN10" s="287"/>
      <c r="CO10" s="287"/>
      <c r="CP10" s="287"/>
      <c r="CQ10" s="287"/>
      <c r="CR10" s="287"/>
      <c r="CS10" s="287"/>
      <c r="CT10" s="287"/>
      <c r="CU10" s="287"/>
      <c r="CV10" s="287"/>
      <c r="CW10" s="287"/>
      <c r="CX10" s="287"/>
      <c r="CY10" s="287"/>
      <c r="CZ10" s="287"/>
      <c r="DA10" s="287"/>
      <c r="DB10" s="287"/>
      <c r="DC10" s="287"/>
      <c r="DD10" s="287"/>
      <c r="DE10" s="287"/>
      <c r="DF10" s="287"/>
      <c r="DG10" s="287"/>
      <c r="DH10" s="287"/>
      <c r="DI10" s="287"/>
      <c r="DJ10" s="287"/>
      <c r="DK10" s="287"/>
      <c r="DL10" s="287"/>
      <c r="DM10" s="287"/>
      <c r="DN10" s="287"/>
      <c r="DO10" s="287"/>
      <c r="DP10" s="287"/>
      <c r="DQ10" s="287"/>
      <c r="DR10" s="287"/>
      <c r="DS10" s="287"/>
      <c r="DT10" s="287"/>
      <c r="DU10" s="287"/>
      <c r="DV10" s="287"/>
      <c r="DW10" s="287"/>
      <c r="DX10" s="287"/>
      <c r="DY10" s="287"/>
      <c r="DZ10" s="287"/>
      <c r="EA10" s="287"/>
      <c r="EB10" s="287"/>
      <c r="EC10" s="287"/>
      <c r="ED10" s="287"/>
      <c r="EE10" s="287"/>
      <c r="EF10" s="287"/>
      <c r="EG10" s="287"/>
      <c r="EH10" s="287"/>
      <c r="EI10" s="287"/>
      <c r="EJ10" s="287"/>
      <c r="EK10" s="287"/>
      <c r="EL10" s="287"/>
      <c r="EM10" s="287"/>
      <c r="EN10" s="287"/>
      <c r="EO10" s="287"/>
      <c r="EP10" s="287"/>
      <c r="EQ10" s="287"/>
      <c r="ER10" s="287"/>
      <c r="ES10" s="287"/>
      <c r="ET10" s="287"/>
      <c r="EU10" s="287"/>
      <c r="EV10" s="287"/>
      <c r="EW10" s="287"/>
      <c r="EX10" s="287"/>
      <c r="EY10" s="287"/>
      <c r="EZ10" s="287"/>
      <c r="FA10" s="287"/>
      <c r="FB10" s="287"/>
      <c r="FC10" s="287"/>
      <c r="FD10" s="287"/>
      <c r="FE10" s="287"/>
      <c r="FF10" s="287"/>
      <c r="FG10" s="287"/>
      <c r="FH10" s="287"/>
      <c r="FI10" s="287"/>
      <c r="FJ10" s="287"/>
      <c r="FK10" s="287"/>
      <c r="FL10" s="287"/>
      <c r="FM10" s="287"/>
      <c r="FN10" s="287"/>
      <c r="FO10" s="287"/>
      <c r="FP10" s="287"/>
      <c r="FQ10" s="287"/>
      <c r="FR10" s="287"/>
      <c r="FS10" s="287"/>
      <c r="FT10" s="287"/>
      <c r="FU10" s="287"/>
      <c r="FV10" s="287"/>
      <c r="FW10" s="287"/>
      <c r="FX10" s="287"/>
      <c r="FY10" s="287"/>
      <c r="FZ10" s="287"/>
      <c r="GA10" s="287"/>
      <c r="GB10" s="287"/>
      <c r="GC10" s="287"/>
      <c r="GD10" s="287"/>
      <c r="GE10" s="287"/>
      <c r="GF10" s="287"/>
      <c r="GG10" s="287"/>
      <c r="GH10" s="287"/>
      <c r="GI10" s="287"/>
      <c r="GJ10" s="287"/>
      <c r="GK10" s="287"/>
      <c r="GL10" s="287"/>
      <c r="GM10" s="287"/>
      <c r="GN10" s="287"/>
      <c r="GO10" s="287"/>
      <c r="GP10" s="287"/>
      <c r="GQ10" s="287"/>
      <c r="GR10" s="287"/>
      <c r="GS10" s="287"/>
      <c r="GT10" s="287"/>
      <c r="GU10" s="287"/>
      <c r="GV10" s="287"/>
      <c r="GW10" s="287"/>
      <c r="GX10" s="287"/>
      <c r="GY10" s="287"/>
      <c r="GZ10" s="287"/>
      <c r="HA10" s="287"/>
      <c r="HB10" s="287"/>
      <c r="HC10" s="287"/>
      <c r="HD10" s="287"/>
      <c r="HE10" s="287"/>
      <c r="HF10" s="287"/>
      <c r="HG10" s="287"/>
      <c r="HH10" s="287"/>
      <c r="HI10" s="287"/>
      <c r="HJ10" s="287"/>
      <c r="HK10" s="287"/>
      <c r="HL10" s="287"/>
      <c r="HM10" s="287"/>
      <c r="HN10" s="287"/>
      <c r="HO10" s="287"/>
      <c r="HP10" s="287"/>
      <c r="HQ10" s="287"/>
      <c r="HR10" s="287"/>
      <c r="HS10" s="287"/>
      <c r="HT10" s="287"/>
      <c r="HU10" s="287"/>
      <c r="HV10" s="287"/>
      <c r="HW10" s="287"/>
      <c r="HX10" s="287"/>
      <c r="HY10" s="287"/>
      <c r="HZ10" s="287"/>
      <c r="IA10" s="287"/>
      <c r="IB10" s="287"/>
      <c r="IC10" s="287"/>
      <c r="ID10" s="287"/>
      <c r="IE10" s="287"/>
      <c r="IF10" s="287"/>
      <c r="IG10" s="287"/>
      <c r="IH10" s="287"/>
    </row>
    <row r="11" spans="1:242" s="259" customFormat="1" ht="15.75" thickBot="1" x14ac:dyDescent="0.3">
      <c r="A11" s="1043" t="s">
        <v>268</v>
      </c>
      <c r="B11" s="1044"/>
      <c r="C11" s="1422" t="s">
        <v>814</v>
      </c>
      <c r="D11" s="1423"/>
      <c r="E11" s="1424"/>
      <c r="F11" s="230"/>
      <c r="G11" s="230"/>
      <c r="H11" s="230"/>
      <c r="I11" s="266"/>
      <c r="J11" s="266"/>
      <c r="K11" s="287"/>
      <c r="L11" s="287"/>
      <c r="M11" s="287"/>
      <c r="N11" s="287"/>
      <c r="O11" s="287"/>
      <c r="P11" s="287"/>
      <c r="Q11" s="287"/>
      <c r="R11" s="287"/>
      <c r="S11" s="287"/>
      <c r="T11" s="287"/>
      <c r="U11" s="287"/>
      <c r="V11" s="287"/>
      <c r="W11" s="287"/>
      <c r="X11" s="287"/>
      <c r="Y11" s="287"/>
      <c r="Z11" s="287"/>
      <c r="AA11" s="287"/>
      <c r="AB11" s="287"/>
      <c r="AC11" s="287"/>
      <c r="AD11" s="287"/>
      <c r="AE11" s="287"/>
      <c r="AF11" s="287"/>
      <c r="AG11" s="287"/>
      <c r="AH11" s="287"/>
      <c r="AI11" s="287"/>
      <c r="AJ11" s="287"/>
      <c r="AK11" s="287"/>
      <c r="AL11" s="287"/>
      <c r="AM11" s="287"/>
      <c r="AN11" s="287"/>
      <c r="AO11" s="287"/>
      <c r="AP11" s="287"/>
      <c r="AQ11" s="287"/>
      <c r="AR11" s="287"/>
      <c r="AS11" s="287"/>
      <c r="AT11" s="287"/>
      <c r="AU11" s="287"/>
      <c r="AV11" s="287"/>
      <c r="AW11" s="287"/>
      <c r="AX11" s="287"/>
      <c r="AY11" s="287"/>
      <c r="AZ11" s="287"/>
      <c r="BA11" s="287"/>
      <c r="BB11" s="287"/>
      <c r="BC11" s="287"/>
      <c r="BD11" s="287"/>
      <c r="BE11" s="287"/>
      <c r="BF11" s="287"/>
      <c r="BG11" s="287"/>
      <c r="BH11" s="287"/>
      <c r="BI11" s="287"/>
      <c r="BJ11" s="287"/>
      <c r="BK11" s="287"/>
      <c r="BL11" s="287"/>
      <c r="BM11" s="287"/>
      <c r="BN11" s="287"/>
      <c r="BO11" s="287"/>
      <c r="BP11" s="287"/>
      <c r="BQ11" s="287"/>
      <c r="BR11" s="287"/>
      <c r="BS11" s="287"/>
      <c r="BT11" s="287"/>
      <c r="BU11" s="287"/>
      <c r="BV11" s="287"/>
      <c r="BW11" s="287"/>
      <c r="BX11" s="287"/>
      <c r="BY11" s="287"/>
      <c r="BZ11" s="287"/>
      <c r="CA11" s="287"/>
      <c r="CB11" s="287"/>
      <c r="CC11" s="287"/>
      <c r="CD11" s="287"/>
      <c r="CE11" s="287"/>
      <c r="CF11" s="287"/>
      <c r="CG11" s="287"/>
      <c r="CH11" s="287"/>
      <c r="CI11" s="287"/>
      <c r="CJ11" s="287"/>
      <c r="CK11" s="287"/>
      <c r="CL11" s="287"/>
      <c r="CM11" s="287"/>
      <c r="CN11" s="287"/>
      <c r="CO11" s="287"/>
      <c r="CP11" s="287"/>
      <c r="CQ11" s="287"/>
      <c r="CR11" s="287"/>
      <c r="CS11" s="287"/>
      <c r="CT11" s="287"/>
      <c r="CU11" s="287"/>
      <c r="CV11" s="287"/>
      <c r="CW11" s="287"/>
      <c r="CX11" s="287"/>
      <c r="CY11" s="287"/>
      <c r="CZ11" s="287"/>
      <c r="DA11" s="287"/>
      <c r="DB11" s="287"/>
      <c r="DC11" s="287"/>
      <c r="DD11" s="287"/>
      <c r="DE11" s="287"/>
      <c r="DF11" s="287"/>
      <c r="DG11" s="287"/>
      <c r="DH11" s="287"/>
      <c r="DI11" s="287"/>
      <c r="DJ11" s="287"/>
      <c r="DK11" s="287"/>
      <c r="DL11" s="287"/>
      <c r="DM11" s="287"/>
      <c r="DN11" s="287"/>
      <c r="DO11" s="287"/>
      <c r="DP11" s="287"/>
      <c r="DQ11" s="287"/>
      <c r="DR11" s="287"/>
      <c r="DS11" s="287"/>
      <c r="DT11" s="287"/>
      <c r="DU11" s="287"/>
      <c r="DV11" s="287"/>
      <c r="DW11" s="287"/>
      <c r="DX11" s="287"/>
      <c r="DY11" s="287"/>
      <c r="DZ11" s="287"/>
      <c r="EA11" s="287"/>
      <c r="EB11" s="287"/>
      <c r="EC11" s="287"/>
      <c r="ED11" s="287"/>
      <c r="EE11" s="287"/>
      <c r="EF11" s="287"/>
      <c r="EG11" s="287"/>
      <c r="EH11" s="287"/>
      <c r="EI11" s="287"/>
      <c r="EJ11" s="287"/>
      <c r="EK11" s="287"/>
      <c r="EL11" s="287"/>
      <c r="EM11" s="287"/>
      <c r="EN11" s="287"/>
      <c r="EO11" s="287"/>
      <c r="EP11" s="287"/>
      <c r="EQ11" s="287"/>
      <c r="ER11" s="287"/>
      <c r="ES11" s="287"/>
      <c r="ET11" s="287"/>
      <c r="EU11" s="287"/>
      <c r="EV11" s="287"/>
      <c r="EW11" s="287"/>
      <c r="EX11" s="287"/>
      <c r="EY11" s="287"/>
      <c r="EZ11" s="287"/>
      <c r="FA11" s="287"/>
      <c r="FB11" s="287"/>
      <c r="FC11" s="287"/>
      <c r="FD11" s="287"/>
      <c r="FE11" s="287"/>
      <c r="FF11" s="287"/>
      <c r="FG11" s="287"/>
      <c r="FH11" s="287"/>
      <c r="FI11" s="287"/>
      <c r="FJ11" s="287"/>
      <c r="FK11" s="287"/>
      <c r="FL11" s="287"/>
      <c r="FM11" s="287"/>
      <c r="FN11" s="287"/>
      <c r="FO11" s="287"/>
      <c r="FP11" s="287"/>
      <c r="FQ11" s="287"/>
      <c r="FR11" s="287"/>
      <c r="FS11" s="287"/>
      <c r="FT11" s="287"/>
      <c r="FU11" s="287"/>
      <c r="FV11" s="287"/>
      <c r="FW11" s="287"/>
      <c r="FX11" s="287"/>
      <c r="FY11" s="287"/>
      <c r="FZ11" s="287"/>
      <c r="GA11" s="287"/>
      <c r="GB11" s="287"/>
      <c r="GC11" s="287"/>
      <c r="GD11" s="287"/>
      <c r="GE11" s="287"/>
      <c r="GF11" s="287"/>
      <c r="GG11" s="287"/>
      <c r="GH11" s="287"/>
      <c r="GI11" s="287"/>
      <c r="GJ11" s="287"/>
      <c r="GK11" s="287"/>
      <c r="GL11" s="287"/>
      <c r="GM11" s="287"/>
      <c r="GN11" s="287"/>
      <c r="GO11" s="287"/>
      <c r="GP11" s="287"/>
      <c r="GQ11" s="287"/>
      <c r="GR11" s="287"/>
      <c r="GS11" s="287"/>
      <c r="GT11" s="287"/>
      <c r="GU11" s="287"/>
      <c r="GV11" s="287"/>
      <c r="GW11" s="287"/>
      <c r="GX11" s="287"/>
      <c r="GY11" s="287"/>
      <c r="GZ11" s="287"/>
      <c r="HA11" s="287"/>
      <c r="HB11" s="287"/>
      <c r="HC11" s="287"/>
      <c r="HD11" s="287"/>
      <c r="HE11" s="287"/>
      <c r="HF11" s="287"/>
      <c r="HG11" s="287"/>
      <c r="HH11" s="287"/>
      <c r="HI11" s="287"/>
      <c r="HJ11" s="287"/>
      <c r="HK11" s="287"/>
      <c r="HL11" s="287"/>
      <c r="HM11" s="287"/>
      <c r="HN11" s="287"/>
      <c r="HO11" s="287"/>
      <c r="HP11" s="287"/>
      <c r="HQ11" s="287"/>
      <c r="HR11" s="287"/>
      <c r="HS11" s="287"/>
      <c r="HT11" s="287"/>
      <c r="HU11" s="287"/>
      <c r="HV11" s="287"/>
      <c r="HW11" s="287"/>
      <c r="HX11" s="287"/>
      <c r="HY11" s="287"/>
      <c r="HZ11" s="287"/>
      <c r="IA11" s="287"/>
      <c r="IB11" s="287"/>
      <c r="IC11" s="287"/>
      <c r="ID11" s="287"/>
      <c r="IE11" s="287"/>
      <c r="IF11" s="287"/>
      <c r="IG11" s="287"/>
      <c r="IH11" s="287"/>
    </row>
    <row r="12" spans="1:242" s="259" customFormat="1" ht="15" x14ac:dyDescent="0.25">
      <c r="A12" s="286"/>
      <c r="B12" s="230"/>
      <c r="C12" s="288"/>
      <c r="D12" s="288"/>
      <c r="E12" s="263"/>
      <c r="F12" s="230"/>
      <c r="G12" s="230"/>
      <c r="H12" s="230"/>
      <c r="I12" s="266"/>
      <c r="J12" s="266"/>
      <c r="K12" s="287"/>
      <c r="L12" s="287"/>
      <c r="M12" s="287"/>
      <c r="N12" s="287"/>
      <c r="O12" s="287"/>
      <c r="P12" s="287"/>
      <c r="Q12" s="287"/>
      <c r="R12" s="287"/>
      <c r="S12" s="287"/>
      <c r="T12" s="287"/>
      <c r="U12" s="287"/>
      <c r="V12" s="287"/>
      <c r="W12" s="287"/>
      <c r="X12" s="287"/>
      <c r="Y12" s="287"/>
      <c r="Z12" s="287"/>
      <c r="AA12" s="287"/>
      <c r="AB12" s="287"/>
      <c r="AC12" s="287"/>
      <c r="AD12" s="287"/>
      <c r="AE12" s="287"/>
      <c r="AF12" s="287"/>
      <c r="AG12" s="287"/>
      <c r="AH12" s="287"/>
      <c r="AI12" s="287"/>
      <c r="AJ12" s="287"/>
      <c r="AK12" s="287"/>
      <c r="AL12" s="287"/>
      <c r="AM12" s="287"/>
      <c r="AN12" s="287"/>
      <c r="AO12" s="287"/>
      <c r="AP12" s="287"/>
      <c r="AQ12" s="287"/>
      <c r="AR12" s="287"/>
      <c r="AS12" s="287"/>
      <c r="AT12" s="287"/>
      <c r="AU12" s="287"/>
      <c r="AV12" s="287"/>
      <c r="AW12" s="287"/>
      <c r="AX12" s="287"/>
      <c r="AY12" s="287"/>
      <c r="AZ12" s="287"/>
      <c r="BA12" s="287"/>
      <c r="BB12" s="287"/>
      <c r="BC12" s="287"/>
      <c r="BD12" s="287"/>
      <c r="BE12" s="287"/>
      <c r="BF12" s="287"/>
      <c r="BG12" s="287"/>
      <c r="BH12" s="287"/>
      <c r="BI12" s="287"/>
      <c r="BJ12" s="287"/>
      <c r="BK12" s="287"/>
      <c r="BL12" s="287"/>
      <c r="BM12" s="287"/>
      <c r="BN12" s="287"/>
      <c r="BO12" s="287"/>
      <c r="BP12" s="287"/>
      <c r="BQ12" s="287"/>
      <c r="BR12" s="287"/>
      <c r="BS12" s="287"/>
      <c r="BT12" s="287"/>
      <c r="BU12" s="287"/>
      <c r="BV12" s="287"/>
      <c r="BW12" s="287"/>
      <c r="BX12" s="287"/>
      <c r="BY12" s="287"/>
      <c r="BZ12" s="287"/>
      <c r="CA12" s="287"/>
      <c r="CB12" s="287"/>
      <c r="CC12" s="287"/>
      <c r="CD12" s="287"/>
      <c r="CE12" s="287"/>
      <c r="CF12" s="287"/>
      <c r="CG12" s="287"/>
      <c r="CH12" s="287"/>
      <c r="CI12" s="287"/>
      <c r="CJ12" s="287"/>
      <c r="CK12" s="287"/>
      <c r="CL12" s="287"/>
      <c r="CM12" s="287"/>
      <c r="CN12" s="287"/>
      <c r="CO12" s="287"/>
      <c r="CP12" s="287"/>
      <c r="CQ12" s="287"/>
      <c r="CR12" s="287"/>
      <c r="CS12" s="287"/>
      <c r="CT12" s="287"/>
      <c r="CU12" s="287"/>
      <c r="CV12" s="287"/>
      <c r="CW12" s="287"/>
      <c r="CX12" s="287"/>
      <c r="CY12" s="287"/>
      <c r="CZ12" s="287"/>
      <c r="DA12" s="287"/>
      <c r="DB12" s="287"/>
      <c r="DC12" s="287"/>
      <c r="DD12" s="287"/>
      <c r="DE12" s="287"/>
      <c r="DF12" s="287"/>
      <c r="DG12" s="287"/>
      <c r="DH12" s="287"/>
      <c r="DI12" s="287"/>
      <c r="DJ12" s="287"/>
      <c r="DK12" s="287"/>
      <c r="DL12" s="287"/>
      <c r="DM12" s="287"/>
      <c r="DN12" s="287"/>
      <c r="DO12" s="287"/>
      <c r="DP12" s="287"/>
      <c r="DQ12" s="287"/>
      <c r="DR12" s="287"/>
      <c r="DS12" s="287"/>
      <c r="DT12" s="287"/>
      <c r="DU12" s="287"/>
      <c r="DV12" s="287"/>
      <c r="DW12" s="287"/>
      <c r="DX12" s="287"/>
      <c r="DY12" s="287"/>
      <c r="DZ12" s="287"/>
      <c r="EA12" s="287"/>
      <c r="EB12" s="287"/>
      <c r="EC12" s="287"/>
      <c r="ED12" s="287"/>
      <c r="EE12" s="287"/>
      <c r="EF12" s="287"/>
      <c r="EG12" s="287"/>
      <c r="EH12" s="287"/>
      <c r="EI12" s="287"/>
      <c r="EJ12" s="287"/>
      <c r="EK12" s="287"/>
      <c r="EL12" s="287"/>
      <c r="EM12" s="287"/>
      <c r="EN12" s="287"/>
      <c r="EO12" s="287"/>
      <c r="EP12" s="287"/>
      <c r="EQ12" s="287"/>
      <c r="ER12" s="287"/>
      <c r="ES12" s="287"/>
      <c r="ET12" s="287"/>
      <c r="EU12" s="287"/>
      <c r="EV12" s="287"/>
      <c r="EW12" s="287"/>
      <c r="EX12" s="287"/>
      <c r="EY12" s="287"/>
      <c r="EZ12" s="287"/>
      <c r="FA12" s="287"/>
      <c r="FB12" s="287"/>
      <c r="FC12" s="287"/>
      <c r="FD12" s="287"/>
      <c r="FE12" s="287"/>
      <c r="FF12" s="287"/>
      <c r="FG12" s="287"/>
      <c r="FH12" s="287"/>
      <c r="FI12" s="287"/>
      <c r="FJ12" s="287"/>
      <c r="FK12" s="287"/>
      <c r="FL12" s="287"/>
      <c r="FM12" s="287"/>
      <c r="FN12" s="287"/>
      <c r="FO12" s="287"/>
      <c r="FP12" s="287"/>
      <c r="FQ12" s="287"/>
      <c r="FR12" s="287"/>
      <c r="FS12" s="287"/>
      <c r="FT12" s="287"/>
      <c r="FU12" s="287"/>
      <c r="FV12" s="287"/>
      <c r="FW12" s="287"/>
      <c r="FX12" s="287"/>
      <c r="FY12" s="287"/>
      <c r="FZ12" s="287"/>
      <c r="GA12" s="287"/>
      <c r="GB12" s="287"/>
      <c r="GC12" s="287"/>
      <c r="GD12" s="287"/>
      <c r="GE12" s="287"/>
      <c r="GF12" s="287"/>
      <c r="GG12" s="287"/>
      <c r="GH12" s="287"/>
      <c r="GI12" s="287"/>
      <c r="GJ12" s="287"/>
      <c r="GK12" s="287"/>
      <c r="GL12" s="287"/>
      <c r="GM12" s="287"/>
      <c r="GN12" s="287"/>
      <c r="GO12" s="287"/>
      <c r="GP12" s="287"/>
      <c r="GQ12" s="287"/>
      <c r="GR12" s="287"/>
      <c r="GS12" s="287"/>
      <c r="GT12" s="287"/>
      <c r="GU12" s="287"/>
      <c r="GV12" s="287"/>
      <c r="GW12" s="287"/>
      <c r="GX12" s="287"/>
      <c r="GY12" s="287"/>
      <c r="GZ12" s="287"/>
      <c r="HA12" s="287"/>
      <c r="HB12" s="287"/>
      <c r="HC12" s="287"/>
      <c r="HD12" s="287"/>
      <c r="HE12" s="287"/>
      <c r="HF12" s="287"/>
      <c r="HG12" s="287"/>
      <c r="HH12" s="287"/>
      <c r="HI12" s="287"/>
      <c r="HJ12" s="287"/>
      <c r="HK12" s="287"/>
      <c r="HL12" s="287"/>
      <c r="HM12" s="287"/>
      <c r="HN12" s="287"/>
      <c r="HO12" s="287"/>
      <c r="HP12" s="287"/>
      <c r="HQ12" s="287"/>
      <c r="HR12" s="287"/>
      <c r="HS12" s="287"/>
      <c r="HT12" s="287"/>
      <c r="HU12" s="287"/>
      <c r="HV12" s="287"/>
      <c r="HW12" s="287"/>
      <c r="HX12" s="287"/>
      <c r="HY12" s="287"/>
      <c r="HZ12" s="287"/>
      <c r="IA12" s="287"/>
      <c r="IB12" s="287"/>
      <c r="IC12" s="287"/>
      <c r="ID12" s="287"/>
      <c r="IE12" s="287"/>
      <c r="IF12" s="287"/>
      <c r="IG12" s="287"/>
      <c r="IH12" s="287"/>
    </row>
    <row r="13" spans="1:242" s="259" customFormat="1" ht="15.75" thickBot="1" x14ac:dyDescent="0.3">
      <c r="A13" s="286"/>
      <c r="B13" s="230"/>
      <c r="C13" s="288"/>
      <c r="D13" s="288"/>
      <c r="E13" s="263"/>
      <c r="F13" s="230"/>
      <c r="G13" s="230"/>
      <c r="H13" s="230"/>
      <c r="I13" s="266"/>
      <c r="J13" s="266"/>
      <c r="K13" s="287"/>
      <c r="L13" s="287"/>
      <c r="M13" s="287"/>
      <c r="N13" s="287"/>
      <c r="O13" s="287"/>
      <c r="P13" s="287"/>
      <c r="Q13" s="287"/>
      <c r="R13" s="287"/>
      <c r="S13" s="287"/>
      <c r="T13" s="287"/>
      <c r="U13" s="287"/>
      <c r="V13" s="287"/>
      <c r="W13" s="287"/>
      <c r="X13" s="287"/>
      <c r="Y13" s="287"/>
      <c r="Z13" s="287"/>
      <c r="AA13" s="287"/>
      <c r="AB13" s="287"/>
      <c r="AC13" s="287"/>
      <c r="AD13" s="287"/>
      <c r="AE13" s="287"/>
      <c r="AF13" s="287"/>
      <c r="AG13" s="287"/>
      <c r="AH13" s="287"/>
      <c r="AI13" s="287"/>
      <c r="AJ13" s="287"/>
      <c r="AK13" s="287"/>
      <c r="AL13" s="287"/>
      <c r="AM13" s="287"/>
      <c r="AN13" s="287"/>
      <c r="AO13" s="287"/>
      <c r="AP13" s="287"/>
      <c r="AQ13" s="287"/>
      <c r="AR13" s="287"/>
      <c r="AS13" s="287"/>
      <c r="AT13" s="287"/>
      <c r="AU13" s="287"/>
      <c r="AV13" s="287"/>
      <c r="AW13" s="287"/>
      <c r="AX13" s="287"/>
      <c r="AY13" s="287"/>
      <c r="AZ13" s="287"/>
      <c r="BA13" s="287"/>
      <c r="BB13" s="287"/>
      <c r="BC13" s="287"/>
      <c r="BD13" s="287"/>
      <c r="BE13" s="287"/>
      <c r="BF13" s="287"/>
      <c r="BG13" s="287"/>
      <c r="BH13" s="287"/>
      <c r="BI13" s="287"/>
      <c r="BJ13" s="287"/>
      <c r="BK13" s="287"/>
      <c r="BL13" s="287"/>
      <c r="BM13" s="287"/>
      <c r="BN13" s="287"/>
      <c r="BO13" s="287"/>
      <c r="BP13" s="287"/>
      <c r="BQ13" s="287"/>
      <c r="BR13" s="287"/>
      <c r="BS13" s="287"/>
      <c r="BT13" s="287"/>
      <c r="BU13" s="287"/>
      <c r="BV13" s="287"/>
      <c r="BW13" s="287"/>
      <c r="BX13" s="287"/>
      <c r="BY13" s="287"/>
      <c r="BZ13" s="287"/>
      <c r="CA13" s="287"/>
      <c r="CB13" s="287"/>
      <c r="CC13" s="287"/>
      <c r="CD13" s="287"/>
      <c r="CE13" s="287"/>
      <c r="CF13" s="287"/>
      <c r="CG13" s="287"/>
      <c r="CH13" s="287"/>
      <c r="CI13" s="287"/>
      <c r="CJ13" s="287"/>
      <c r="CK13" s="287"/>
      <c r="CL13" s="287"/>
      <c r="CM13" s="287"/>
      <c r="CN13" s="287"/>
      <c r="CO13" s="287"/>
      <c r="CP13" s="287"/>
      <c r="CQ13" s="287"/>
      <c r="CR13" s="287"/>
      <c r="CS13" s="287"/>
      <c r="CT13" s="287"/>
      <c r="CU13" s="287"/>
      <c r="CV13" s="287"/>
      <c r="CW13" s="287"/>
      <c r="CX13" s="287"/>
      <c r="CY13" s="287"/>
      <c r="CZ13" s="287"/>
      <c r="DA13" s="287"/>
      <c r="DB13" s="287"/>
      <c r="DC13" s="287"/>
      <c r="DD13" s="287"/>
      <c r="DE13" s="287"/>
      <c r="DF13" s="287"/>
      <c r="DG13" s="287"/>
      <c r="DH13" s="287"/>
      <c r="DI13" s="287"/>
      <c r="DJ13" s="287"/>
      <c r="DK13" s="287"/>
      <c r="DL13" s="287"/>
      <c r="DM13" s="287"/>
      <c r="DN13" s="287"/>
      <c r="DO13" s="287"/>
      <c r="DP13" s="287"/>
      <c r="DQ13" s="287"/>
      <c r="DR13" s="287"/>
      <c r="DS13" s="287"/>
      <c r="DT13" s="287"/>
      <c r="DU13" s="287"/>
      <c r="DV13" s="287"/>
      <c r="DW13" s="287"/>
      <c r="DX13" s="287"/>
      <c r="DY13" s="287"/>
      <c r="DZ13" s="287"/>
      <c r="EA13" s="287"/>
      <c r="EB13" s="287"/>
      <c r="EC13" s="287"/>
      <c r="ED13" s="287"/>
      <c r="EE13" s="287"/>
      <c r="EF13" s="287"/>
      <c r="EG13" s="287"/>
      <c r="EH13" s="287"/>
      <c r="EI13" s="287"/>
      <c r="EJ13" s="287"/>
      <c r="EK13" s="287"/>
      <c r="EL13" s="287"/>
      <c r="EM13" s="287"/>
      <c r="EN13" s="287"/>
      <c r="EO13" s="287"/>
      <c r="EP13" s="287"/>
      <c r="EQ13" s="287"/>
      <c r="ER13" s="287"/>
      <c r="ES13" s="287"/>
      <c r="ET13" s="287"/>
      <c r="EU13" s="287"/>
      <c r="EV13" s="287"/>
      <c r="EW13" s="287"/>
      <c r="EX13" s="287"/>
      <c r="EY13" s="287"/>
      <c r="EZ13" s="287"/>
      <c r="FA13" s="287"/>
      <c r="FB13" s="287"/>
      <c r="FC13" s="287"/>
      <c r="FD13" s="287"/>
      <c r="FE13" s="287"/>
      <c r="FF13" s="287"/>
      <c r="FG13" s="287"/>
      <c r="FH13" s="287"/>
      <c r="FI13" s="287"/>
      <c r="FJ13" s="287"/>
      <c r="FK13" s="287"/>
      <c r="FL13" s="287"/>
      <c r="FM13" s="287"/>
      <c r="FN13" s="287"/>
      <c r="FO13" s="287"/>
      <c r="FP13" s="287"/>
      <c r="FQ13" s="287"/>
      <c r="FR13" s="287"/>
      <c r="FS13" s="287"/>
      <c r="FT13" s="287"/>
      <c r="FU13" s="287"/>
      <c r="FV13" s="287"/>
      <c r="FW13" s="287"/>
      <c r="FX13" s="287"/>
      <c r="FY13" s="287"/>
      <c r="FZ13" s="287"/>
      <c r="GA13" s="287"/>
      <c r="GB13" s="287"/>
      <c r="GC13" s="287"/>
      <c r="GD13" s="287"/>
      <c r="GE13" s="287"/>
      <c r="GF13" s="287"/>
      <c r="GG13" s="287"/>
      <c r="GH13" s="287"/>
      <c r="GI13" s="287"/>
      <c r="GJ13" s="287"/>
      <c r="GK13" s="287"/>
      <c r="GL13" s="287"/>
      <c r="GM13" s="287"/>
      <c r="GN13" s="287"/>
      <c r="GO13" s="287"/>
      <c r="GP13" s="287"/>
      <c r="GQ13" s="287"/>
      <c r="GR13" s="287"/>
      <c r="GS13" s="287"/>
      <c r="GT13" s="287"/>
      <c r="GU13" s="287"/>
      <c r="GV13" s="287"/>
      <c r="GW13" s="287"/>
      <c r="GX13" s="287"/>
      <c r="GY13" s="287"/>
      <c r="GZ13" s="287"/>
      <c r="HA13" s="287"/>
      <c r="HB13" s="287"/>
      <c r="HC13" s="287"/>
      <c r="HD13" s="287"/>
      <c r="HE13" s="287"/>
      <c r="HF13" s="287"/>
      <c r="HG13" s="287"/>
      <c r="HH13" s="287"/>
      <c r="HI13" s="287"/>
      <c r="HJ13" s="287"/>
      <c r="HK13" s="287"/>
      <c r="HL13" s="287"/>
      <c r="HM13" s="287"/>
      <c r="HN13" s="287"/>
      <c r="HO13" s="287"/>
      <c r="HP13" s="287"/>
      <c r="HQ13" s="287"/>
      <c r="HR13" s="287"/>
      <c r="HS13" s="287"/>
      <c r="HT13" s="287"/>
      <c r="HU13" s="287"/>
      <c r="HV13" s="287"/>
      <c r="HW13" s="287"/>
      <c r="HX13" s="287"/>
      <c r="HY13" s="287"/>
      <c r="HZ13" s="287"/>
      <c r="IA13" s="287"/>
      <c r="IB13" s="287"/>
      <c r="IC13" s="287"/>
      <c r="ID13" s="287"/>
      <c r="IE13" s="287"/>
      <c r="IF13" s="287"/>
      <c r="IG13" s="287"/>
      <c r="IH13" s="287"/>
    </row>
    <row r="14" spans="1:242" s="269" customFormat="1" ht="16.5" customHeight="1" thickBot="1" x14ac:dyDescent="0.3">
      <c r="C14" s="1278" t="str">
        <f>IF(C11="01.08.2021 - 31.07.2022","01.08. - 31.12.2021",(IF(C11="01.09.2021 - 31.08.2022","01.09. - 31.12.2021",)))</f>
        <v>01.09. - 31.12.2021</v>
      </c>
      <c r="D14" s="1278" t="str">
        <f>IF(C11="01.08.2021 - 31.07.2022","01.01. - 31.07.2022",(IF(C11="01.09.2021 - 31.08.2022","01.01. - 31.08.2022")))</f>
        <v>01.01. - 31.08.2022</v>
      </c>
      <c r="E14" s="1425" t="s">
        <v>748</v>
      </c>
      <c r="F14" s="1426"/>
      <c r="G14" s="1426"/>
      <c r="H14" s="1427"/>
      <c r="I14" s="287"/>
      <c r="J14" s="287"/>
    </row>
    <row r="15" spans="1:242" s="287" customFormat="1" ht="13.7" hidden="1" customHeight="1" thickBot="1" x14ac:dyDescent="0.3">
      <c r="A15" s="1022"/>
      <c r="B15" s="1022"/>
      <c r="C15" s="1023"/>
      <c r="D15" s="1023"/>
      <c r="E15" s="294" t="s">
        <v>617</v>
      </c>
      <c r="F15" s="265"/>
      <c r="G15" s="265"/>
      <c r="H15" s="265"/>
    </row>
    <row r="16" spans="1:242" s="287" customFormat="1" ht="21" customHeight="1" thickBot="1" x14ac:dyDescent="0.3">
      <c r="A16" s="1412" t="s">
        <v>766</v>
      </c>
      <c r="B16" s="1413"/>
      <c r="C16" s="1193">
        <v>0</v>
      </c>
      <c r="D16" s="1193">
        <v>0</v>
      </c>
      <c r="E16" s="1428">
        <f>SUM(C16:D16)</f>
        <v>0</v>
      </c>
      <c r="F16" s="1429"/>
      <c r="G16" s="1429"/>
      <c r="H16" s="1430"/>
    </row>
    <row r="17" spans="1:242" s="287" customFormat="1" ht="21" customHeight="1" x14ac:dyDescent="0.25">
      <c r="A17" s="1024"/>
      <c r="B17" s="1024"/>
      <c r="C17" s="1049"/>
      <c r="D17" s="1049"/>
      <c r="E17" s="1050"/>
      <c r="F17" s="1050"/>
      <c r="G17" s="1050"/>
      <c r="H17" s="1050"/>
    </row>
    <row r="18" spans="1:242" s="287" customFormat="1" ht="6" customHeight="1" thickBot="1" x14ac:dyDescent="0.3">
      <c r="A18" s="1024"/>
      <c r="B18" s="1024"/>
      <c r="C18" s="1025"/>
      <c r="D18" s="1025"/>
      <c r="E18" s="294"/>
      <c r="F18" s="265"/>
      <c r="G18" s="265"/>
      <c r="H18" s="265"/>
    </row>
    <row r="19" spans="1:242" s="287" customFormat="1" ht="30.75" customHeight="1" thickBot="1" x14ac:dyDescent="0.3">
      <c r="A19" s="1408" t="s">
        <v>651</v>
      </c>
      <c r="B19" s="1408"/>
      <c r="C19" s="1279" t="str">
        <f>C14</f>
        <v>01.09. - 31.12.2021</v>
      </c>
      <c r="D19" s="1279" t="str">
        <f>D14</f>
        <v>01.01. - 31.08.2022</v>
      </c>
      <c r="E19" s="1409" t="str">
        <f>E14</f>
        <v>insgesamt</v>
      </c>
      <c r="F19" s="1410"/>
      <c r="G19" s="1410"/>
      <c r="H19" s="1411"/>
    </row>
    <row r="20" spans="1:242" s="287" customFormat="1" ht="29.25" customHeight="1" thickBot="1" x14ac:dyDescent="0.3">
      <c r="A20" s="301" t="s">
        <v>344</v>
      </c>
      <c r="B20" s="300" t="s">
        <v>708</v>
      </c>
      <c r="C20" s="1035">
        <v>0</v>
      </c>
      <c r="D20" s="1035">
        <v>0</v>
      </c>
      <c r="E20" s="1388">
        <f>C20+D20</f>
        <v>0</v>
      </c>
      <c r="F20" s="1389"/>
      <c r="G20" s="1389"/>
      <c r="H20" s="1390"/>
      <c r="I20" s="269"/>
      <c r="J20" s="269"/>
    </row>
    <row r="21" spans="1:242" s="287" customFormat="1" ht="20.25" customHeight="1" thickBot="1" x14ac:dyDescent="0.3">
      <c r="A21" s="301" t="s">
        <v>318</v>
      </c>
      <c r="B21" s="299" t="s">
        <v>502</v>
      </c>
      <c r="C21" s="1035">
        <v>0</v>
      </c>
      <c r="D21" s="1035">
        <v>0</v>
      </c>
      <c r="E21" s="1388">
        <f>C21+D21</f>
        <v>0</v>
      </c>
      <c r="F21" s="1389"/>
      <c r="G21" s="1389"/>
      <c r="H21" s="1390"/>
    </row>
    <row r="22" spans="1:242" s="287" customFormat="1" ht="30" customHeight="1" thickBot="1" x14ac:dyDescent="0.3">
      <c r="A22" s="301" t="s">
        <v>345</v>
      </c>
      <c r="B22" s="300" t="s">
        <v>524</v>
      </c>
      <c r="C22" s="1035">
        <v>0</v>
      </c>
      <c r="D22" s="1035">
        <v>0</v>
      </c>
      <c r="E22" s="1388">
        <f>C22+D22</f>
        <v>0</v>
      </c>
      <c r="F22" s="1389"/>
      <c r="G22" s="1389"/>
      <c r="H22" s="1390"/>
    </row>
    <row r="23" spans="1:242" s="287" customFormat="1" ht="45.75" customHeight="1" thickBot="1" x14ac:dyDescent="0.3">
      <c r="A23" s="301" t="s">
        <v>346</v>
      </c>
      <c r="B23" s="300" t="s">
        <v>822</v>
      </c>
      <c r="C23" s="1035">
        <v>0</v>
      </c>
      <c r="D23" s="1035">
        <v>0</v>
      </c>
      <c r="E23" s="1388">
        <f>C23+D23</f>
        <v>0</v>
      </c>
      <c r="F23" s="1389"/>
      <c r="G23" s="1389"/>
      <c r="H23" s="1390"/>
    </row>
    <row r="24" spans="1:242" s="287" customFormat="1" ht="16.5" customHeight="1" x14ac:dyDescent="0.25">
      <c r="C24" s="373"/>
      <c r="D24" s="374"/>
      <c r="E24" s="267"/>
      <c r="F24" s="339"/>
      <c r="G24" s="339"/>
      <c r="H24" s="339"/>
    </row>
    <row r="25" spans="1:242" s="269" customFormat="1" ht="15.75" thickBot="1" x14ac:dyDescent="0.3">
      <c r="A25" s="265" t="s">
        <v>660</v>
      </c>
      <c r="B25" s="267"/>
      <c r="C25" s="267"/>
      <c r="D25" s="296"/>
      <c r="E25" s="265"/>
      <c r="F25" s="265"/>
      <c r="G25" s="265"/>
      <c r="H25" s="265"/>
    </row>
    <row r="26" spans="1:242" s="287" customFormat="1" ht="15.75" thickBot="1" x14ac:dyDescent="0.3">
      <c r="A26" s="271">
        <v>5</v>
      </c>
      <c r="B26" s="297" t="s">
        <v>442</v>
      </c>
      <c r="C26" s="1280" t="str">
        <f>C14</f>
        <v>01.09. - 31.12.2021</v>
      </c>
      <c r="D26" s="1279" t="str">
        <f>D14</f>
        <v>01.01. - 31.08.2022</v>
      </c>
      <c r="E26" s="1402" t="s">
        <v>748</v>
      </c>
      <c r="F26" s="1403"/>
      <c r="G26" s="1403"/>
      <c r="H26" s="1404"/>
      <c r="I26" s="269"/>
      <c r="J26" s="269"/>
    </row>
    <row r="27" spans="1:242" s="287" customFormat="1" ht="18.75" thickBot="1" x14ac:dyDescent="0.3">
      <c r="A27" s="272" t="s">
        <v>655</v>
      </c>
      <c r="B27" s="299" t="s">
        <v>674</v>
      </c>
      <c r="C27" s="1035">
        <v>0</v>
      </c>
      <c r="D27" s="1035">
        <v>0</v>
      </c>
      <c r="E27" s="1388">
        <f t="shared" ref="E27:E32" si="0">C27+D27</f>
        <v>0</v>
      </c>
      <c r="F27" s="1389"/>
      <c r="G27" s="1389"/>
      <c r="H27" s="1390"/>
      <c r="I27" s="269"/>
      <c r="J27" s="269"/>
    </row>
    <row r="28" spans="1:242" s="287" customFormat="1" ht="18.75" thickBot="1" x14ac:dyDescent="0.3">
      <c r="A28" s="272" t="s">
        <v>525</v>
      </c>
      <c r="B28" s="299" t="s">
        <v>146</v>
      </c>
      <c r="C28" s="1035">
        <v>0</v>
      </c>
      <c r="D28" s="1035">
        <v>0</v>
      </c>
      <c r="E28" s="1388">
        <f t="shared" si="0"/>
        <v>0</v>
      </c>
      <c r="F28" s="1389"/>
      <c r="G28" s="1389"/>
      <c r="H28" s="1390"/>
      <c r="I28" s="269"/>
      <c r="J28" s="269"/>
    </row>
    <row r="29" spans="1:242" s="259" customFormat="1" ht="18.75" customHeight="1" thickBot="1" x14ac:dyDescent="0.3">
      <c r="A29" s="272" t="s">
        <v>657</v>
      </c>
      <c r="B29" s="300" t="s">
        <v>250</v>
      </c>
      <c r="C29" s="1035">
        <v>0</v>
      </c>
      <c r="D29" s="1035">
        <v>0</v>
      </c>
      <c r="E29" s="1388">
        <f t="shared" si="0"/>
        <v>0</v>
      </c>
      <c r="F29" s="1389"/>
      <c r="G29" s="1389"/>
      <c r="H29" s="1390"/>
      <c r="I29" s="287"/>
      <c r="J29" s="287"/>
      <c r="K29" s="287"/>
      <c r="L29" s="287"/>
      <c r="M29" s="287"/>
      <c r="N29" s="287"/>
      <c r="O29" s="287"/>
      <c r="P29" s="287"/>
      <c r="Q29" s="287"/>
      <c r="R29" s="287"/>
      <c r="S29" s="287"/>
      <c r="T29" s="287"/>
      <c r="U29" s="287"/>
      <c r="V29" s="287"/>
      <c r="W29" s="287"/>
      <c r="X29" s="287"/>
      <c r="Y29" s="287"/>
      <c r="Z29" s="287"/>
      <c r="AA29" s="287"/>
      <c r="AB29" s="287"/>
      <c r="AC29" s="287"/>
      <c r="AD29" s="287"/>
      <c r="AE29" s="287"/>
      <c r="AF29" s="287"/>
      <c r="AG29" s="287"/>
      <c r="AH29" s="287"/>
      <c r="AI29" s="287"/>
      <c r="AJ29" s="287"/>
      <c r="AK29" s="287"/>
      <c r="AL29" s="287"/>
      <c r="AM29" s="287"/>
      <c r="AN29" s="287"/>
      <c r="AO29" s="287"/>
      <c r="AP29" s="287"/>
      <c r="AQ29" s="287"/>
      <c r="AR29" s="287"/>
      <c r="AS29" s="287"/>
      <c r="AT29" s="287"/>
      <c r="AU29" s="287"/>
      <c r="AV29" s="287"/>
      <c r="AW29" s="287"/>
      <c r="AX29" s="287"/>
      <c r="AY29" s="287"/>
      <c r="AZ29" s="287"/>
      <c r="BA29" s="287"/>
      <c r="BB29" s="287"/>
      <c r="BC29" s="287"/>
      <c r="BD29" s="287"/>
      <c r="BE29" s="287"/>
      <c r="BF29" s="287"/>
      <c r="BG29" s="287"/>
      <c r="BH29" s="287"/>
      <c r="BI29" s="287"/>
      <c r="BJ29" s="287"/>
      <c r="BK29" s="287"/>
      <c r="BL29" s="287"/>
      <c r="BM29" s="287"/>
      <c r="BN29" s="287"/>
      <c r="BO29" s="287"/>
      <c r="BP29" s="287"/>
      <c r="BQ29" s="287"/>
      <c r="BR29" s="287"/>
      <c r="BS29" s="287"/>
      <c r="BT29" s="287"/>
      <c r="BU29" s="287"/>
      <c r="BV29" s="287"/>
      <c r="BW29" s="287"/>
      <c r="BX29" s="287"/>
      <c r="BY29" s="287"/>
      <c r="BZ29" s="287"/>
      <c r="CA29" s="287"/>
      <c r="CB29" s="287"/>
      <c r="CC29" s="287"/>
      <c r="CD29" s="287"/>
      <c r="CE29" s="287"/>
      <c r="CF29" s="287"/>
      <c r="CG29" s="287"/>
      <c r="CH29" s="287"/>
      <c r="CI29" s="287"/>
      <c r="CJ29" s="287"/>
      <c r="CK29" s="287"/>
      <c r="CL29" s="287"/>
      <c r="CM29" s="287"/>
      <c r="CN29" s="287"/>
      <c r="CO29" s="287"/>
      <c r="CP29" s="287"/>
      <c r="CQ29" s="287"/>
      <c r="CR29" s="287"/>
      <c r="CS29" s="287"/>
      <c r="CT29" s="287"/>
      <c r="CU29" s="287"/>
      <c r="CV29" s="287"/>
      <c r="CW29" s="287"/>
      <c r="CX29" s="287"/>
      <c r="CY29" s="287"/>
      <c r="CZ29" s="287"/>
      <c r="DA29" s="287"/>
      <c r="DB29" s="287"/>
      <c r="DC29" s="287"/>
      <c r="DD29" s="287"/>
      <c r="DE29" s="287"/>
      <c r="DF29" s="287"/>
      <c r="DG29" s="287"/>
      <c r="DH29" s="287"/>
      <c r="DI29" s="287"/>
      <c r="DJ29" s="287"/>
      <c r="DK29" s="287"/>
      <c r="DL29" s="287"/>
      <c r="DM29" s="287"/>
      <c r="DN29" s="287"/>
      <c r="DO29" s="287"/>
      <c r="DP29" s="287"/>
      <c r="DQ29" s="287"/>
      <c r="DR29" s="287"/>
      <c r="DS29" s="287"/>
      <c r="DT29" s="287"/>
      <c r="DU29" s="287"/>
      <c r="DV29" s="287"/>
      <c r="DW29" s="287"/>
      <c r="DX29" s="287"/>
      <c r="DY29" s="287"/>
      <c r="DZ29" s="287"/>
      <c r="EA29" s="287"/>
      <c r="EB29" s="287"/>
      <c r="EC29" s="287"/>
      <c r="ED29" s="287"/>
      <c r="EE29" s="287"/>
      <c r="EF29" s="287"/>
      <c r="EG29" s="287"/>
      <c r="EH29" s="287"/>
      <c r="EI29" s="287"/>
      <c r="EJ29" s="287"/>
      <c r="EK29" s="287"/>
      <c r="EL29" s="287"/>
      <c r="EM29" s="287"/>
      <c r="EN29" s="287"/>
      <c r="EO29" s="287"/>
      <c r="EP29" s="287"/>
      <c r="EQ29" s="287"/>
      <c r="ER29" s="287"/>
      <c r="ES29" s="287"/>
      <c r="ET29" s="287"/>
      <c r="EU29" s="287"/>
      <c r="EV29" s="287"/>
      <c r="EW29" s="287"/>
      <c r="EX29" s="287"/>
      <c r="EY29" s="287"/>
      <c r="EZ29" s="287"/>
      <c r="FA29" s="287"/>
      <c r="FB29" s="287"/>
      <c r="FC29" s="287"/>
      <c r="FD29" s="287"/>
      <c r="FE29" s="287"/>
      <c r="FF29" s="287"/>
      <c r="FG29" s="287"/>
      <c r="FH29" s="287"/>
      <c r="FI29" s="287"/>
      <c r="FJ29" s="287"/>
      <c r="FK29" s="287"/>
      <c r="FL29" s="287"/>
      <c r="FM29" s="287"/>
      <c r="FN29" s="287"/>
      <c r="FO29" s="287"/>
      <c r="FP29" s="287"/>
      <c r="FQ29" s="287"/>
      <c r="FR29" s="287"/>
      <c r="FS29" s="287"/>
      <c r="FT29" s="287"/>
      <c r="FU29" s="287"/>
      <c r="FV29" s="287"/>
      <c r="FW29" s="287"/>
      <c r="FX29" s="287"/>
      <c r="FY29" s="287"/>
      <c r="FZ29" s="287"/>
      <c r="GA29" s="287"/>
      <c r="GB29" s="287"/>
      <c r="GC29" s="287"/>
      <c r="GD29" s="287"/>
      <c r="GE29" s="287"/>
      <c r="GF29" s="287"/>
      <c r="GG29" s="287"/>
      <c r="GH29" s="287"/>
      <c r="GI29" s="287"/>
      <c r="GJ29" s="287"/>
      <c r="GK29" s="287"/>
      <c r="GL29" s="287"/>
      <c r="GM29" s="287"/>
      <c r="GN29" s="287"/>
      <c r="GO29" s="287"/>
      <c r="GP29" s="287"/>
      <c r="GQ29" s="287"/>
      <c r="GR29" s="287"/>
      <c r="GS29" s="287"/>
      <c r="GT29" s="287"/>
      <c r="GU29" s="287"/>
      <c r="GV29" s="287"/>
      <c r="GW29" s="287"/>
      <c r="GX29" s="287"/>
      <c r="GY29" s="287"/>
      <c r="GZ29" s="287"/>
      <c r="HA29" s="287"/>
      <c r="HB29" s="287"/>
      <c r="HC29" s="287"/>
      <c r="HD29" s="287"/>
      <c r="HE29" s="287"/>
      <c r="HF29" s="287"/>
      <c r="HG29" s="287"/>
      <c r="HH29" s="287"/>
      <c r="HI29" s="287"/>
      <c r="HJ29" s="287"/>
      <c r="HK29" s="287"/>
      <c r="HL29" s="287"/>
      <c r="HM29" s="287"/>
      <c r="HN29" s="287"/>
      <c r="HO29" s="287"/>
      <c r="HP29" s="287"/>
      <c r="HQ29" s="287"/>
      <c r="HR29" s="287"/>
      <c r="HS29" s="287"/>
      <c r="HT29" s="287"/>
      <c r="HU29" s="287"/>
      <c r="HV29" s="287"/>
      <c r="HW29" s="287"/>
      <c r="HX29" s="287"/>
      <c r="HY29" s="287"/>
      <c r="HZ29" s="287"/>
      <c r="IA29" s="287"/>
      <c r="IB29" s="287"/>
      <c r="IC29" s="287"/>
      <c r="ID29" s="287"/>
      <c r="IE29" s="287"/>
      <c r="IF29" s="287"/>
      <c r="IG29" s="287"/>
      <c r="IH29" s="287"/>
    </row>
    <row r="30" spans="1:242" s="269" customFormat="1" ht="18.75" thickBot="1" x14ac:dyDescent="0.3">
      <c r="A30" s="272" t="s">
        <v>526</v>
      </c>
      <c r="B30" s="300" t="s">
        <v>146</v>
      </c>
      <c r="C30" s="1035">
        <v>0</v>
      </c>
      <c r="D30" s="1035">
        <v>0</v>
      </c>
      <c r="E30" s="1388">
        <f t="shared" si="0"/>
        <v>0</v>
      </c>
      <c r="F30" s="1389"/>
      <c r="G30" s="1389"/>
      <c r="H30" s="1390"/>
      <c r="I30" s="287"/>
      <c r="J30" s="287"/>
    </row>
    <row r="31" spans="1:242" s="269" customFormat="1" ht="30" thickBot="1" x14ac:dyDescent="0.3">
      <c r="A31" s="301" t="s">
        <v>23</v>
      </c>
      <c r="B31" s="300" t="s">
        <v>133</v>
      </c>
      <c r="C31" s="1036">
        <v>0</v>
      </c>
      <c r="D31" s="1036">
        <v>0</v>
      </c>
      <c r="E31" s="1388">
        <f t="shared" si="0"/>
        <v>0</v>
      </c>
      <c r="F31" s="1389"/>
      <c r="G31" s="1389"/>
      <c r="H31" s="1390"/>
      <c r="I31" s="287"/>
      <c r="J31" s="287"/>
    </row>
    <row r="32" spans="1:242" s="269" customFormat="1" ht="18.75" thickBot="1" x14ac:dyDescent="0.3">
      <c r="A32" s="302" t="s">
        <v>527</v>
      </c>
      <c r="B32" s="730" t="s">
        <v>146</v>
      </c>
      <c r="C32" s="1037">
        <v>0</v>
      </c>
      <c r="D32" s="1037">
        <v>0</v>
      </c>
      <c r="E32" s="1388">
        <f t="shared" si="0"/>
        <v>0</v>
      </c>
      <c r="F32" s="1389"/>
      <c r="G32" s="1389"/>
      <c r="H32" s="1390"/>
      <c r="I32" s="287"/>
      <c r="J32" s="287"/>
    </row>
    <row r="33" spans="1:242" s="269" customFormat="1" ht="29.25" customHeight="1" thickBot="1" x14ac:dyDescent="0.3">
      <c r="A33" s="1441" t="s">
        <v>709</v>
      </c>
      <c r="B33" s="1442"/>
      <c r="C33" s="1414" t="e">
        <f>(C32+C30+C28+D28+D30+D32)/(C21+D21+C22+D22+D20+C20)</f>
        <v>#DIV/0!</v>
      </c>
      <c r="D33" s="1415"/>
      <c r="E33" s="1415"/>
      <c r="F33" s="1415"/>
      <c r="G33" s="1415"/>
      <c r="H33" s="1416"/>
      <c r="I33" s="287"/>
      <c r="J33" s="287"/>
    </row>
    <row r="34" spans="1:242" s="269" customFormat="1" ht="15.75" thickBot="1" x14ac:dyDescent="0.3">
      <c r="A34" s="303"/>
      <c r="B34" s="304"/>
      <c r="C34" s="305"/>
      <c r="D34" s="306"/>
      <c r="E34" s="307"/>
      <c r="I34" s="287"/>
      <c r="J34" s="287"/>
    </row>
    <row r="35" spans="1:242" s="287" customFormat="1" ht="27.75" thickBot="1" x14ac:dyDescent="0.3">
      <c r="A35" s="308">
        <v>6</v>
      </c>
      <c r="B35" s="309" t="s">
        <v>818</v>
      </c>
      <c r="C35" s="1281" t="str">
        <f>C14</f>
        <v>01.09. - 31.12.2021</v>
      </c>
      <c r="D35" s="1285" t="str">
        <f>D14</f>
        <v>01.01. - 31.08.2022</v>
      </c>
      <c r="E35" s="1269" t="s">
        <v>748</v>
      </c>
      <c r="F35" s="1027"/>
      <c r="G35" s="1027"/>
      <c r="H35" s="1028"/>
      <c r="I35" s="269"/>
      <c r="J35" s="269"/>
    </row>
    <row r="36" spans="1:242" s="287" customFormat="1" ht="18.75" thickBot="1" x14ac:dyDescent="0.3">
      <c r="A36" s="310" t="s">
        <v>479</v>
      </c>
      <c r="B36" s="311" t="s">
        <v>617</v>
      </c>
      <c r="C36" s="1038">
        <v>0</v>
      </c>
      <c r="D36" s="1038">
        <v>0</v>
      </c>
      <c r="E36" s="1388">
        <f t="shared" ref="E36:E41" si="1">C36+D36</f>
        <v>0</v>
      </c>
      <c r="F36" s="1389"/>
      <c r="G36" s="1389"/>
      <c r="H36" s="1390"/>
      <c r="I36" s="269"/>
      <c r="J36" s="269"/>
    </row>
    <row r="37" spans="1:242" s="287" customFormat="1" ht="18.75" thickBot="1" x14ac:dyDescent="0.3">
      <c r="A37" s="310" t="s">
        <v>482</v>
      </c>
      <c r="B37" s="311" t="s">
        <v>146</v>
      </c>
      <c r="C37" s="1038">
        <v>0</v>
      </c>
      <c r="D37" s="1038">
        <v>0</v>
      </c>
      <c r="E37" s="1388">
        <f t="shared" si="1"/>
        <v>0</v>
      </c>
      <c r="F37" s="1389"/>
      <c r="G37" s="1389"/>
      <c r="H37" s="1390"/>
    </row>
    <row r="38" spans="1:242" s="287" customFormat="1" ht="18.75" thickBot="1" x14ac:dyDescent="0.3">
      <c r="A38" s="310" t="s">
        <v>480</v>
      </c>
      <c r="B38" s="311"/>
      <c r="C38" s="1038"/>
      <c r="D38" s="1038"/>
      <c r="E38" s="1388">
        <f t="shared" si="1"/>
        <v>0</v>
      </c>
      <c r="F38" s="1389"/>
      <c r="G38" s="1389"/>
      <c r="H38" s="1390"/>
    </row>
    <row r="39" spans="1:242" s="287" customFormat="1" ht="18.75" thickBot="1" x14ac:dyDescent="0.3">
      <c r="A39" s="310" t="s">
        <v>483</v>
      </c>
      <c r="B39" s="311" t="s">
        <v>146</v>
      </c>
      <c r="C39" s="1038"/>
      <c r="D39" s="1038"/>
      <c r="E39" s="1388">
        <f t="shared" si="1"/>
        <v>0</v>
      </c>
      <c r="F39" s="1389"/>
      <c r="G39" s="1389"/>
      <c r="H39" s="1390"/>
    </row>
    <row r="40" spans="1:242" s="265" customFormat="1" ht="18.75" thickBot="1" x14ac:dyDescent="0.3">
      <c r="A40" s="310" t="s">
        <v>481</v>
      </c>
      <c r="B40" s="311"/>
      <c r="C40" s="1039"/>
      <c r="D40" s="1039"/>
      <c r="E40" s="1388">
        <f t="shared" si="1"/>
        <v>0</v>
      </c>
      <c r="F40" s="1389"/>
      <c r="G40" s="1389"/>
      <c r="H40" s="1390"/>
      <c r="I40" s="287"/>
      <c r="J40" s="287"/>
    </row>
    <row r="41" spans="1:242" s="265" customFormat="1" ht="18.75" thickBot="1" x14ac:dyDescent="0.3">
      <c r="A41" s="310" t="s">
        <v>484</v>
      </c>
      <c r="B41" s="311" t="s">
        <v>146</v>
      </c>
      <c r="C41" s="1039"/>
      <c r="D41" s="1039"/>
      <c r="E41" s="1388">
        <f t="shared" si="1"/>
        <v>0</v>
      </c>
      <c r="F41" s="1389"/>
      <c r="G41" s="1389"/>
      <c r="H41" s="1390"/>
      <c r="I41" s="287"/>
      <c r="J41" s="287"/>
    </row>
    <row r="42" spans="1:242" s="265" customFormat="1" ht="16.5" customHeight="1" thickBot="1" x14ac:dyDescent="0.3">
      <c r="E42" s="1405"/>
      <c r="F42" s="1405"/>
      <c r="G42" s="1405"/>
      <c r="H42" s="1405"/>
    </row>
    <row r="43" spans="1:242" s="265" customFormat="1" ht="15.75" thickBot="1" x14ac:dyDescent="0.3">
      <c r="A43" s="887">
        <v>7</v>
      </c>
      <c r="B43" s="886" t="s">
        <v>242</v>
      </c>
      <c r="C43" s="1280" t="str">
        <f>C14</f>
        <v>01.09. - 31.12.2021</v>
      </c>
      <c r="D43" s="1279" t="str">
        <f>D14</f>
        <v>01.01. - 31.08.2022</v>
      </c>
      <c r="E43" s="1402" t="s">
        <v>748</v>
      </c>
      <c r="F43" s="1406"/>
      <c r="G43" s="1406"/>
      <c r="H43" s="1407"/>
    </row>
    <row r="44" spans="1:242" s="265" customFormat="1" ht="18.75" thickBot="1" x14ac:dyDescent="0.3">
      <c r="A44" s="310"/>
      <c r="B44" s="1042" t="s">
        <v>443</v>
      </c>
      <c r="C44" s="1040">
        <f>(C20+C21+C22)-(C28+C30+C32+C37+C39+C41)</f>
        <v>0</v>
      </c>
      <c r="D44" s="1040">
        <f>(D20+D21+D22)-(D28+D30+D32+D37+D39+D41)</f>
        <v>0</v>
      </c>
      <c r="E44" s="1388">
        <f>SUM(C44:D44)</f>
        <v>0</v>
      </c>
      <c r="F44" s="1389"/>
      <c r="G44" s="1389"/>
      <c r="H44" s="1390"/>
    </row>
    <row r="45" spans="1:242" s="265" customFormat="1" ht="15.75" thickBot="1" x14ac:dyDescent="0.3">
      <c r="A45" s="1029"/>
      <c r="B45" s="1034"/>
      <c r="C45" s="1031"/>
      <c r="D45" s="1031"/>
      <c r="E45" s="1026"/>
      <c r="F45" s="1026"/>
      <c r="G45" s="1026"/>
      <c r="H45" s="1026"/>
    </row>
    <row r="46" spans="1:242" s="265" customFormat="1" ht="21" customHeight="1" thickBot="1" x14ac:dyDescent="0.3">
      <c r="A46" s="1051"/>
      <c r="B46" s="1052" t="s">
        <v>255</v>
      </c>
      <c r="C46" s="1032"/>
      <c r="D46" s="1033"/>
      <c r="E46" s="1394" t="e">
        <f>E44/E16</f>
        <v>#DIV/0!</v>
      </c>
      <c r="F46" s="1397"/>
      <c r="G46" s="1397"/>
      <c r="H46" s="1398"/>
    </row>
    <row r="47" spans="1:242" s="259" customFormat="1" ht="17.25" customHeight="1" thickBot="1" x14ac:dyDescent="0.3">
      <c r="A47" s="1029"/>
      <c r="B47" s="1030"/>
      <c r="C47" s="1031"/>
      <c r="D47" s="1031"/>
      <c r="E47" s="265"/>
      <c r="F47" s="265"/>
      <c r="G47" s="265"/>
      <c r="H47" s="265"/>
      <c r="I47" s="265"/>
      <c r="J47" s="265"/>
      <c r="K47" s="287"/>
      <c r="L47" s="287"/>
      <c r="M47" s="287"/>
      <c r="N47" s="287"/>
      <c r="O47" s="287"/>
      <c r="P47" s="287"/>
      <c r="Q47" s="287"/>
      <c r="R47" s="287"/>
      <c r="S47" s="287"/>
      <c r="T47" s="287"/>
      <c r="U47" s="287"/>
      <c r="V47" s="287"/>
      <c r="W47" s="287"/>
      <c r="X47" s="287"/>
      <c r="Y47" s="287"/>
      <c r="Z47" s="287"/>
      <c r="AA47" s="287"/>
      <c r="AB47" s="287"/>
      <c r="AC47" s="287"/>
      <c r="AD47" s="287"/>
      <c r="AE47" s="287"/>
      <c r="AF47" s="287"/>
      <c r="AG47" s="287"/>
      <c r="AH47" s="287"/>
      <c r="AI47" s="287"/>
      <c r="AJ47" s="287"/>
      <c r="AK47" s="287"/>
      <c r="AL47" s="287"/>
      <c r="AM47" s="287"/>
      <c r="AN47" s="287"/>
      <c r="AO47" s="287"/>
      <c r="AP47" s="287"/>
      <c r="AQ47" s="287"/>
      <c r="AR47" s="287"/>
      <c r="AS47" s="287"/>
      <c r="AT47" s="287"/>
      <c r="AU47" s="287"/>
      <c r="AV47" s="287"/>
      <c r="AW47" s="287"/>
      <c r="AX47" s="287"/>
      <c r="AY47" s="287"/>
      <c r="AZ47" s="287"/>
      <c r="BA47" s="287"/>
      <c r="BB47" s="287"/>
      <c r="BC47" s="287"/>
      <c r="BD47" s="287"/>
      <c r="BE47" s="287"/>
      <c r="BF47" s="287"/>
      <c r="BG47" s="287"/>
      <c r="BH47" s="287"/>
      <c r="BI47" s="287"/>
      <c r="BJ47" s="287"/>
      <c r="BK47" s="287"/>
      <c r="BL47" s="287"/>
      <c r="BM47" s="287"/>
      <c r="BN47" s="287"/>
      <c r="BO47" s="287"/>
      <c r="BP47" s="287"/>
      <c r="BQ47" s="287"/>
      <c r="BR47" s="287"/>
      <c r="BS47" s="287"/>
      <c r="BT47" s="287"/>
      <c r="BU47" s="287"/>
      <c r="BV47" s="287"/>
      <c r="BW47" s="287"/>
      <c r="BX47" s="287"/>
      <c r="BY47" s="287"/>
      <c r="BZ47" s="287"/>
      <c r="CA47" s="287"/>
      <c r="CB47" s="287"/>
      <c r="CC47" s="287"/>
      <c r="CD47" s="287"/>
      <c r="CE47" s="287"/>
      <c r="CF47" s="287"/>
      <c r="CG47" s="287"/>
      <c r="CH47" s="287"/>
      <c r="CI47" s="287"/>
      <c r="CJ47" s="287"/>
      <c r="CK47" s="287"/>
      <c r="CL47" s="287"/>
      <c r="CM47" s="287"/>
      <c r="CN47" s="287"/>
      <c r="CO47" s="287"/>
      <c r="CP47" s="287"/>
      <c r="CQ47" s="287"/>
      <c r="CR47" s="287"/>
      <c r="CS47" s="287"/>
      <c r="CT47" s="287"/>
      <c r="CU47" s="287"/>
      <c r="CV47" s="287"/>
      <c r="CW47" s="287"/>
      <c r="CX47" s="287"/>
      <c r="CY47" s="287"/>
      <c r="CZ47" s="287"/>
      <c r="DA47" s="287"/>
      <c r="DB47" s="287"/>
      <c r="DC47" s="287"/>
      <c r="DD47" s="287"/>
      <c r="DE47" s="287"/>
      <c r="DF47" s="287"/>
      <c r="DG47" s="287"/>
      <c r="DH47" s="287"/>
      <c r="DI47" s="287"/>
      <c r="DJ47" s="287"/>
      <c r="DK47" s="287"/>
      <c r="DL47" s="287"/>
      <c r="DM47" s="287"/>
      <c r="DN47" s="287"/>
      <c r="DO47" s="287"/>
      <c r="DP47" s="287"/>
      <c r="DQ47" s="287"/>
      <c r="DR47" s="287"/>
      <c r="DS47" s="287"/>
      <c r="DT47" s="287"/>
      <c r="DU47" s="287"/>
      <c r="DV47" s="287"/>
      <c r="DW47" s="287"/>
      <c r="DX47" s="287"/>
      <c r="DY47" s="287"/>
      <c r="DZ47" s="287"/>
      <c r="EA47" s="287"/>
      <c r="EB47" s="287"/>
      <c r="EC47" s="287"/>
      <c r="ED47" s="287"/>
      <c r="EE47" s="287"/>
      <c r="EF47" s="287"/>
      <c r="EG47" s="287"/>
      <c r="EH47" s="287"/>
      <c r="EI47" s="287"/>
      <c r="EJ47" s="287"/>
      <c r="EK47" s="287"/>
      <c r="EL47" s="287"/>
      <c r="EM47" s="287"/>
      <c r="EN47" s="287"/>
      <c r="EO47" s="287"/>
      <c r="EP47" s="287"/>
      <c r="EQ47" s="287"/>
      <c r="ER47" s="287"/>
      <c r="ES47" s="287"/>
      <c r="ET47" s="287"/>
      <c r="EU47" s="287"/>
      <c r="EV47" s="287"/>
      <c r="EW47" s="287"/>
      <c r="EX47" s="287"/>
      <c r="EY47" s="287"/>
      <c r="EZ47" s="287"/>
      <c r="FA47" s="287"/>
      <c r="FB47" s="287"/>
      <c r="FC47" s="287"/>
      <c r="FD47" s="287"/>
      <c r="FE47" s="287"/>
      <c r="FF47" s="287"/>
      <c r="FG47" s="287"/>
      <c r="FH47" s="287"/>
      <c r="FI47" s="287"/>
      <c r="FJ47" s="287"/>
      <c r="FK47" s="287"/>
      <c r="FL47" s="287"/>
      <c r="FM47" s="287"/>
      <c r="FN47" s="287"/>
      <c r="FO47" s="287"/>
      <c r="FP47" s="287"/>
      <c r="FQ47" s="287"/>
      <c r="FR47" s="287"/>
      <c r="FS47" s="287"/>
      <c r="FT47" s="287"/>
      <c r="FU47" s="287"/>
      <c r="FV47" s="287"/>
      <c r="FW47" s="287"/>
      <c r="FX47" s="287"/>
      <c r="FY47" s="287"/>
      <c r="FZ47" s="287"/>
      <c r="GA47" s="287"/>
      <c r="GB47" s="287"/>
      <c r="GC47" s="287"/>
      <c r="GD47" s="287"/>
      <c r="GE47" s="287"/>
      <c r="GF47" s="287"/>
      <c r="GG47" s="287"/>
      <c r="GH47" s="287"/>
      <c r="GI47" s="287"/>
      <c r="GJ47" s="287"/>
      <c r="GK47" s="287"/>
      <c r="GL47" s="287"/>
      <c r="GM47" s="287"/>
      <c r="GN47" s="287"/>
      <c r="GO47" s="287"/>
      <c r="GP47" s="287"/>
      <c r="GQ47" s="287"/>
      <c r="GR47" s="287"/>
      <c r="GS47" s="287"/>
      <c r="GT47" s="287"/>
      <c r="GU47" s="287"/>
      <c r="GV47" s="287"/>
      <c r="GW47" s="287"/>
      <c r="GX47" s="287"/>
      <c r="GY47" s="287"/>
      <c r="GZ47" s="287"/>
      <c r="HA47" s="287"/>
      <c r="HB47" s="287"/>
      <c r="HC47" s="287"/>
      <c r="HD47" s="287"/>
      <c r="HE47" s="287"/>
      <c r="HF47" s="287"/>
      <c r="HG47" s="287"/>
      <c r="HH47" s="287"/>
      <c r="HI47" s="287"/>
      <c r="HJ47" s="287"/>
      <c r="HK47" s="287"/>
      <c r="HL47" s="287"/>
      <c r="HM47" s="287"/>
      <c r="HN47" s="287"/>
      <c r="HO47" s="287"/>
      <c r="HP47" s="287"/>
      <c r="HQ47" s="287"/>
      <c r="HR47" s="287"/>
      <c r="HS47" s="287"/>
      <c r="HT47" s="287"/>
      <c r="HU47" s="287"/>
      <c r="HV47" s="287"/>
      <c r="HW47" s="287"/>
      <c r="HX47" s="287"/>
      <c r="HY47" s="287"/>
      <c r="HZ47" s="287"/>
      <c r="IA47" s="287"/>
      <c r="IB47" s="287"/>
      <c r="IC47" s="287"/>
      <c r="ID47" s="287"/>
      <c r="IE47" s="287"/>
      <c r="IF47" s="287"/>
      <c r="IG47" s="287"/>
      <c r="IH47" s="287"/>
    </row>
    <row r="48" spans="1:242" s="259" customFormat="1" ht="15.75" thickBot="1" x14ac:dyDescent="0.3">
      <c r="A48" s="1445" t="s">
        <v>490</v>
      </c>
      <c r="B48" s="1446"/>
      <c r="C48" s="1281" t="str">
        <f>C14</f>
        <v>01.09. - 31.12.2021</v>
      </c>
      <c r="D48" s="1285" t="str">
        <f>D14</f>
        <v>01.01. - 31.08.2022</v>
      </c>
      <c r="E48" s="1402" t="s">
        <v>748</v>
      </c>
      <c r="F48" s="1403"/>
      <c r="G48" s="1403"/>
      <c r="H48" s="1404"/>
      <c r="I48" s="287"/>
      <c r="J48" s="287"/>
      <c r="K48" s="287"/>
      <c r="L48" s="287"/>
      <c r="M48" s="287"/>
      <c r="N48" s="287"/>
      <c r="O48" s="287"/>
      <c r="P48" s="287"/>
      <c r="Q48" s="287"/>
      <c r="R48" s="287"/>
      <c r="S48" s="287"/>
      <c r="T48" s="287"/>
      <c r="U48" s="287"/>
      <c r="V48" s="287"/>
      <c r="W48" s="287"/>
      <c r="X48" s="287"/>
      <c r="Y48" s="287"/>
      <c r="Z48" s="287"/>
      <c r="AA48" s="287"/>
      <c r="AB48" s="287"/>
      <c r="AC48" s="287"/>
      <c r="AD48" s="287"/>
      <c r="AE48" s="287"/>
      <c r="AF48" s="287"/>
      <c r="AG48" s="287"/>
      <c r="AH48" s="287"/>
      <c r="AI48" s="287"/>
      <c r="AJ48" s="287"/>
      <c r="AK48" s="287"/>
      <c r="AL48" s="287"/>
      <c r="AM48" s="287"/>
      <c r="AN48" s="287"/>
      <c r="AO48" s="287"/>
      <c r="AP48" s="287"/>
      <c r="AQ48" s="287"/>
      <c r="AR48" s="287"/>
      <c r="AS48" s="287"/>
      <c r="AT48" s="287"/>
      <c r="AU48" s="287"/>
      <c r="AV48" s="287"/>
      <c r="AW48" s="287"/>
      <c r="AX48" s="287"/>
      <c r="AY48" s="287"/>
      <c r="AZ48" s="287"/>
      <c r="BA48" s="287"/>
      <c r="BB48" s="287"/>
      <c r="BC48" s="287"/>
      <c r="BD48" s="287"/>
      <c r="BE48" s="287"/>
      <c r="BF48" s="287"/>
      <c r="BG48" s="287"/>
      <c r="BH48" s="287"/>
      <c r="BI48" s="287"/>
      <c r="BJ48" s="287"/>
      <c r="BK48" s="287"/>
      <c r="BL48" s="287"/>
      <c r="BM48" s="287"/>
      <c r="BN48" s="287"/>
      <c r="BO48" s="287"/>
      <c r="BP48" s="287"/>
      <c r="BQ48" s="287"/>
      <c r="BR48" s="287"/>
      <c r="BS48" s="287"/>
      <c r="BT48" s="287"/>
      <c r="BU48" s="287"/>
      <c r="BV48" s="287"/>
      <c r="BW48" s="287"/>
      <c r="BX48" s="287"/>
      <c r="BY48" s="287"/>
      <c r="BZ48" s="287"/>
      <c r="CA48" s="287"/>
      <c r="CB48" s="287"/>
      <c r="CC48" s="287"/>
      <c r="CD48" s="287"/>
      <c r="CE48" s="287"/>
      <c r="CF48" s="287"/>
      <c r="CG48" s="287"/>
      <c r="CH48" s="287"/>
      <c r="CI48" s="287"/>
      <c r="CJ48" s="287"/>
      <c r="CK48" s="287"/>
      <c r="CL48" s="287"/>
      <c r="CM48" s="287"/>
      <c r="CN48" s="287"/>
      <c r="CO48" s="287"/>
      <c r="CP48" s="287"/>
      <c r="CQ48" s="287"/>
      <c r="CR48" s="287"/>
      <c r="CS48" s="287"/>
      <c r="CT48" s="287"/>
      <c r="CU48" s="287"/>
      <c r="CV48" s="287"/>
      <c r="CW48" s="287"/>
      <c r="CX48" s="287"/>
      <c r="CY48" s="287"/>
      <c r="CZ48" s="287"/>
      <c r="DA48" s="287"/>
      <c r="DB48" s="287"/>
      <c r="DC48" s="287"/>
      <c r="DD48" s="287"/>
      <c r="DE48" s="287"/>
      <c r="DF48" s="287"/>
      <c r="DG48" s="287"/>
      <c r="DH48" s="287"/>
      <c r="DI48" s="287"/>
      <c r="DJ48" s="287"/>
      <c r="DK48" s="287"/>
      <c r="DL48" s="287"/>
      <c r="DM48" s="287"/>
      <c r="DN48" s="287"/>
      <c r="DO48" s="287"/>
      <c r="DP48" s="287"/>
      <c r="DQ48" s="287"/>
      <c r="DR48" s="287"/>
      <c r="DS48" s="287"/>
      <c r="DT48" s="287"/>
      <c r="DU48" s="287"/>
      <c r="DV48" s="287"/>
      <c r="DW48" s="287"/>
      <c r="DX48" s="287"/>
      <c r="DY48" s="287"/>
      <c r="DZ48" s="287"/>
      <c r="EA48" s="287"/>
      <c r="EB48" s="287"/>
      <c r="EC48" s="287"/>
      <c r="ED48" s="287"/>
      <c r="EE48" s="287"/>
      <c r="EF48" s="287"/>
      <c r="EG48" s="287"/>
      <c r="EH48" s="287"/>
      <c r="EI48" s="287"/>
      <c r="EJ48" s="287"/>
      <c r="EK48" s="287"/>
      <c r="EL48" s="287"/>
      <c r="EM48" s="287"/>
      <c r="EN48" s="287"/>
      <c r="EO48" s="287"/>
      <c r="EP48" s="287"/>
      <c r="EQ48" s="287"/>
      <c r="ER48" s="287"/>
      <c r="ES48" s="287"/>
      <c r="ET48" s="287"/>
      <c r="EU48" s="287"/>
      <c r="EV48" s="287"/>
      <c r="EW48" s="287"/>
      <c r="EX48" s="287"/>
      <c r="EY48" s="287"/>
      <c r="EZ48" s="287"/>
      <c r="FA48" s="287"/>
      <c r="FB48" s="287"/>
      <c r="FC48" s="287"/>
      <c r="FD48" s="287"/>
      <c r="FE48" s="287"/>
      <c r="FF48" s="287"/>
      <c r="FG48" s="287"/>
      <c r="FH48" s="287"/>
      <c r="FI48" s="287"/>
      <c r="FJ48" s="287"/>
      <c r="FK48" s="287"/>
      <c r="FL48" s="287"/>
      <c r="FM48" s="287"/>
      <c r="FN48" s="287"/>
      <c r="FO48" s="287"/>
      <c r="FP48" s="287"/>
      <c r="FQ48" s="287"/>
      <c r="FR48" s="287"/>
      <c r="FS48" s="287"/>
      <c r="FT48" s="287"/>
      <c r="FU48" s="287"/>
      <c r="FV48" s="287"/>
      <c r="FW48" s="287"/>
      <c r="FX48" s="287"/>
      <c r="FY48" s="287"/>
      <c r="FZ48" s="287"/>
      <c r="GA48" s="287"/>
      <c r="GB48" s="287"/>
      <c r="GC48" s="287"/>
      <c r="GD48" s="287"/>
      <c r="GE48" s="287"/>
      <c r="GF48" s="287"/>
      <c r="GG48" s="287"/>
      <c r="GH48" s="287"/>
      <c r="GI48" s="287"/>
      <c r="GJ48" s="287"/>
      <c r="GK48" s="287"/>
      <c r="GL48" s="287"/>
      <c r="GM48" s="287"/>
      <c r="GN48" s="287"/>
      <c r="GO48" s="287"/>
      <c r="GP48" s="287"/>
      <c r="GQ48" s="287"/>
      <c r="GR48" s="287"/>
      <c r="GS48" s="287"/>
      <c r="GT48" s="287"/>
      <c r="GU48" s="287"/>
      <c r="GV48" s="287"/>
      <c r="GW48" s="287"/>
      <c r="GX48" s="287"/>
      <c r="GY48" s="287"/>
      <c r="GZ48" s="287"/>
      <c r="HA48" s="287"/>
      <c r="HB48" s="287"/>
      <c r="HC48" s="287"/>
      <c r="HD48" s="287"/>
      <c r="HE48" s="287"/>
      <c r="HF48" s="287"/>
      <c r="HG48" s="287"/>
      <c r="HH48" s="287"/>
      <c r="HI48" s="287"/>
      <c r="HJ48" s="287"/>
      <c r="HK48" s="287"/>
      <c r="HL48" s="287"/>
      <c r="HM48" s="287"/>
      <c r="HN48" s="287"/>
      <c r="HO48" s="287"/>
      <c r="HP48" s="287"/>
      <c r="HQ48" s="287"/>
      <c r="HR48" s="287"/>
      <c r="HS48" s="287"/>
      <c r="HT48" s="287"/>
      <c r="HU48" s="287"/>
      <c r="HV48" s="287"/>
      <c r="HW48" s="287"/>
      <c r="HX48" s="287"/>
      <c r="HY48" s="287"/>
      <c r="HZ48" s="287"/>
      <c r="IA48" s="287"/>
      <c r="IB48" s="287"/>
      <c r="IC48" s="287"/>
      <c r="ID48" s="287"/>
      <c r="IE48" s="287"/>
      <c r="IF48" s="287"/>
      <c r="IG48" s="287"/>
      <c r="IH48" s="287"/>
    </row>
    <row r="49" spans="1:242" s="259" customFormat="1" ht="18.75" thickBot="1" x14ac:dyDescent="0.3">
      <c r="A49" s="310"/>
      <c r="B49" s="311" t="s">
        <v>128</v>
      </c>
      <c r="C49" s="1041">
        <f>SUM(C20:C23)</f>
        <v>0</v>
      </c>
      <c r="D49" s="1041">
        <f>SUM(D20:D23)</f>
        <v>0</v>
      </c>
      <c r="E49" s="1399">
        <f>SUM(E20:E23)</f>
        <v>0</v>
      </c>
      <c r="F49" s="1400"/>
      <c r="G49" s="1400"/>
      <c r="H49" s="1401"/>
      <c r="I49" s="287"/>
      <c r="J49" s="287"/>
      <c r="K49" s="287"/>
      <c r="L49" s="287"/>
      <c r="M49" s="287"/>
      <c r="N49" s="287"/>
      <c r="O49" s="287"/>
      <c r="P49" s="287"/>
      <c r="Q49" s="287"/>
      <c r="R49" s="287"/>
      <c r="S49" s="287"/>
      <c r="T49" s="287"/>
      <c r="U49" s="287"/>
      <c r="V49" s="287"/>
      <c r="W49" s="287"/>
      <c r="X49" s="287"/>
      <c r="Y49" s="287"/>
      <c r="Z49" s="287"/>
      <c r="AA49" s="287"/>
      <c r="AB49" s="287"/>
      <c r="AC49" s="287"/>
      <c r="AD49" s="287"/>
      <c r="AE49" s="287"/>
      <c r="AF49" s="287"/>
      <c r="AG49" s="287"/>
      <c r="AH49" s="287"/>
      <c r="AI49" s="287"/>
      <c r="AJ49" s="287"/>
      <c r="AK49" s="287"/>
      <c r="AL49" s="287"/>
      <c r="AM49" s="287"/>
      <c r="AN49" s="287"/>
      <c r="AO49" s="287"/>
      <c r="AP49" s="287"/>
      <c r="AQ49" s="287"/>
      <c r="AR49" s="287"/>
      <c r="AS49" s="287"/>
      <c r="AT49" s="287"/>
      <c r="AU49" s="287"/>
      <c r="AV49" s="287"/>
      <c r="AW49" s="287"/>
      <c r="AX49" s="287"/>
      <c r="AY49" s="287"/>
      <c r="AZ49" s="287"/>
      <c r="BA49" s="287"/>
      <c r="BB49" s="287"/>
      <c r="BC49" s="287"/>
      <c r="BD49" s="287"/>
      <c r="BE49" s="287"/>
      <c r="BF49" s="287"/>
      <c r="BG49" s="287"/>
      <c r="BH49" s="287"/>
      <c r="BI49" s="287"/>
      <c r="BJ49" s="287"/>
      <c r="BK49" s="287"/>
      <c r="BL49" s="287"/>
      <c r="BM49" s="287"/>
      <c r="BN49" s="287"/>
      <c r="BO49" s="287"/>
      <c r="BP49" s="287"/>
      <c r="BQ49" s="287"/>
      <c r="BR49" s="287"/>
      <c r="BS49" s="287"/>
      <c r="BT49" s="287"/>
      <c r="BU49" s="287"/>
      <c r="BV49" s="287"/>
      <c r="BW49" s="287"/>
      <c r="BX49" s="287"/>
      <c r="BY49" s="287"/>
      <c r="BZ49" s="287"/>
      <c r="CA49" s="287"/>
      <c r="CB49" s="287"/>
      <c r="CC49" s="287"/>
      <c r="CD49" s="287"/>
      <c r="CE49" s="287"/>
      <c r="CF49" s="287"/>
      <c r="CG49" s="287"/>
      <c r="CH49" s="287"/>
      <c r="CI49" s="287"/>
      <c r="CJ49" s="287"/>
      <c r="CK49" s="287"/>
      <c r="CL49" s="287"/>
      <c r="CM49" s="287"/>
      <c r="CN49" s="287"/>
      <c r="CO49" s="287"/>
      <c r="CP49" s="287"/>
      <c r="CQ49" s="287"/>
      <c r="CR49" s="287"/>
      <c r="CS49" s="287"/>
      <c r="CT49" s="287"/>
      <c r="CU49" s="287"/>
      <c r="CV49" s="287"/>
      <c r="CW49" s="287"/>
      <c r="CX49" s="287"/>
      <c r="CY49" s="287"/>
      <c r="CZ49" s="287"/>
      <c r="DA49" s="287"/>
      <c r="DB49" s="287"/>
      <c r="DC49" s="287"/>
      <c r="DD49" s="287"/>
      <c r="DE49" s="287"/>
      <c r="DF49" s="287"/>
      <c r="DG49" s="287"/>
      <c r="DH49" s="287"/>
      <c r="DI49" s="287"/>
      <c r="DJ49" s="287"/>
      <c r="DK49" s="287"/>
      <c r="DL49" s="287"/>
      <c r="DM49" s="287"/>
      <c r="DN49" s="287"/>
      <c r="DO49" s="287"/>
      <c r="DP49" s="287"/>
      <c r="DQ49" s="287"/>
      <c r="DR49" s="287"/>
      <c r="DS49" s="287"/>
      <c r="DT49" s="287"/>
      <c r="DU49" s="287"/>
      <c r="DV49" s="287"/>
      <c r="DW49" s="287"/>
      <c r="DX49" s="287"/>
      <c r="DY49" s="287"/>
      <c r="DZ49" s="287"/>
      <c r="EA49" s="287"/>
      <c r="EB49" s="287"/>
      <c r="EC49" s="287"/>
      <c r="ED49" s="287"/>
      <c r="EE49" s="287"/>
      <c r="EF49" s="287"/>
      <c r="EG49" s="287"/>
      <c r="EH49" s="287"/>
      <c r="EI49" s="287"/>
      <c r="EJ49" s="287"/>
      <c r="EK49" s="287"/>
      <c r="EL49" s="287"/>
      <c r="EM49" s="287"/>
      <c r="EN49" s="287"/>
      <c r="EO49" s="287"/>
      <c r="EP49" s="287"/>
      <c r="EQ49" s="287"/>
      <c r="ER49" s="287"/>
      <c r="ES49" s="287"/>
      <c r="ET49" s="287"/>
      <c r="EU49" s="287"/>
      <c r="EV49" s="287"/>
      <c r="EW49" s="287"/>
      <c r="EX49" s="287"/>
      <c r="EY49" s="287"/>
      <c r="EZ49" s="287"/>
      <c r="FA49" s="287"/>
      <c r="FB49" s="287"/>
      <c r="FC49" s="287"/>
      <c r="FD49" s="287"/>
      <c r="FE49" s="287"/>
      <c r="FF49" s="287"/>
      <c r="FG49" s="287"/>
      <c r="FH49" s="287"/>
      <c r="FI49" s="287"/>
      <c r="FJ49" s="287"/>
      <c r="FK49" s="287"/>
      <c r="FL49" s="287"/>
      <c r="FM49" s="287"/>
      <c r="FN49" s="287"/>
      <c r="FO49" s="287"/>
      <c r="FP49" s="287"/>
      <c r="FQ49" s="287"/>
      <c r="FR49" s="287"/>
      <c r="FS49" s="287"/>
      <c r="FT49" s="287"/>
      <c r="FU49" s="287"/>
      <c r="FV49" s="287"/>
      <c r="FW49" s="287"/>
      <c r="FX49" s="287"/>
      <c r="FY49" s="287"/>
      <c r="FZ49" s="287"/>
      <c r="GA49" s="287"/>
      <c r="GB49" s="287"/>
      <c r="GC49" s="287"/>
      <c r="GD49" s="287"/>
      <c r="GE49" s="287"/>
      <c r="GF49" s="287"/>
      <c r="GG49" s="287"/>
      <c r="GH49" s="287"/>
      <c r="GI49" s="287"/>
      <c r="GJ49" s="287"/>
      <c r="GK49" s="287"/>
      <c r="GL49" s="287"/>
      <c r="GM49" s="287"/>
      <c r="GN49" s="287"/>
      <c r="GO49" s="287"/>
      <c r="GP49" s="287"/>
      <c r="GQ49" s="287"/>
      <c r="GR49" s="287"/>
      <c r="GS49" s="287"/>
      <c r="GT49" s="287"/>
      <c r="GU49" s="287"/>
      <c r="GV49" s="287"/>
      <c r="GW49" s="287"/>
      <c r="GX49" s="287"/>
      <c r="GY49" s="287"/>
      <c r="GZ49" s="287"/>
      <c r="HA49" s="287"/>
      <c r="HB49" s="287"/>
      <c r="HC49" s="287"/>
      <c r="HD49" s="287"/>
      <c r="HE49" s="287"/>
      <c r="HF49" s="287"/>
      <c r="HG49" s="287"/>
      <c r="HH49" s="287"/>
      <c r="HI49" s="287"/>
      <c r="HJ49" s="287"/>
      <c r="HK49" s="287"/>
      <c r="HL49" s="287"/>
      <c r="HM49" s="287"/>
      <c r="HN49" s="287"/>
      <c r="HO49" s="287"/>
      <c r="HP49" s="287"/>
      <c r="HQ49" s="287"/>
      <c r="HR49" s="287"/>
      <c r="HS49" s="287"/>
      <c r="HT49" s="287"/>
      <c r="HU49" s="287"/>
      <c r="HV49" s="287"/>
      <c r="HW49" s="287"/>
      <c r="HX49" s="287"/>
      <c r="HY49" s="287"/>
      <c r="HZ49" s="287"/>
      <c r="IA49" s="287"/>
      <c r="IB49" s="287"/>
      <c r="IC49" s="287"/>
      <c r="ID49" s="287"/>
      <c r="IE49" s="287"/>
      <c r="IF49" s="287"/>
      <c r="IG49" s="287"/>
      <c r="IH49" s="287"/>
    </row>
    <row r="50" spans="1:242" s="259" customFormat="1" ht="18.75" thickBot="1" x14ac:dyDescent="0.3">
      <c r="A50" s="310"/>
      <c r="B50" s="311" t="s">
        <v>146</v>
      </c>
      <c r="C50" s="1166">
        <f>SUM(C20:C22)</f>
        <v>0</v>
      </c>
      <c r="D50" s="1166">
        <f>SUM(D20:D22)</f>
        <v>0</v>
      </c>
      <c r="E50" s="1394">
        <f>C50+D50</f>
        <v>0</v>
      </c>
      <c r="F50" s="1395"/>
      <c r="G50" s="1395"/>
      <c r="H50" s="1396"/>
      <c r="I50" s="287"/>
      <c r="J50" s="287"/>
      <c r="K50" s="287"/>
      <c r="L50" s="287"/>
      <c r="M50" s="287"/>
      <c r="N50" s="287"/>
      <c r="O50" s="287"/>
      <c r="P50" s="287"/>
      <c r="Q50" s="287"/>
      <c r="R50" s="287"/>
      <c r="S50" s="287"/>
      <c r="T50" s="287"/>
      <c r="U50" s="287"/>
      <c r="V50" s="287"/>
      <c r="W50" s="287"/>
      <c r="X50" s="287"/>
      <c r="Y50" s="287"/>
      <c r="Z50" s="287"/>
      <c r="AA50" s="287"/>
      <c r="AB50" s="287"/>
      <c r="AC50" s="287"/>
      <c r="AD50" s="287"/>
      <c r="AE50" s="287"/>
      <c r="AF50" s="287"/>
      <c r="AG50" s="287"/>
      <c r="AH50" s="287"/>
      <c r="AI50" s="287"/>
      <c r="AJ50" s="287"/>
      <c r="AK50" s="287"/>
      <c r="AL50" s="287"/>
      <c r="AM50" s="287"/>
      <c r="AN50" s="287"/>
      <c r="AO50" s="287"/>
      <c r="AP50" s="287"/>
      <c r="AQ50" s="287"/>
      <c r="AR50" s="287"/>
      <c r="AS50" s="287"/>
      <c r="AT50" s="287"/>
      <c r="AU50" s="287"/>
      <c r="AV50" s="287"/>
      <c r="AW50" s="287"/>
      <c r="AX50" s="287"/>
      <c r="AY50" s="287"/>
      <c r="AZ50" s="287"/>
      <c r="BA50" s="287"/>
      <c r="BB50" s="287"/>
      <c r="BC50" s="287"/>
      <c r="BD50" s="287"/>
      <c r="BE50" s="287"/>
      <c r="BF50" s="287"/>
      <c r="BG50" s="287"/>
      <c r="BH50" s="287"/>
      <c r="BI50" s="287"/>
      <c r="BJ50" s="287"/>
      <c r="BK50" s="287"/>
      <c r="BL50" s="287"/>
      <c r="BM50" s="287"/>
      <c r="BN50" s="287"/>
      <c r="BO50" s="287"/>
      <c r="BP50" s="287"/>
      <c r="BQ50" s="287"/>
      <c r="BR50" s="287"/>
      <c r="BS50" s="287"/>
      <c r="BT50" s="287"/>
      <c r="BU50" s="287"/>
      <c r="BV50" s="287"/>
      <c r="BW50" s="287"/>
      <c r="BX50" s="287"/>
      <c r="BY50" s="287"/>
      <c r="BZ50" s="287"/>
      <c r="CA50" s="287"/>
      <c r="CB50" s="287"/>
      <c r="CC50" s="287"/>
      <c r="CD50" s="287"/>
      <c r="CE50" s="287"/>
      <c r="CF50" s="287"/>
      <c r="CG50" s="287"/>
      <c r="CH50" s="287"/>
      <c r="CI50" s="287"/>
      <c r="CJ50" s="287"/>
      <c r="CK50" s="287"/>
      <c r="CL50" s="287"/>
      <c r="CM50" s="287"/>
      <c r="CN50" s="287"/>
      <c r="CO50" s="287"/>
      <c r="CP50" s="287"/>
      <c r="CQ50" s="287"/>
      <c r="CR50" s="287"/>
      <c r="CS50" s="287"/>
      <c r="CT50" s="287"/>
      <c r="CU50" s="287"/>
      <c r="CV50" s="287"/>
      <c r="CW50" s="287"/>
      <c r="CX50" s="287"/>
      <c r="CY50" s="287"/>
      <c r="CZ50" s="287"/>
      <c r="DA50" s="287"/>
      <c r="DB50" s="287"/>
      <c r="DC50" s="287"/>
      <c r="DD50" s="287"/>
      <c r="DE50" s="287"/>
      <c r="DF50" s="287"/>
      <c r="DG50" s="287"/>
      <c r="DH50" s="287"/>
      <c r="DI50" s="287"/>
      <c r="DJ50" s="287"/>
      <c r="DK50" s="287"/>
      <c r="DL50" s="287"/>
      <c r="DM50" s="287"/>
      <c r="DN50" s="287"/>
      <c r="DO50" s="287"/>
      <c r="DP50" s="287"/>
      <c r="DQ50" s="287"/>
      <c r="DR50" s="287"/>
      <c r="DS50" s="287"/>
      <c r="DT50" s="287"/>
      <c r="DU50" s="287"/>
      <c r="DV50" s="287"/>
      <c r="DW50" s="287"/>
      <c r="DX50" s="287"/>
      <c r="DY50" s="287"/>
      <c r="DZ50" s="287"/>
      <c r="EA50" s="287"/>
      <c r="EB50" s="287"/>
      <c r="EC50" s="287"/>
      <c r="ED50" s="287"/>
      <c r="EE50" s="287"/>
      <c r="EF50" s="287"/>
      <c r="EG50" s="287"/>
      <c r="EH50" s="287"/>
      <c r="EI50" s="287"/>
      <c r="EJ50" s="287"/>
      <c r="EK50" s="287"/>
      <c r="EL50" s="287"/>
      <c r="EM50" s="287"/>
      <c r="EN50" s="287"/>
      <c r="EO50" s="287"/>
      <c r="EP50" s="287"/>
      <c r="EQ50" s="287"/>
      <c r="ER50" s="287"/>
      <c r="ES50" s="287"/>
      <c r="ET50" s="287"/>
      <c r="EU50" s="287"/>
      <c r="EV50" s="287"/>
      <c r="EW50" s="287"/>
      <c r="EX50" s="287"/>
      <c r="EY50" s="287"/>
      <c r="EZ50" s="287"/>
      <c r="FA50" s="287"/>
      <c r="FB50" s="287"/>
      <c r="FC50" s="287"/>
      <c r="FD50" s="287"/>
      <c r="FE50" s="287"/>
      <c r="FF50" s="287"/>
      <c r="FG50" s="287"/>
      <c r="FH50" s="287"/>
      <c r="FI50" s="287"/>
      <c r="FJ50" s="287"/>
      <c r="FK50" s="287"/>
      <c r="FL50" s="287"/>
      <c r="FM50" s="287"/>
      <c r="FN50" s="287"/>
      <c r="FO50" s="287"/>
      <c r="FP50" s="287"/>
      <c r="FQ50" s="287"/>
      <c r="FR50" s="287"/>
      <c r="FS50" s="287"/>
      <c r="FT50" s="287"/>
      <c r="FU50" s="287"/>
      <c r="FV50" s="287"/>
      <c r="FW50" s="287"/>
      <c r="FX50" s="287"/>
      <c r="FY50" s="287"/>
      <c r="FZ50" s="287"/>
      <c r="GA50" s="287"/>
      <c r="GB50" s="287"/>
      <c r="GC50" s="287"/>
      <c r="GD50" s="287"/>
      <c r="GE50" s="287"/>
      <c r="GF50" s="287"/>
      <c r="GG50" s="287"/>
      <c r="GH50" s="287"/>
      <c r="GI50" s="287"/>
      <c r="GJ50" s="287"/>
      <c r="GK50" s="287"/>
      <c r="GL50" s="287"/>
      <c r="GM50" s="287"/>
      <c r="GN50" s="287"/>
      <c r="GO50" s="287"/>
      <c r="GP50" s="287"/>
      <c r="GQ50" s="287"/>
      <c r="GR50" s="287"/>
      <c r="GS50" s="287"/>
      <c r="GT50" s="287"/>
      <c r="GU50" s="287"/>
      <c r="GV50" s="287"/>
      <c r="GW50" s="287"/>
      <c r="GX50" s="287"/>
      <c r="GY50" s="287"/>
      <c r="GZ50" s="287"/>
      <c r="HA50" s="287"/>
      <c r="HB50" s="287"/>
      <c r="HC50" s="287"/>
      <c r="HD50" s="287"/>
      <c r="HE50" s="287"/>
      <c r="HF50" s="287"/>
      <c r="HG50" s="287"/>
      <c r="HH50" s="287"/>
      <c r="HI50" s="287"/>
      <c r="HJ50" s="287"/>
      <c r="HK50" s="287"/>
      <c r="HL50" s="287"/>
      <c r="HM50" s="287"/>
      <c r="HN50" s="287"/>
      <c r="HO50" s="287"/>
      <c r="HP50" s="287"/>
      <c r="HQ50" s="287"/>
      <c r="HR50" s="287"/>
      <c r="HS50" s="287"/>
      <c r="HT50" s="287"/>
      <c r="HU50" s="287"/>
      <c r="HV50" s="287"/>
      <c r="HW50" s="287"/>
      <c r="HX50" s="287"/>
      <c r="HY50" s="287"/>
      <c r="HZ50" s="287"/>
      <c r="IA50" s="287"/>
      <c r="IB50" s="287"/>
      <c r="IC50" s="287"/>
      <c r="ID50" s="287"/>
      <c r="IE50" s="287"/>
      <c r="IF50" s="287"/>
      <c r="IG50" s="287"/>
      <c r="IH50" s="287"/>
    </row>
    <row r="51" spans="1:242" s="259" customFormat="1" ht="18.75" thickBot="1" x14ac:dyDescent="0.3">
      <c r="A51" s="310"/>
      <c r="B51" s="311" t="s">
        <v>33</v>
      </c>
      <c r="C51" s="1041">
        <f>C27+C29+C31+C36+C38+C40+C44+C47</f>
        <v>0</v>
      </c>
      <c r="D51" s="1041">
        <f>D27+D29+D31+D36+D38+D40+D44+D47</f>
        <v>0</v>
      </c>
      <c r="E51" s="1391">
        <f>C51+D51</f>
        <v>0</v>
      </c>
      <c r="F51" s="1392"/>
      <c r="G51" s="1392"/>
      <c r="H51" s="1393"/>
      <c r="I51" s="287"/>
      <c r="J51" s="287"/>
      <c r="K51" s="287"/>
      <c r="L51" s="287"/>
      <c r="M51" s="287"/>
      <c r="N51" s="287"/>
      <c r="O51" s="287"/>
      <c r="P51" s="287"/>
      <c r="Q51" s="287"/>
      <c r="R51" s="287"/>
      <c r="S51" s="287"/>
      <c r="T51" s="287"/>
      <c r="U51" s="287"/>
      <c r="V51" s="287"/>
      <c r="W51" s="287"/>
      <c r="X51" s="287"/>
      <c r="Y51" s="287"/>
      <c r="Z51" s="287"/>
      <c r="AA51" s="287"/>
      <c r="AB51" s="287"/>
      <c r="AC51" s="287"/>
      <c r="AD51" s="287"/>
      <c r="AE51" s="287"/>
      <c r="AF51" s="287"/>
      <c r="AG51" s="287"/>
      <c r="AH51" s="287"/>
      <c r="AI51" s="287"/>
      <c r="AJ51" s="287"/>
      <c r="AK51" s="287"/>
      <c r="AL51" s="287"/>
      <c r="AM51" s="287"/>
      <c r="AN51" s="287"/>
      <c r="AO51" s="287"/>
      <c r="AP51" s="287"/>
      <c r="AQ51" s="287"/>
      <c r="AR51" s="287"/>
      <c r="AS51" s="287"/>
      <c r="AT51" s="287"/>
      <c r="AU51" s="287"/>
      <c r="AV51" s="287"/>
      <c r="AW51" s="287"/>
      <c r="AX51" s="287"/>
      <c r="AY51" s="287"/>
      <c r="AZ51" s="287"/>
      <c r="BA51" s="287"/>
      <c r="BB51" s="287"/>
      <c r="BC51" s="287"/>
      <c r="BD51" s="287"/>
      <c r="BE51" s="287"/>
      <c r="BF51" s="287"/>
      <c r="BG51" s="287"/>
      <c r="BH51" s="287"/>
      <c r="BI51" s="287"/>
      <c r="BJ51" s="287"/>
      <c r="BK51" s="287"/>
      <c r="BL51" s="287"/>
      <c r="BM51" s="287"/>
      <c r="BN51" s="287"/>
      <c r="BO51" s="287"/>
      <c r="BP51" s="287"/>
      <c r="BQ51" s="287"/>
      <c r="BR51" s="287"/>
      <c r="BS51" s="287"/>
      <c r="BT51" s="287"/>
      <c r="BU51" s="287"/>
      <c r="BV51" s="287"/>
      <c r="BW51" s="287"/>
      <c r="BX51" s="287"/>
      <c r="BY51" s="287"/>
      <c r="BZ51" s="287"/>
      <c r="CA51" s="287"/>
      <c r="CB51" s="287"/>
      <c r="CC51" s="287"/>
      <c r="CD51" s="287"/>
      <c r="CE51" s="287"/>
      <c r="CF51" s="287"/>
      <c r="CG51" s="287"/>
      <c r="CH51" s="287"/>
      <c r="CI51" s="287"/>
      <c r="CJ51" s="287"/>
      <c r="CK51" s="287"/>
      <c r="CL51" s="287"/>
      <c r="CM51" s="287"/>
      <c r="CN51" s="287"/>
      <c r="CO51" s="287"/>
      <c r="CP51" s="287"/>
      <c r="CQ51" s="287"/>
      <c r="CR51" s="287"/>
      <c r="CS51" s="287"/>
      <c r="CT51" s="287"/>
      <c r="CU51" s="287"/>
      <c r="CV51" s="287"/>
      <c r="CW51" s="287"/>
      <c r="CX51" s="287"/>
      <c r="CY51" s="287"/>
      <c r="CZ51" s="287"/>
      <c r="DA51" s="287"/>
      <c r="DB51" s="287"/>
      <c r="DC51" s="287"/>
      <c r="DD51" s="287"/>
      <c r="DE51" s="287"/>
      <c r="DF51" s="287"/>
      <c r="DG51" s="287"/>
      <c r="DH51" s="287"/>
      <c r="DI51" s="287"/>
      <c r="DJ51" s="287"/>
      <c r="DK51" s="287"/>
      <c r="DL51" s="287"/>
      <c r="DM51" s="287"/>
      <c r="DN51" s="287"/>
      <c r="DO51" s="287"/>
      <c r="DP51" s="287"/>
      <c r="DQ51" s="287"/>
      <c r="DR51" s="287"/>
      <c r="DS51" s="287"/>
      <c r="DT51" s="287"/>
      <c r="DU51" s="287"/>
      <c r="DV51" s="287"/>
      <c r="DW51" s="287"/>
      <c r="DX51" s="287"/>
      <c r="DY51" s="287"/>
      <c r="DZ51" s="287"/>
      <c r="EA51" s="287"/>
      <c r="EB51" s="287"/>
      <c r="EC51" s="287"/>
      <c r="ED51" s="287"/>
      <c r="EE51" s="287"/>
      <c r="EF51" s="287"/>
      <c r="EG51" s="287"/>
      <c r="EH51" s="287"/>
      <c r="EI51" s="287"/>
      <c r="EJ51" s="287"/>
      <c r="EK51" s="287"/>
      <c r="EL51" s="287"/>
      <c r="EM51" s="287"/>
      <c r="EN51" s="287"/>
      <c r="EO51" s="287"/>
      <c r="EP51" s="287"/>
      <c r="EQ51" s="287"/>
      <c r="ER51" s="287"/>
      <c r="ES51" s="287"/>
      <c r="ET51" s="287"/>
      <c r="EU51" s="287"/>
      <c r="EV51" s="287"/>
      <c r="EW51" s="287"/>
      <c r="EX51" s="287"/>
      <c r="EY51" s="287"/>
      <c r="EZ51" s="287"/>
      <c r="FA51" s="287"/>
      <c r="FB51" s="287"/>
      <c r="FC51" s="287"/>
      <c r="FD51" s="287"/>
      <c r="FE51" s="287"/>
      <c r="FF51" s="287"/>
      <c r="FG51" s="287"/>
      <c r="FH51" s="287"/>
      <c r="FI51" s="287"/>
      <c r="FJ51" s="287"/>
      <c r="FK51" s="287"/>
      <c r="FL51" s="287"/>
      <c r="FM51" s="287"/>
      <c r="FN51" s="287"/>
      <c r="FO51" s="287"/>
      <c r="FP51" s="287"/>
      <c r="FQ51" s="287"/>
      <c r="FR51" s="287"/>
      <c r="FS51" s="287"/>
      <c r="FT51" s="287"/>
      <c r="FU51" s="287"/>
      <c r="FV51" s="287"/>
      <c r="FW51" s="287"/>
      <c r="FX51" s="287"/>
      <c r="FY51" s="287"/>
      <c r="FZ51" s="287"/>
      <c r="GA51" s="287"/>
      <c r="GB51" s="287"/>
      <c r="GC51" s="287"/>
      <c r="GD51" s="287"/>
      <c r="GE51" s="287"/>
      <c r="GF51" s="287"/>
      <c r="GG51" s="287"/>
      <c r="GH51" s="287"/>
      <c r="GI51" s="287"/>
      <c r="GJ51" s="287"/>
      <c r="GK51" s="287"/>
      <c r="GL51" s="287"/>
      <c r="GM51" s="287"/>
      <c r="GN51" s="287"/>
      <c r="GO51" s="287"/>
      <c r="GP51" s="287"/>
      <c r="GQ51" s="287"/>
      <c r="GR51" s="287"/>
      <c r="GS51" s="287"/>
      <c r="GT51" s="287"/>
      <c r="GU51" s="287"/>
      <c r="GV51" s="287"/>
      <c r="GW51" s="287"/>
      <c r="GX51" s="287"/>
      <c r="GY51" s="287"/>
      <c r="GZ51" s="287"/>
      <c r="HA51" s="287"/>
      <c r="HB51" s="287"/>
      <c r="HC51" s="287"/>
      <c r="HD51" s="287"/>
      <c r="HE51" s="287"/>
      <c r="HF51" s="287"/>
      <c r="HG51" s="287"/>
      <c r="HH51" s="287"/>
      <c r="HI51" s="287"/>
      <c r="HJ51" s="287"/>
      <c r="HK51" s="287"/>
      <c r="HL51" s="287"/>
      <c r="HM51" s="287"/>
      <c r="HN51" s="287"/>
      <c r="HO51" s="287"/>
      <c r="HP51" s="287"/>
      <c r="HQ51" s="287"/>
      <c r="HR51" s="287"/>
      <c r="HS51" s="287"/>
      <c r="HT51" s="287"/>
      <c r="HU51" s="287"/>
      <c r="HV51" s="287"/>
      <c r="HW51" s="287"/>
      <c r="HX51" s="287"/>
      <c r="HY51" s="287"/>
      <c r="HZ51" s="287"/>
      <c r="IA51" s="287"/>
      <c r="IB51" s="287"/>
      <c r="IC51" s="287"/>
      <c r="ID51" s="287"/>
      <c r="IE51" s="287"/>
      <c r="IF51" s="287"/>
      <c r="IG51" s="287"/>
      <c r="IH51" s="287"/>
    </row>
    <row r="52" spans="1:242" s="259" customFormat="1" ht="18.75" thickBot="1" x14ac:dyDescent="0.3">
      <c r="A52" s="310"/>
      <c r="B52" s="311" t="s">
        <v>146</v>
      </c>
      <c r="C52" s="1166">
        <f>C44+C41+C39+C37+C32+C30+C28</f>
        <v>0</v>
      </c>
      <c r="D52" s="1166">
        <f>D44+D41+D39+D37+D32+D30+D28</f>
        <v>0</v>
      </c>
      <c r="E52" s="1394">
        <f>C52+D52</f>
        <v>0</v>
      </c>
      <c r="F52" s="1395"/>
      <c r="G52" s="1395"/>
      <c r="H52" s="1396"/>
      <c r="I52" s="287"/>
      <c r="J52" s="287"/>
      <c r="K52" s="287"/>
      <c r="L52" s="287"/>
      <c r="M52" s="287"/>
      <c r="N52" s="287"/>
      <c r="O52" s="287"/>
      <c r="P52" s="287"/>
      <c r="Q52" s="287"/>
      <c r="R52" s="287"/>
      <c r="S52" s="287"/>
      <c r="T52" s="287"/>
      <c r="U52" s="287"/>
      <c r="V52" s="287"/>
      <c r="W52" s="287"/>
      <c r="X52" s="287"/>
      <c r="Y52" s="287"/>
      <c r="Z52" s="287"/>
      <c r="AA52" s="287"/>
      <c r="AB52" s="287"/>
      <c r="AC52" s="287"/>
      <c r="AD52" s="287"/>
      <c r="AE52" s="287"/>
      <c r="AF52" s="287"/>
      <c r="AG52" s="287"/>
      <c r="AH52" s="287"/>
      <c r="AI52" s="287"/>
      <c r="AJ52" s="287"/>
      <c r="AK52" s="287"/>
      <c r="AL52" s="287"/>
      <c r="AM52" s="287"/>
      <c r="AN52" s="287"/>
      <c r="AO52" s="287"/>
      <c r="AP52" s="287"/>
      <c r="AQ52" s="287"/>
      <c r="AR52" s="287"/>
      <c r="AS52" s="287"/>
      <c r="AT52" s="287"/>
      <c r="AU52" s="287"/>
      <c r="AV52" s="287"/>
      <c r="AW52" s="287"/>
      <c r="AX52" s="287"/>
      <c r="AY52" s="287"/>
      <c r="AZ52" s="287"/>
      <c r="BA52" s="287"/>
      <c r="BB52" s="287"/>
      <c r="BC52" s="287"/>
      <c r="BD52" s="287"/>
      <c r="BE52" s="287"/>
      <c r="BF52" s="287"/>
      <c r="BG52" s="287"/>
      <c r="BH52" s="287"/>
      <c r="BI52" s="287"/>
      <c r="BJ52" s="287"/>
      <c r="BK52" s="287"/>
      <c r="BL52" s="287"/>
      <c r="BM52" s="287"/>
      <c r="BN52" s="287"/>
      <c r="BO52" s="287"/>
      <c r="BP52" s="287"/>
      <c r="BQ52" s="287"/>
      <c r="BR52" s="287"/>
      <c r="BS52" s="287"/>
      <c r="BT52" s="287"/>
      <c r="BU52" s="287"/>
      <c r="BV52" s="287"/>
      <c r="BW52" s="287"/>
      <c r="BX52" s="287"/>
      <c r="BY52" s="287"/>
      <c r="BZ52" s="287"/>
      <c r="CA52" s="287"/>
      <c r="CB52" s="287"/>
      <c r="CC52" s="287"/>
      <c r="CD52" s="287"/>
      <c r="CE52" s="287"/>
      <c r="CF52" s="287"/>
      <c r="CG52" s="287"/>
      <c r="CH52" s="287"/>
      <c r="CI52" s="287"/>
      <c r="CJ52" s="287"/>
      <c r="CK52" s="287"/>
      <c r="CL52" s="287"/>
      <c r="CM52" s="287"/>
      <c r="CN52" s="287"/>
      <c r="CO52" s="287"/>
      <c r="CP52" s="287"/>
      <c r="CQ52" s="287"/>
      <c r="CR52" s="287"/>
      <c r="CS52" s="287"/>
      <c r="CT52" s="287"/>
      <c r="CU52" s="287"/>
      <c r="CV52" s="287"/>
      <c r="CW52" s="287"/>
      <c r="CX52" s="287"/>
      <c r="CY52" s="287"/>
      <c r="CZ52" s="287"/>
      <c r="DA52" s="287"/>
      <c r="DB52" s="287"/>
      <c r="DC52" s="287"/>
      <c r="DD52" s="287"/>
      <c r="DE52" s="287"/>
      <c r="DF52" s="287"/>
      <c r="DG52" s="287"/>
      <c r="DH52" s="287"/>
      <c r="DI52" s="287"/>
      <c r="DJ52" s="287"/>
      <c r="DK52" s="287"/>
      <c r="DL52" s="287"/>
      <c r="DM52" s="287"/>
      <c r="DN52" s="287"/>
      <c r="DO52" s="287"/>
      <c r="DP52" s="287"/>
      <c r="DQ52" s="287"/>
      <c r="DR52" s="287"/>
      <c r="DS52" s="287"/>
      <c r="DT52" s="287"/>
      <c r="DU52" s="287"/>
      <c r="DV52" s="287"/>
      <c r="DW52" s="287"/>
      <c r="DX52" s="287"/>
      <c r="DY52" s="287"/>
      <c r="DZ52" s="287"/>
      <c r="EA52" s="287"/>
      <c r="EB52" s="287"/>
      <c r="EC52" s="287"/>
      <c r="ED52" s="287"/>
      <c r="EE52" s="287"/>
      <c r="EF52" s="287"/>
      <c r="EG52" s="287"/>
      <c r="EH52" s="287"/>
      <c r="EI52" s="287"/>
      <c r="EJ52" s="287"/>
      <c r="EK52" s="287"/>
      <c r="EL52" s="287"/>
      <c r="EM52" s="287"/>
      <c r="EN52" s="287"/>
      <c r="EO52" s="287"/>
      <c r="EP52" s="287"/>
      <c r="EQ52" s="287"/>
      <c r="ER52" s="287"/>
      <c r="ES52" s="287"/>
      <c r="ET52" s="287"/>
      <c r="EU52" s="287"/>
      <c r="EV52" s="287"/>
      <c r="EW52" s="287"/>
      <c r="EX52" s="287"/>
      <c r="EY52" s="287"/>
      <c r="EZ52" s="287"/>
      <c r="FA52" s="287"/>
      <c r="FB52" s="287"/>
      <c r="FC52" s="287"/>
      <c r="FD52" s="287"/>
      <c r="FE52" s="287"/>
      <c r="FF52" s="287"/>
      <c r="FG52" s="287"/>
      <c r="FH52" s="287"/>
      <c r="FI52" s="287"/>
      <c r="FJ52" s="287"/>
      <c r="FK52" s="287"/>
      <c r="FL52" s="287"/>
      <c r="FM52" s="287"/>
      <c r="FN52" s="287"/>
      <c r="FO52" s="287"/>
      <c r="FP52" s="287"/>
      <c r="FQ52" s="287"/>
      <c r="FR52" s="287"/>
      <c r="FS52" s="287"/>
      <c r="FT52" s="287"/>
      <c r="FU52" s="287"/>
      <c r="FV52" s="287"/>
      <c r="FW52" s="287"/>
      <c r="FX52" s="287"/>
      <c r="FY52" s="287"/>
      <c r="FZ52" s="287"/>
      <c r="GA52" s="287"/>
      <c r="GB52" s="287"/>
      <c r="GC52" s="287"/>
      <c r="GD52" s="287"/>
      <c r="GE52" s="287"/>
      <c r="GF52" s="287"/>
      <c r="GG52" s="287"/>
      <c r="GH52" s="287"/>
      <c r="GI52" s="287"/>
      <c r="GJ52" s="287"/>
      <c r="GK52" s="287"/>
      <c r="GL52" s="287"/>
      <c r="GM52" s="287"/>
      <c r="GN52" s="287"/>
      <c r="GO52" s="287"/>
      <c r="GP52" s="287"/>
      <c r="GQ52" s="287"/>
      <c r="GR52" s="287"/>
      <c r="GS52" s="287"/>
      <c r="GT52" s="287"/>
      <c r="GU52" s="287"/>
      <c r="GV52" s="287"/>
      <c r="GW52" s="287"/>
      <c r="GX52" s="287"/>
      <c r="GY52" s="287"/>
      <c r="GZ52" s="287"/>
      <c r="HA52" s="287"/>
      <c r="HB52" s="287"/>
      <c r="HC52" s="287"/>
      <c r="HD52" s="287"/>
      <c r="HE52" s="287"/>
      <c r="HF52" s="287"/>
      <c r="HG52" s="287"/>
      <c r="HH52" s="287"/>
      <c r="HI52" s="287"/>
      <c r="HJ52" s="287"/>
      <c r="HK52" s="287"/>
      <c r="HL52" s="287"/>
      <c r="HM52" s="287"/>
      <c r="HN52" s="287"/>
      <c r="HO52" s="287"/>
      <c r="HP52" s="287"/>
      <c r="HQ52" s="287"/>
      <c r="HR52" s="287"/>
      <c r="HS52" s="287"/>
      <c r="HT52" s="287"/>
      <c r="HU52" s="287"/>
      <c r="HV52" s="287"/>
      <c r="HW52" s="287"/>
      <c r="HX52" s="287"/>
      <c r="HY52" s="287"/>
      <c r="HZ52" s="287"/>
      <c r="IA52" s="287"/>
      <c r="IB52" s="287"/>
      <c r="IC52" s="287"/>
      <c r="ID52" s="287"/>
      <c r="IE52" s="287"/>
      <c r="IF52" s="287"/>
      <c r="IG52" s="287"/>
      <c r="IH52" s="287"/>
    </row>
    <row r="53" spans="1:242" s="47" customFormat="1" ht="15.75" hidden="1" customHeight="1" x14ac:dyDescent="0.2">
      <c r="A53" s="45"/>
      <c r="B53" s="45"/>
      <c r="C53" s="45"/>
      <c r="D53" s="45"/>
      <c r="E53" s="46"/>
      <c r="F53" s="46"/>
      <c r="G53" s="46"/>
      <c r="H53" s="46"/>
    </row>
    <row r="54" spans="1:242" s="47" customFormat="1" ht="16.5" customHeight="1" x14ac:dyDescent="0.2">
      <c r="A54" s="45"/>
      <c r="B54" s="45"/>
      <c r="C54" s="45"/>
      <c r="D54" s="45"/>
      <c r="E54" s="46"/>
      <c r="F54" s="46"/>
      <c r="G54" s="46"/>
      <c r="H54" s="46"/>
    </row>
    <row r="55" spans="1:242" s="47" customFormat="1" ht="12.95" customHeight="1" x14ac:dyDescent="0.2">
      <c r="A55" s="182"/>
      <c r="B55" s="45"/>
      <c r="C55" s="45"/>
      <c r="D55" s="45"/>
      <c r="E55" s="46"/>
      <c r="F55" s="46"/>
      <c r="G55" s="46"/>
      <c r="H55" s="46"/>
    </row>
    <row r="56" spans="1:242" s="47" customFormat="1" ht="12.95" customHeight="1" x14ac:dyDescent="0.2">
      <c r="A56" s="44"/>
      <c r="B56" s="44"/>
      <c r="C56" s="44"/>
      <c r="D56" s="44"/>
      <c r="E56" s="49"/>
      <c r="F56" s="45"/>
      <c r="G56" s="45"/>
      <c r="H56" s="45"/>
    </row>
    <row r="57" spans="1:242" ht="12.95" customHeight="1" x14ac:dyDescent="0.2">
      <c r="A57" s="194"/>
      <c r="B57" s="169" t="s">
        <v>503</v>
      </c>
      <c r="C57" s="46"/>
      <c r="D57" s="46"/>
      <c r="E57" s="45"/>
      <c r="F57" s="45"/>
      <c r="G57" s="45"/>
      <c r="H57" s="45"/>
      <c r="I57" s="47"/>
      <c r="J57" s="47"/>
    </row>
    <row r="58" spans="1:242" ht="9" customHeight="1" x14ac:dyDescent="0.2">
      <c r="A58" s="46"/>
      <c r="B58" s="169"/>
      <c r="C58" s="46"/>
      <c r="D58" s="46"/>
      <c r="E58" s="45"/>
      <c r="F58" s="45"/>
      <c r="G58" s="45"/>
      <c r="H58" s="45"/>
      <c r="I58" s="47"/>
      <c r="J58" s="47"/>
    </row>
    <row r="59" spans="1:242" ht="12.95" customHeight="1" x14ac:dyDescent="0.2">
      <c r="A59" s="194"/>
      <c r="B59" s="45" t="s">
        <v>300</v>
      </c>
      <c r="C59" s="46"/>
      <c r="D59" s="46"/>
      <c r="E59" s="52"/>
      <c r="F59" s="45"/>
      <c r="G59" s="45"/>
      <c r="H59" s="44"/>
    </row>
    <row r="60" spans="1:242" ht="12.95" customHeight="1" x14ac:dyDescent="0.2">
      <c r="A60" s="46"/>
      <c r="B60" s="45" t="s">
        <v>254</v>
      </c>
      <c r="C60" s="46"/>
      <c r="D60" s="46"/>
      <c r="E60" s="52"/>
      <c r="F60" s="45"/>
      <c r="G60" s="45"/>
      <c r="H60" s="44"/>
    </row>
    <row r="61" spans="1:242" ht="8.25" customHeight="1" x14ac:dyDescent="0.2">
      <c r="A61" s="46"/>
      <c r="B61" s="45"/>
      <c r="C61" s="46"/>
      <c r="D61" s="46"/>
      <c r="E61" s="52"/>
      <c r="F61" s="45"/>
      <c r="G61" s="45"/>
      <c r="H61" s="44"/>
    </row>
    <row r="62" spans="1:242" ht="12.95" customHeight="1" x14ac:dyDescent="0.2">
      <c r="A62" s="46"/>
      <c r="B62" s="45" t="s">
        <v>603</v>
      </c>
      <c r="C62" s="46"/>
      <c r="D62" s="46"/>
      <c r="E62" s="52"/>
      <c r="F62" s="45"/>
      <c r="G62" s="45"/>
      <c r="H62" s="44"/>
    </row>
    <row r="63" spans="1:242" ht="12.95" customHeight="1" x14ac:dyDescent="0.2">
      <c r="A63" s="46"/>
      <c r="B63" s="45" t="s">
        <v>604</v>
      </c>
      <c r="C63" s="46"/>
      <c r="D63" s="46"/>
      <c r="E63" s="52"/>
      <c r="F63" s="45"/>
      <c r="G63" s="45"/>
      <c r="H63" s="44"/>
    </row>
    <row r="64" spans="1:242" ht="9.9499999999999993" customHeight="1" x14ac:dyDescent="0.2">
      <c r="A64" s="46"/>
      <c r="B64" s="45"/>
      <c r="C64" s="46"/>
      <c r="D64" s="46"/>
      <c r="E64" s="52"/>
      <c r="F64" s="45"/>
      <c r="G64" s="45"/>
      <c r="H64" s="44"/>
    </row>
    <row r="65" spans="1:8" ht="12.95" customHeight="1" x14ac:dyDescent="0.2">
      <c r="A65" s="46"/>
      <c r="B65" s="45" t="s">
        <v>78</v>
      </c>
      <c r="C65" s="46"/>
      <c r="D65" s="46"/>
      <c r="E65" s="52"/>
      <c r="F65" s="45"/>
      <c r="G65" s="45"/>
      <c r="H65" s="44"/>
    </row>
    <row r="66" spans="1:8" ht="10.5" customHeight="1" x14ac:dyDescent="0.2">
      <c r="A66" s="46"/>
      <c r="B66" s="45"/>
      <c r="C66" s="46"/>
      <c r="D66" s="46"/>
      <c r="E66" s="52"/>
      <c r="F66" s="45"/>
      <c r="G66" s="45"/>
      <c r="H66" s="44"/>
    </row>
    <row r="67" spans="1:8" ht="12.95" customHeight="1" x14ac:dyDescent="0.2">
      <c r="A67" s="46"/>
      <c r="B67" s="45" t="s">
        <v>504</v>
      </c>
      <c r="C67" s="46"/>
      <c r="D67" s="46"/>
      <c r="E67" s="52"/>
      <c r="F67" s="45"/>
      <c r="G67" s="45"/>
      <c r="H67" s="44"/>
    </row>
    <row r="68" spans="1:8" ht="12.95" customHeight="1" thickBot="1" x14ac:dyDescent="0.25">
      <c r="A68" s="46"/>
      <c r="B68" s="45"/>
      <c r="C68" s="46"/>
      <c r="D68" s="46"/>
      <c r="E68" s="46"/>
      <c r="F68" s="46"/>
      <c r="G68" s="46"/>
      <c r="H68" s="46"/>
    </row>
    <row r="69" spans="1:8" ht="12.95" customHeight="1" thickBot="1" x14ac:dyDescent="0.25">
      <c r="B69" s="45" t="s">
        <v>811</v>
      </c>
      <c r="C69" s="46"/>
      <c r="D69" s="46"/>
      <c r="E69" s="1247"/>
      <c r="F69" s="46"/>
      <c r="G69" s="46"/>
      <c r="H69" s="46"/>
    </row>
    <row r="70" spans="1:8" x14ac:dyDescent="0.2">
      <c r="A70" s="45"/>
      <c r="C70" s="45"/>
      <c r="D70" s="377"/>
      <c r="E70" s="46"/>
      <c r="F70" s="46"/>
      <c r="G70" s="46"/>
      <c r="H70" s="46"/>
    </row>
    <row r="71" spans="1:8" x14ac:dyDescent="0.2">
      <c r="A71" s="45"/>
      <c r="C71" s="45"/>
      <c r="D71" s="377"/>
      <c r="E71" s="46"/>
      <c r="F71" s="46"/>
      <c r="G71" s="46"/>
      <c r="H71" s="46"/>
    </row>
    <row r="72" spans="1:8" x14ac:dyDescent="0.2">
      <c r="A72" s="45"/>
      <c r="C72" s="45"/>
      <c r="D72" s="377"/>
      <c r="E72" s="46"/>
      <c r="F72" s="46"/>
      <c r="G72" s="46"/>
      <c r="H72" s="46"/>
    </row>
    <row r="73" spans="1:8" x14ac:dyDescent="0.2">
      <c r="A73" s="45"/>
      <c r="C73" s="45"/>
      <c r="D73" s="377"/>
      <c r="E73" s="46"/>
      <c r="F73" s="46"/>
      <c r="G73" s="46"/>
      <c r="H73" s="46"/>
    </row>
    <row r="74" spans="1:8" x14ac:dyDescent="0.2">
      <c r="A74" s="45"/>
      <c r="C74" s="45"/>
      <c r="D74" s="377"/>
      <c r="E74" s="46"/>
      <c r="F74" s="46"/>
      <c r="G74" s="46"/>
      <c r="H74" s="46"/>
    </row>
    <row r="75" spans="1:8" x14ac:dyDescent="0.2">
      <c r="A75" s="45"/>
      <c r="C75" s="45"/>
      <c r="D75" s="377"/>
      <c r="E75" s="46"/>
      <c r="F75" s="46"/>
      <c r="G75" s="46"/>
      <c r="H75" s="46"/>
    </row>
    <row r="76" spans="1:8" x14ac:dyDescent="0.2">
      <c r="A76" s="45"/>
      <c r="C76" s="45"/>
      <c r="D76" s="377"/>
      <c r="E76" s="46"/>
      <c r="F76" s="46"/>
      <c r="G76" s="46"/>
      <c r="H76" s="46"/>
    </row>
    <row r="77" spans="1:8" x14ac:dyDescent="0.2">
      <c r="A77" s="45"/>
      <c r="C77" s="45"/>
      <c r="D77" s="377"/>
      <c r="E77" s="46"/>
      <c r="F77" s="46"/>
      <c r="G77" s="46"/>
      <c r="H77" s="46"/>
    </row>
    <row r="78" spans="1:8" customFormat="1" ht="13.5" thickBot="1" x14ac:dyDescent="0.25">
      <c r="A78" s="1447"/>
      <c r="B78" s="1447"/>
      <c r="C78" s="1443"/>
      <c r="D78" s="1443"/>
      <c r="E78" s="1444"/>
      <c r="F78" s="1444"/>
      <c r="G78" s="1444"/>
      <c r="H78" s="1444"/>
    </row>
    <row r="79" spans="1:8" customFormat="1" x14ac:dyDescent="0.2">
      <c r="A79" s="24" t="s">
        <v>621</v>
      </c>
      <c r="C79" s="24" t="s">
        <v>304</v>
      </c>
      <c r="D79" s="44"/>
      <c r="E79" s="193"/>
      <c r="F79" s="11"/>
      <c r="G79" s="193"/>
      <c r="H79" s="193"/>
    </row>
    <row r="80" spans="1:8" customFormat="1" x14ac:dyDescent="0.2">
      <c r="A80" s="24"/>
      <c r="C80" s="65" t="s">
        <v>305</v>
      </c>
      <c r="D80" s="44"/>
      <c r="E80" s="193"/>
      <c r="F80" s="11"/>
      <c r="G80" s="193"/>
      <c r="H80" s="193"/>
    </row>
    <row r="81" spans="1:242" customFormat="1" x14ac:dyDescent="0.2">
      <c r="A81" s="24"/>
      <c r="B81" s="24"/>
      <c r="C81" s="11"/>
      <c r="D81" s="11"/>
      <c r="E81" s="41"/>
      <c r="F81" s="11"/>
      <c r="G81" s="11"/>
      <c r="H81" s="11"/>
    </row>
    <row r="82" spans="1:242" customFormat="1" x14ac:dyDescent="0.2">
      <c r="A82" s="24"/>
      <c r="B82" s="24"/>
      <c r="C82" s="11"/>
      <c r="D82" s="11"/>
      <c r="E82" s="41"/>
      <c r="F82" s="11"/>
      <c r="G82" s="11"/>
      <c r="H82" s="11"/>
    </row>
    <row r="83" spans="1:242" customFormat="1" ht="13.5" thickBot="1" x14ac:dyDescent="0.25">
      <c r="A83" s="92" t="s">
        <v>82</v>
      </c>
      <c r="B83" s="41"/>
      <c r="C83" s="41"/>
      <c r="E83" s="41"/>
      <c r="F83" s="41"/>
      <c r="G83" s="41"/>
      <c r="H83" s="242" t="s">
        <v>383</v>
      </c>
    </row>
    <row r="84" spans="1:242" ht="15" x14ac:dyDescent="0.25">
      <c r="A84" s="1432" t="s">
        <v>715</v>
      </c>
      <c r="B84" s="1433"/>
      <c r="C84" s="1434"/>
      <c r="D84" s="1448" t="s">
        <v>765</v>
      </c>
      <c r="E84" s="1449"/>
      <c r="F84" s="1449"/>
      <c r="G84" s="1449"/>
      <c r="H84" s="1449"/>
      <c r="I84" s="47"/>
      <c r="J84" s="47"/>
    </row>
    <row r="85" spans="1:242" s="48" customFormat="1" ht="15.75" thickBot="1" x14ac:dyDescent="0.3">
      <c r="A85" s="1436" t="s">
        <v>317</v>
      </c>
      <c r="B85" s="1437"/>
      <c r="C85" s="1438"/>
      <c r="D85" s="45"/>
      <c r="E85" s="283"/>
      <c r="F85" s="191"/>
      <c r="G85" s="41"/>
      <c r="H85" s="197"/>
      <c r="I85" s="47"/>
      <c r="J85" s="47"/>
      <c r="K85" s="47"/>
      <c r="L85" s="47"/>
      <c r="M85" s="47"/>
      <c r="N85" s="47"/>
      <c r="O85" s="47"/>
      <c r="P85" s="47"/>
      <c r="Q85" s="47"/>
      <c r="R85" s="47"/>
      <c r="S85" s="47"/>
      <c r="T85" s="47"/>
      <c r="U85" s="47"/>
      <c r="V85" s="47"/>
      <c r="W85" s="47"/>
      <c r="X85" s="47"/>
      <c r="Y85" s="47"/>
      <c r="Z85" s="47"/>
      <c r="AA85" s="47"/>
      <c r="AB85" s="47"/>
      <c r="AC85" s="47"/>
      <c r="AD85" s="47"/>
      <c r="AE85" s="47"/>
      <c r="AF85" s="47"/>
      <c r="AG85" s="47"/>
      <c r="AH85" s="47"/>
      <c r="AI85" s="47"/>
      <c r="AJ85" s="47"/>
      <c r="AK85" s="47"/>
      <c r="AL85" s="47"/>
      <c r="AM85" s="47"/>
      <c r="AN85" s="47"/>
      <c r="AO85" s="47"/>
      <c r="AP85" s="47"/>
      <c r="AQ85" s="47"/>
      <c r="AR85" s="47"/>
      <c r="AS85" s="47"/>
      <c r="AT85" s="47"/>
      <c r="AU85" s="47"/>
      <c r="AV85" s="47"/>
      <c r="AW85" s="47"/>
      <c r="AX85" s="47"/>
      <c r="AY85" s="47"/>
      <c r="AZ85" s="47"/>
      <c r="BA85" s="47"/>
      <c r="BB85" s="47"/>
      <c r="BC85" s="47"/>
      <c r="BD85" s="47"/>
      <c r="BE85" s="47"/>
      <c r="BF85" s="47"/>
      <c r="BG85" s="47"/>
      <c r="BH85" s="47"/>
      <c r="BI85" s="47"/>
      <c r="BJ85" s="47"/>
      <c r="BK85" s="47"/>
      <c r="BL85" s="47"/>
      <c r="BM85" s="47"/>
      <c r="BN85" s="47"/>
      <c r="BO85" s="47"/>
      <c r="BP85" s="47"/>
      <c r="BQ85" s="47"/>
      <c r="BR85" s="47"/>
      <c r="BS85" s="47"/>
      <c r="BT85" s="47"/>
      <c r="BU85" s="47"/>
      <c r="BV85" s="47"/>
      <c r="BW85" s="47"/>
      <c r="BX85" s="47"/>
      <c r="BY85" s="47"/>
      <c r="BZ85" s="47"/>
      <c r="CA85" s="47"/>
      <c r="CB85" s="47"/>
      <c r="CC85" s="47"/>
      <c r="CD85" s="47"/>
      <c r="CE85" s="47"/>
      <c r="CF85" s="47"/>
      <c r="CG85" s="47"/>
      <c r="CH85" s="47"/>
      <c r="CI85" s="47"/>
      <c r="CJ85" s="47"/>
      <c r="CK85" s="47"/>
      <c r="CL85" s="47"/>
      <c r="CM85" s="47"/>
      <c r="CN85" s="47"/>
      <c r="CO85" s="47"/>
      <c r="CP85" s="47"/>
      <c r="CQ85" s="47"/>
      <c r="CR85" s="47"/>
      <c r="CS85" s="47"/>
      <c r="CT85" s="47"/>
      <c r="CU85" s="47"/>
      <c r="CV85" s="47"/>
      <c r="CW85" s="47"/>
      <c r="CX85" s="47"/>
      <c r="CY85" s="47"/>
      <c r="CZ85" s="47"/>
      <c r="DA85" s="47"/>
      <c r="DB85" s="47"/>
      <c r="DC85" s="47"/>
      <c r="DD85" s="47"/>
      <c r="DE85" s="47"/>
      <c r="DF85" s="47"/>
      <c r="DG85" s="47"/>
      <c r="DH85" s="47"/>
      <c r="DI85" s="47"/>
      <c r="DJ85" s="47"/>
      <c r="DK85" s="47"/>
      <c r="DL85" s="47"/>
      <c r="DM85" s="47"/>
      <c r="DN85" s="47"/>
      <c r="DO85" s="47"/>
      <c r="DP85" s="47"/>
      <c r="DQ85" s="47"/>
      <c r="DR85" s="47"/>
      <c r="DS85" s="47"/>
      <c r="DT85" s="47"/>
      <c r="DU85" s="47"/>
      <c r="DV85" s="47"/>
      <c r="DW85" s="47"/>
      <c r="DX85" s="47"/>
      <c r="DY85" s="47"/>
      <c r="DZ85" s="47"/>
      <c r="EA85" s="47"/>
      <c r="EB85" s="47"/>
      <c r="EC85" s="47"/>
      <c r="ED85" s="47"/>
      <c r="EE85" s="47"/>
      <c r="EF85" s="47"/>
      <c r="EG85" s="47"/>
      <c r="EH85" s="47"/>
      <c r="EI85" s="47"/>
      <c r="EJ85" s="47"/>
      <c r="EK85" s="47"/>
      <c r="EL85" s="47"/>
      <c r="EM85" s="47"/>
      <c r="EN85" s="47"/>
      <c r="EO85" s="47"/>
      <c r="EP85" s="47"/>
      <c r="EQ85" s="47"/>
      <c r="ER85" s="47"/>
      <c r="ES85" s="47"/>
      <c r="ET85" s="47"/>
      <c r="EU85" s="47"/>
      <c r="EV85" s="47"/>
      <c r="EW85" s="47"/>
      <c r="EX85" s="47"/>
      <c r="EY85" s="47"/>
      <c r="EZ85" s="47"/>
      <c r="FA85" s="47"/>
      <c r="FB85" s="47"/>
      <c r="FC85" s="47"/>
      <c r="FD85" s="47"/>
      <c r="FE85" s="47"/>
      <c r="FF85" s="47"/>
      <c r="FG85" s="47"/>
      <c r="FH85" s="47"/>
      <c r="FI85" s="47"/>
      <c r="FJ85" s="47"/>
      <c r="FK85" s="47"/>
      <c r="FL85" s="47"/>
      <c r="FM85" s="47"/>
      <c r="FN85" s="47"/>
      <c r="FO85" s="47"/>
      <c r="FP85" s="47"/>
      <c r="FQ85" s="47"/>
      <c r="FR85" s="47"/>
      <c r="FS85" s="47"/>
      <c r="FT85" s="47"/>
      <c r="FU85" s="47"/>
      <c r="FV85" s="47"/>
      <c r="FW85" s="47"/>
      <c r="FX85" s="47"/>
      <c r="FY85" s="47"/>
      <c r="FZ85" s="47"/>
      <c r="GA85" s="47"/>
      <c r="GB85" s="47"/>
      <c r="GC85" s="47"/>
      <c r="GD85" s="47"/>
      <c r="GE85" s="47"/>
      <c r="GF85" s="47"/>
      <c r="GG85" s="47"/>
      <c r="GH85" s="47"/>
      <c r="GI85" s="47"/>
      <c r="GJ85" s="47"/>
      <c r="GK85" s="47"/>
      <c r="GL85" s="47"/>
      <c r="GM85" s="47"/>
      <c r="GN85" s="47"/>
      <c r="GO85" s="47"/>
      <c r="GP85" s="47"/>
      <c r="GQ85" s="47"/>
      <c r="GR85" s="47"/>
      <c r="GS85" s="47"/>
      <c r="GT85" s="47"/>
      <c r="GU85" s="47"/>
      <c r="GV85" s="47"/>
      <c r="GW85" s="47"/>
      <c r="GX85" s="47"/>
      <c r="GY85" s="47"/>
      <c r="GZ85" s="47"/>
      <c r="HA85" s="47"/>
      <c r="HB85" s="47"/>
      <c r="HC85" s="47"/>
      <c r="HD85" s="47"/>
      <c r="HE85" s="47"/>
      <c r="HF85" s="47"/>
      <c r="HG85" s="47"/>
      <c r="HH85" s="47"/>
      <c r="HI85" s="47"/>
      <c r="HJ85" s="47"/>
      <c r="HK85" s="47"/>
      <c r="HL85" s="47"/>
      <c r="HM85" s="47"/>
      <c r="HN85" s="47"/>
      <c r="HO85" s="47"/>
      <c r="HP85" s="47"/>
      <c r="HQ85" s="47"/>
      <c r="HR85" s="47"/>
      <c r="HS85" s="47"/>
      <c r="HT85" s="47"/>
      <c r="HU85" s="47"/>
      <c r="HV85" s="47"/>
      <c r="HW85" s="47"/>
      <c r="HX85" s="47"/>
      <c r="HY85" s="47"/>
      <c r="HZ85" s="47"/>
      <c r="IA85" s="47"/>
      <c r="IB85" s="47"/>
      <c r="IC85" s="47"/>
      <c r="ID85" s="47"/>
      <c r="IE85" s="47"/>
      <c r="IF85" s="47"/>
      <c r="IG85" s="47"/>
      <c r="IH85" s="47"/>
    </row>
    <row r="86" spans="1:242" s="48" customFormat="1" x14ac:dyDescent="0.2">
      <c r="A86" s="180" t="s">
        <v>761</v>
      </c>
      <c r="B86" s="180"/>
      <c r="C86" s="180"/>
      <c r="D86" s="45"/>
      <c r="E86" s="283"/>
      <c r="F86" s="191"/>
      <c r="G86" s="41"/>
      <c r="H86" s="197"/>
      <c r="I86" s="47"/>
      <c r="J86" s="47"/>
      <c r="K86" s="47"/>
      <c r="L86" s="47"/>
      <c r="M86" s="47"/>
      <c r="N86" s="47"/>
      <c r="O86" s="47"/>
      <c r="P86" s="47"/>
      <c r="Q86" s="47"/>
      <c r="R86" s="47"/>
      <c r="S86" s="47"/>
      <c r="T86" s="47"/>
      <c r="U86" s="47"/>
      <c r="V86" s="47"/>
      <c r="W86" s="47"/>
      <c r="X86" s="47"/>
      <c r="Y86" s="47"/>
      <c r="Z86" s="47"/>
      <c r="AA86" s="47"/>
      <c r="AB86" s="47"/>
      <c r="AC86" s="47"/>
      <c r="AD86" s="47"/>
      <c r="AE86" s="47"/>
      <c r="AF86" s="47"/>
      <c r="AG86" s="47"/>
      <c r="AH86" s="47"/>
      <c r="AI86" s="47"/>
      <c r="AJ86" s="47"/>
      <c r="AK86" s="47"/>
      <c r="AL86" s="47"/>
      <c r="AM86" s="47"/>
      <c r="AN86" s="47"/>
      <c r="AO86" s="47"/>
      <c r="AP86" s="47"/>
      <c r="AQ86" s="47"/>
      <c r="AR86" s="47"/>
      <c r="AS86" s="47"/>
      <c r="AT86" s="47"/>
      <c r="AU86" s="47"/>
      <c r="AV86" s="47"/>
      <c r="AW86" s="47"/>
      <c r="AX86" s="47"/>
      <c r="AY86" s="47"/>
      <c r="AZ86" s="47"/>
      <c r="BA86" s="47"/>
      <c r="BB86" s="47"/>
      <c r="BC86" s="47"/>
      <c r="BD86" s="47"/>
      <c r="BE86" s="47"/>
      <c r="BF86" s="47"/>
      <c r="BG86" s="47"/>
      <c r="BH86" s="47"/>
      <c r="BI86" s="47"/>
      <c r="BJ86" s="47"/>
      <c r="BK86" s="47"/>
      <c r="BL86" s="47"/>
      <c r="BM86" s="47"/>
      <c r="BN86" s="47"/>
      <c r="BO86" s="47"/>
      <c r="BP86" s="47"/>
      <c r="BQ86" s="47"/>
      <c r="BR86" s="47"/>
      <c r="BS86" s="47"/>
      <c r="BT86" s="47"/>
      <c r="BU86" s="47"/>
      <c r="BV86" s="47"/>
      <c r="BW86" s="47"/>
      <c r="BX86" s="47"/>
      <c r="BY86" s="47"/>
      <c r="BZ86" s="47"/>
      <c r="CA86" s="47"/>
      <c r="CB86" s="47"/>
      <c r="CC86" s="47"/>
      <c r="CD86" s="47"/>
      <c r="CE86" s="47"/>
      <c r="CF86" s="47"/>
      <c r="CG86" s="47"/>
      <c r="CH86" s="47"/>
      <c r="CI86" s="47"/>
      <c r="CJ86" s="47"/>
      <c r="CK86" s="47"/>
      <c r="CL86" s="47"/>
      <c r="CM86" s="47"/>
      <c r="CN86" s="47"/>
      <c r="CO86" s="47"/>
      <c r="CP86" s="47"/>
      <c r="CQ86" s="47"/>
      <c r="CR86" s="47"/>
      <c r="CS86" s="47"/>
      <c r="CT86" s="47"/>
      <c r="CU86" s="47"/>
      <c r="CV86" s="47"/>
      <c r="CW86" s="47"/>
      <c r="CX86" s="47"/>
      <c r="CY86" s="47"/>
      <c r="CZ86" s="47"/>
      <c r="DA86" s="47"/>
      <c r="DB86" s="47"/>
      <c r="DC86" s="47"/>
      <c r="DD86" s="47"/>
      <c r="DE86" s="47"/>
      <c r="DF86" s="47"/>
      <c r="DG86" s="47"/>
      <c r="DH86" s="47"/>
      <c r="DI86" s="47"/>
      <c r="DJ86" s="47"/>
      <c r="DK86" s="47"/>
      <c r="DL86" s="47"/>
      <c r="DM86" s="47"/>
      <c r="DN86" s="47"/>
      <c r="DO86" s="47"/>
      <c r="DP86" s="47"/>
      <c r="DQ86" s="47"/>
      <c r="DR86" s="47"/>
      <c r="DS86" s="47"/>
      <c r="DT86" s="47"/>
      <c r="DU86" s="47"/>
      <c r="DV86" s="47"/>
      <c r="DW86" s="47"/>
      <c r="DX86" s="47"/>
      <c r="DY86" s="47"/>
      <c r="DZ86" s="47"/>
      <c r="EA86" s="47"/>
      <c r="EB86" s="47"/>
      <c r="EC86" s="47"/>
      <c r="ED86" s="47"/>
      <c r="EE86" s="47"/>
      <c r="EF86" s="47"/>
      <c r="EG86" s="47"/>
      <c r="EH86" s="47"/>
      <c r="EI86" s="47"/>
      <c r="EJ86" s="47"/>
      <c r="EK86" s="47"/>
      <c r="EL86" s="47"/>
      <c r="EM86" s="47"/>
      <c r="EN86" s="47"/>
      <c r="EO86" s="47"/>
      <c r="EP86" s="47"/>
      <c r="EQ86" s="47"/>
      <c r="ER86" s="47"/>
      <c r="ES86" s="47"/>
      <c r="ET86" s="47"/>
      <c r="EU86" s="47"/>
      <c r="EV86" s="47"/>
      <c r="EW86" s="47"/>
      <c r="EX86" s="47"/>
      <c r="EY86" s="47"/>
      <c r="EZ86" s="47"/>
      <c r="FA86" s="47"/>
      <c r="FB86" s="47"/>
      <c r="FC86" s="47"/>
      <c r="FD86" s="47"/>
      <c r="FE86" s="47"/>
      <c r="FF86" s="47"/>
      <c r="FG86" s="47"/>
      <c r="FH86" s="47"/>
      <c r="FI86" s="47"/>
      <c r="FJ86" s="47"/>
      <c r="FK86" s="47"/>
      <c r="FL86" s="47"/>
      <c r="FM86" s="47"/>
      <c r="FN86" s="47"/>
      <c r="FO86" s="47"/>
      <c r="FP86" s="47"/>
      <c r="FQ86" s="47"/>
      <c r="FR86" s="47"/>
      <c r="FS86" s="47"/>
      <c r="FT86" s="47"/>
      <c r="FU86" s="47"/>
      <c r="FV86" s="47"/>
      <c r="FW86" s="47"/>
      <c r="FX86" s="47"/>
      <c r="FY86" s="47"/>
      <c r="FZ86" s="47"/>
      <c r="GA86" s="47"/>
      <c r="GB86" s="47"/>
      <c r="GC86" s="47"/>
      <c r="GD86" s="47"/>
      <c r="GE86" s="47"/>
      <c r="GF86" s="47"/>
      <c r="GG86" s="47"/>
      <c r="GH86" s="47"/>
      <c r="GI86" s="47"/>
      <c r="GJ86" s="47"/>
      <c r="GK86" s="47"/>
      <c r="GL86" s="47"/>
      <c r="GM86" s="47"/>
      <c r="GN86" s="47"/>
      <c r="GO86" s="47"/>
      <c r="GP86" s="47"/>
      <c r="GQ86" s="47"/>
      <c r="GR86" s="47"/>
      <c r="GS86" s="47"/>
      <c r="GT86" s="47"/>
      <c r="GU86" s="47"/>
      <c r="GV86" s="47"/>
      <c r="GW86" s="47"/>
      <c r="GX86" s="47"/>
      <c r="GY86" s="47"/>
      <c r="GZ86" s="47"/>
      <c r="HA86" s="47"/>
      <c r="HB86" s="47"/>
      <c r="HC86" s="47"/>
      <c r="HD86" s="47"/>
      <c r="HE86" s="47"/>
      <c r="HF86" s="47"/>
      <c r="HG86" s="47"/>
      <c r="HH86" s="47"/>
      <c r="HI86" s="47"/>
      <c r="HJ86" s="47"/>
      <c r="HK86" s="47"/>
      <c r="HL86" s="47"/>
      <c r="HM86" s="47"/>
      <c r="HN86" s="47"/>
      <c r="HO86" s="47"/>
      <c r="HP86" s="47"/>
      <c r="HQ86" s="47"/>
      <c r="HR86" s="47"/>
      <c r="HS86" s="47"/>
      <c r="HT86" s="47"/>
      <c r="HU86" s="47"/>
      <c r="HV86" s="47"/>
      <c r="HW86" s="47"/>
      <c r="HX86" s="47"/>
      <c r="HY86" s="47"/>
      <c r="HZ86" s="47"/>
      <c r="IA86" s="47"/>
      <c r="IB86" s="47"/>
      <c r="IC86" s="47"/>
      <c r="ID86" s="47"/>
      <c r="IE86" s="47"/>
      <c r="IF86" s="47"/>
      <c r="IG86" s="47"/>
      <c r="IH86" s="47"/>
    </row>
    <row r="87" spans="1:242" ht="13.5" thickBot="1" x14ac:dyDescent="0.25">
      <c r="A87" s="19"/>
      <c r="B87" s="45"/>
      <c r="C87" s="45"/>
      <c r="D87" s="1435"/>
      <c r="E87" s="1435"/>
      <c r="F87" s="1435"/>
      <c r="H87" s="197"/>
      <c r="I87" s="48"/>
      <c r="J87" s="48"/>
      <c r="K87" s="48"/>
      <c r="L87" s="48"/>
      <c r="M87" s="48"/>
      <c r="N87" s="48"/>
      <c r="O87" s="48"/>
      <c r="P87" s="48"/>
      <c r="Q87" s="48"/>
      <c r="R87" s="48"/>
      <c r="S87" s="48"/>
      <c r="T87" s="48"/>
      <c r="U87" s="48"/>
      <c r="V87" s="48"/>
      <c r="W87" s="48"/>
      <c r="X87" s="48"/>
      <c r="Y87" s="48"/>
      <c r="Z87" s="48"/>
      <c r="AA87" s="48"/>
      <c r="AB87" s="48"/>
      <c r="AC87" s="48"/>
      <c r="AD87" s="48"/>
      <c r="AE87" s="48"/>
      <c r="AF87" s="48"/>
      <c r="AG87" s="48"/>
      <c r="AH87" s="48"/>
      <c r="AI87" s="48"/>
      <c r="AJ87" s="48"/>
      <c r="AK87" s="48"/>
      <c r="AL87" s="48"/>
      <c r="AM87" s="48"/>
      <c r="AN87" s="48"/>
      <c r="AO87" s="48"/>
      <c r="AP87" s="48"/>
      <c r="AQ87" s="48"/>
      <c r="AR87" s="48"/>
      <c r="AS87" s="48"/>
      <c r="AT87" s="48"/>
      <c r="AU87" s="48"/>
      <c r="AV87" s="48"/>
      <c r="AW87" s="48"/>
      <c r="AX87" s="48"/>
      <c r="AY87" s="48"/>
      <c r="AZ87" s="48"/>
      <c r="BA87" s="48"/>
      <c r="BB87" s="48"/>
      <c r="BC87" s="48"/>
      <c r="BD87" s="48"/>
      <c r="BE87" s="48"/>
      <c r="BF87" s="48"/>
      <c r="BG87" s="48"/>
      <c r="BH87" s="48"/>
      <c r="BI87" s="48"/>
      <c r="BJ87" s="48"/>
      <c r="BK87" s="48"/>
      <c r="BL87" s="48"/>
      <c r="BM87" s="48"/>
      <c r="BN87" s="48"/>
      <c r="BO87" s="48"/>
      <c r="BP87" s="48"/>
      <c r="BQ87" s="48"/>
      <c r="BR87" s="48"/>
      <c r="BS87" s="48"/>
      <c r="BT87" s="48"/>
      <c r="BU87" s="48"/>
      <c r="BV87" s="48"/>
      <c r="BW87" s="48"/>
      <c r="BX87" s="48"/>
      <c r="BY87" s="48"/>
      <c r="BZ87" s="48"/>
      <c r="CA87" s="48"/>
      <c r="CB87" s="48"/>
      <c r="CC87" s="48"/>
      <c r="CD87" s="48"/>
      <c r="CE87" s="48"/>
      <c r="CF87" s="48"/>
      <c r="CG87" s="48"/>
      <c r="CH87" s="48"/>
      <c r="CI87" s="48"/>
      <c r="CJ87" s="48"/>
      <c r="CK87" s="48"/>
      <c r="CL87" s="48"/>
      <c r="CM87" s="48"/>
      <c r="CN87" s="48"/>
      <c r="CO87" s="48"/>
      <c r="CP87" s="48"/>
      <c r="CQ87" s="48"/>
      <c r="CR87" s="48"/>
      <c r="CS87" s="48"/>
      <c r="CT87" s="48"/>
      <c r="CU87" s="48"/>
      <c r="CV87" s="48"/>
      <c r="CW87" s="48"/>
      <c r="CX87" s="48"/>
      <c r="CY87" s="48"/>
      <c r="CZ87" s="48"/>
      <c r="DA87" s="48"/>
      <c r="DB87" s="48"/>
      <c r="DC87" s="48"/>
      <c r="DD87" s="48"/>
      <c r="DE87" s="48"/>
      <c r="DF87" s="48"/>
      <c r="DG87" s="48"/>
      <c r="DH87" s="48"/>
      <c r="DI87" s="48"/>
      <c r="DJ87" s="48"/>
      <c r="DK87" s="48"/>
      <c r="DL87" s="48"/>
      <c r="DM87" s="48"/>
      <c r="DN87" s="48"/>
      <c r="DO87" s="48"/>
      <c r="DP87" s="48"/>
      <c r="DQ87" s="48"/>
      <c r="DR87" s="48"/>
      <c r="DS87" s="48"/>
      <c r="DT87" s="48"/>
      <c r="DU87" s="48"/>
      <c r="DV87" s="48"/>
      <c r="DW87" s="48"/>
      <c r="DX87" s="48"/>
      <c r="DY87" s="48"/>
      <c r="DZ87" s="48"/>
      <c r="EA87" s="48"/>
      <c r="EB87" s="48"/>
      <c r="EC87" s="48"/>
      <c r="ED87" s="48"/>
      <c r="EE87" s="48"/>
      <c r="EF87" s="48"/>
      <c r="EG87" s="48"/>
      <c r="EH87" s="48"/>
      <c r="EI87" s="48"/>
      <c r="EJ87" s="48"/>
      <c r="EK87" s="48"/>
      <c r="EL87" s="48"/>
      <c r="EM87" s="48"/>
      <c r="EN87" s="48"/>
      <c r="EO87" s="48"/>
      <c r="EP87" s="48"/>
      <c r="EQ87" s="48"/>
      <c r="ER87" s="48"/>
      <c r="ES87" s="48"/>
      <c r="ET87" s="48"/>
      <c r="EU87" s="48"/>
      <c r="EV87" s="48"/>
      <c r="EW87" s="48"/>
      <c r="EX87" s="48"/>
      <c r="EY87" s="48"/>
      <c r="EZ87" s="48"/>
      <c r="FA87" s="48"/>
      <c r="FB87" s="48"/>
      <c r="FC87" s="48"/>
      <c r="FD87" s="48"/>
      <c r="FE87" s="48"/>
      <c r="FF87" s="48"/>
      <c r="FG87" s="48"/>
      <c r="FH87" s="48"/>
      <c r="FI87" s="48"/>
      <c r="FJ87" s="48"/>
      <c r="FK87" s="48"/>
      <c r="FL87" s="48"/>
      <c r="FM87" s="48"/>
      <c r="FN87" s="48"/>
      <c r="FO87" s="48"/>
      <c r="FP87" s="48"/>
      <c r="FQ87" s="48"/>
      <c r="FR87" s="48"/>
      <c r="FS87" s="48"/>
      <c r="FT87" s="48"/>
      <c r="FU87" s="48"/>
      <c r="FV87" s="48"/>
      <c r="FW87" s="48"/>
      <c r="FX87" s="48"/>
      <c r="FY87" s="48"/>
      <c r="FZ87" s="48"/>
      <c r="GA87" s="48"/>
      <c r="GB87" s="48"/>
      <c r="GC87" s="48"/>
      <c r="GD87" s="48"/>
      <c r="GE87" s="48"/>
      <c r="GF87" s="48"/>
      <c r="GG87" s="48"/>
      <c r="GH87" s="48"/>
      <c r="GI87" s="48"/>
      <c r="GJ87" s="48"/>
      <c r="GK87" s="48"/>
      <c r="GL87" s="48"/>
      <c r="GM87" s="48"/>
      <c r="GN87" s="48"/>
      <c r="GO87" s="48"/>
      <c r="GP87" s="48"/>
      <c r="GQ87" s="48"/>
      <c r="GR87" s="48"/>
      <c r="GS87" s="48"/>
      <c r="GT87" s="48"/>
      <c r="GU87" s="48"/>
      <c r="GV87" s="48"/>
      <c r="GW87" s="48"/>
      <c r="GX87" s="48"/>
      <c r="GY87" s="48"/>
      <c r="GZ87" s="48"/>
      <c r="HA87" s="48"/>
      <c r="HB87" s="48"/>
      <c r="HC87" s="48"/>
      <c r="HD87" s="48"/>
      <c r="HE87" s="48"/>
      <c r="HF87" s="48"/>
      <c r="HG87" s="48"/>
      <c r="HH87" s="48"/>
      <c r="HI87" s="48"/>
      <c r="HJ87" s="48"/>
      <c r="HK87" s="48"/>
      <c r="HL87" s="48"/>
      <c r="HM87" s="48"/>
      <c r="HN87" s="48"/>
      <c r="HO87" s="48"/>
      <c r="HP87" s="48"/>
      <c r="HQ87" s="48"/>
      <c r="HR87" s="48"/>
      <c r="HS87" s="48"/>
      <c r="HT87" s="48"/>
      <c r="HU87" s="48"/>
      <c r="HV87" s="48"/>
      <c r="HW87" s="48"/>
      <c r="HX87" s="48"/>
      <c r="HY87" s="48"/>
      <c r="HZ87" s="48"/>
      <c r="IA87" s="48"/>
      <c r="IB87" s="48"/>
      <c r="IC87" s="48"/>
      <c r="ID87" s="48"/>
      <c r="IE87" s="48"/>
      <c r="IF87" s="48"/>
    </row>
    <row r="88" spans="1:242" ht="16.5" thickBot="1" x14ac:dyDescent="0.3">
      <c r="A88" s="1439" t="s">
        <v>714</v>
      </c>
      <c r="B88" s="1440"/>
      <c r="C88" s="1431"/>
      <c r="D88" s="1431"/>
      <c r="E88" s="142"/>
      <c r="F88" s="192"/>
      <c r="H88" s="197"/>
      <c r="K88" s="48"/>
      <c r="L88" s="48"/>
      <c r="M88" s="48"/>
      <c r="N88" s="48"/>
      <c r="O88" s="48"/>
      <c r="P88" s="48"/>
      <c r="Q88" s="48"/>
      <c r="R88" s="48"/>
      <c r="S88" s="48"/>
      <c r="T88" s="48"/>
      <c r="U88" s="48"/>
      <c r="V88" s="48"/>
      <c r="W88" s="48"/>
      <c r="X88" s="48"/>
      <c r="Y88" s="48"/>
      <c r="Z88" s="48"/>
      <c r="AA88" s="48"/>
      <c r="AB88" s="48"/>
      <c r="AC88" s="48"/>
      <c r="AD88" s="48"/>
      <c r="AE88" s="48"/>
      <c r="AF88" s="48"/>
      <c r="AG88" s="48"/>
      <c r="AH88" s="48"/>
      <c r="AI88" s="48"/>
      <c r="AJ88" s="48"/>
      <c r="AK88" s="48"/>
      <c r="AL88" s="48"/>
      <c r="AM88" s="48"/>
      <c r="AN88" s="48"/>
      <c r="AO88" s="48"/>
      <c r="AP88" s="48"/>
      <c r="AQ88" s="48"/>
      <c r="AR88" s="48"/>
      <c r="AS88" s="48"/>
      <c r="AT88" s="48"/>
      <c r="AU88" s="48"/>
      <c r="AV88" s="48"/>
      <c r="AW88" s="48"/>
      <c r="AX88" s="48"/>
      <c r="AY88" s="48"/>
      <c r="AZ88" s="48"/>
      <c r="BA88" s="48"/>
      <c r="BB88" s="48"/>
      <c r="BC88" s="48"/>
      <c r="BD88" s="48"/>
      <c r="BE88" s="48"/>
      <c r="BF88" s="48"/>
      <c r="BG88" s="48"/>
      <c r="BH88" s="48"/>
      <c r="BI88" s="48"/>
      <c r="BJ88" s="48"/>
      <c r="BK88" s="48"/>
      <c r="BL88" s="48"/>
      <c r="BM88" s="48"/>
      <c r="BN88" s="48"/>
      <c r="BO88" s="48"/>
      <c r="BP88" s="48"/>
      <c r="BQ88" s="48"/>
      <c r="BR88" s="48"/>
      <c r="BS88" s="48"/>
      <c r="BT88" s="48"/>
      <c r="BU88" s="48"/>
      <c r="BV88" s="48"/>
      <c r="BW88" s="48"/>
      <c r="BX88" s="48"/>
      <c r="BY88" s="48"/>
      <c r="BZ88" s="48"/>
      <c r="CA88" s="48"/>
      <c r="CB88" s="48"/>
      <c r="CC88" s="48"/>
      <c r="CD88" s="48"/>
      <c r="CE88" s="48"/>
      <c r="CF88" s="48"/>
      <c r="CG88" s="48"/>
      <c r="CH88" s="48"/>
      <c r="CI88" s="48"/>
      <c r="CJ88" s="48"/>
      <c r="CK88" s="48"/>
      <c r="CL88" s="48"/>
      <c r="CM88" s="48"/>
      <c r="CN88" s="48"/>
      <c r="CO88" s="48"/>
      <c r="CP88" s="48"/>
      <c r="CQ88" s="48"/>
      <c r="CR88" s="48"/>
      <c r="CS88" s="48"/>
      <c r="CT88" s="48"/>
      <c r="CU88" s="48"/>
      <c r="CV88" s="48"/>
      <c r="CW88" s="48"/>
      <c r="CX88" s="48"/>
      <c r="CY88" s="48"/>
      <c r="CZ88" s="48"/>
      <c r="DA88" s="48"/>
      <c r="DB88" s="48"/>
      <c r="DC88" s="48"/>
      <c r="DD88" s="48"/>
      <c r="DE88" s="48"/>
      <c r="DF88" s="48"/>
      <c r="DG88" s="48"/>
      <c r="DH88" s="48"/>
      <c r="DI88" s="48"/>
      <c r="DJ88" s="48"/>
      <c r="DK88" s="48"/>
      <c r="DL88" s="48"/>
      <c r="DM88" s="48"/>
      <c r="DN88" s="48"/>
      <c r="DO88" s="48"/>
      <c r="DP88" s="48"/>
      <c r="DQ88" s="48"/>
      <c r="DR88" s="48"/>
      <c r="DS88" s="48"/>
      <c r="DT88" s="48"/>
      <c r="DU88" s="48"/>
      <c r="DV88" s="48"/>
      <c r="DW88" s="48"/>
      <c r="DX88" s="48"/>
      <c r="DY88" s="48"/>
      <c r="DZ88" s="48"/>
      <c r="EA88" s="48"/>
      <c r="EB88" s="48"/>
      <c r="EC88" s="48"/>
      <c r="ED88" s="48"/>
      <c r="EE88" s="48"/>
      <c r="EF88" s="48"/>
      <c r="EG88" s="48"/>
      <c r="EH88" s="48"/>
      <c r="EI88" s="48"/>
      <c r="EJ88" s="48"/>
      <c r="EK88" s="48"/>
      <c r="EL88" s="48"/>
      <c r="EM88" s="48"/>
      <c r="EN88" s="48"/>
      <c r="EO88" s="48"/>
      <c r="EP88" s="48"/>
      <c r="EQ88" s="48"/>
      <c r="ER88" s="48"/>
      <c r="ES88" s="48"/>
      <c r="ET88" s="48"/>
      <c r="EU88" s="48"/>
      <c r="EV88" s="48"/>
      <c r="EW88" s="48"/>
      <c r="EX88" s="48"/>
      <c r="EY88" s="48"/>
      <c r="EZ88" s="48"/>
      <c r="FA88" s="48"/>
      <c r="FB88" s="48"/>
      <c r="FC88" s="48"/>
      <c r="FD88" s="48"/>
      <c r="FE88" s="48"/>
      <c r="FF88" s="48"/>
      <c r="FG88" s="48"/>
      <c r="FH88" s="48"/>
      <c r="FI88" s="48"/>
      <c r="FJ88" s="48"/>
      <c r="FK88" s="48"/>
      <c r="FL88" s="48"/>
      <c r="FM88" s="48"/>
      <c r="FN88" s="48"/>
      <c r="FO88" s="48"/>
      <c r="FP88" s="48"/>
      <c r="FQ88" s="48"/>
      <c r="FR88" s="48"/>
      <c r="FS88" s="48"/>
      <c r="FT88" s="48"/>
      <c r="FU88" s="48"/>
      <c r="FV88" s="48"/>
      <c r="FW88" s="48"/>
      <c r="FX88" s="48"/>
      <c r="FY88" s="48"/>
      <c r="FZ88" s="48"/>
      <c r="GA88" s="48"/>
      <c r="GB88" s="48"/>
      <c r="GC88" s="48"/>
      <c r="GD88" s="48"/>
      <c r="GE88" s="48"/>
      <c r="GF88" s="48"/>
      <c r="GG88" s="48"/>
      <c r="GH88" s="48"/>
      <c r="GI88" s="48"/>
      <c r="GJ88" s="48"/>
      <c r="GK88" s="48"/>
      <c r="GL88" s="48"/>
      <c r="GM88" s="48"/>
      <c r="GN88" s="48"/>
      <c r="GO88" s="48"/>
      <c r="GP88" s="48"/>
      <c r="GQ88" s="48"/>
      <c r="GR88" s="48"/>
      <c r="GS88" s="48"/>
      <c r="GT88" s="48"/>
      <c r="GU88" s="48"/>
      <c r="GV88" s="48"/>
      <c r="GW88" s="48"/>
      <c r="GX88" s="48"/>
      <c r="GY88" s="48"/>
      <c r="GZ88" s="48"/>
      <c r="HA88" s="48"/>
      <c r="HB88" s="48"/>
      <c r="HC88" s="48"/>
      <c r="HD88" s="48"/>
      <c r="HE88" s="48"/>
      <c r="HF88" s="48"/>
      <c r="HG88" s="48"/>
      <c r="HH88" s="48"/>
      <c r="HI88" s="48"/>
      <c r="HJ88" s="48"/>
      <c r="HK88" s="48"/>
      <c r="HL88" s="48"/>
      <c r="HM88" s="48"/>
      <c r="HN88" s="48"/>
      <c r="HO88" s="48"/>
      <c r="HP88" s="48"/>
      <c r="HQ88" s="48"/>
      <c r="HR88" s="48"/>
      <c r="HS88" s="48"/>
      <c r="HT88" s="48"/>
      <c r="HU88" s="48"/>
      <c r="HV88" s="48"/>
      <c r="HW88" s="48"/>
      <c r="HX88" s="48"/>
      <c r="HY88" s="48"/>
      <c r="HZ88" s="48"/>
      <c r="IA88" s="48"/>
      <c r="IB88" s="48"/>
      <c r="IC88" s="48"/>
      <c r="ID88" s="48"/>
      <c r="IE88" s="48"/>
      <c r="IF88" s="48"/>
    </row>
    <row r="89" spans="1:242" ht="18.75" thickBot="1" x14ac:dyDescent="0.25">
      <c r="A89" s="1417"/>
      <c r="B89" s="1418"/>
      <c r="C89" s="1418"/>
      <c r="D89" s="1418"/>
      <c r="E89" s="1418"/>
      <c r="F89" s="1418"/>
      <c r="G89" s="1418"/>
      <c r="H89" s="1419"/>
      <c r="I89" s="47"/>
      <c r="J89" s="47"/>
      <c r="K89" s="51"/>
      <c r="L89" s="51"/>
      <c r="M89" s="51"/>
      <c r="N89" s="51"/>
      <c r="O89" s="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c r="BM89" s="51"/>
      <c r="BN89" s="51"/>
      <c r="BO89" s="51"/>
      <c r="BP89" s="51"/>
      <c r="BQ89" s="51"/>
      <c r="BR89" s="51"/>
      <c r="BS89" s="51"/>
      <c r="BT89" s="51"/>
      <c r="BU89" s="51"/>
      <c r="BV89" s="51"/>
      <c r="BW89" s="51"/>
      <c r="BX89" s="51"/>
      <c r="BY89" s="51"/>
      <c r="BZ89" s="51"/>
      <c r="CA89" s="51"/>
      <c r="CB89" s="51"/>
      <c r="CC89" s="51"/>
      <c r="CD89" s="51"/>
      <c r="CE89" s="51"/>
      <c r="CF89" s="51"/>
      <c r="CG89" s="51"/>
      <c r="CH89" s="51"/>
      <c r="CI89" s="51"/>
      <c r="CJ89" s="51"/>
      <c r="CK89" s="51"/>
      <c r="CL89" s="51"/>
      <c r="CM89" s="51"/>
      <c r="CN89" s="51"/>
      <c r="CO89" s="51"/>
      <c r="CP89" s="51"/>
      <c r="CQ89" s="51"/>
      <c r="CR89" s="51"/>
      <c r="CS89" s="51"/>
      <c r="CT89" s="51"/>
      <c r="CU89" s="51"/>
      <c r="CV89" s="51"/>
      <c r="CW89" s="51"/>
      <c r="CX89" s="51"/>
      <c r="CY89" s="51"/>
      <c r="CZ89" s="51"/>
      <c r="DA89" s="51"/>
      <c r="DB89" s="51"/>
      <c r="DC89" s="51"/>
      <c r="DD89" s="51"/>
      <c r="DE89" s="51"/>
      <c r="DF89" s="51"/>
      <c r="DG89" s="51"/>
      <c r="DH89" s="51"/>
      <c r="DI89" s="51"/>
      <c r="DJ89" s="51"/>
      <c r="DK89" s="51"/>
      <c r="DL89" s="51"/>
      <c r="DM89" s="51"/>
      <c r="DN89" s="51"/>
      <c r="DO89" s="51"/>
      <c r="DP89" s="51"/>
      <c r="DQ89" s="51"/>
      <c r="DR89" s="51"/>
      <c r="DS89" s="51"/>
      <c r="DT89" s="51"/>
      <c r="DU89" s="51"/>
      <c r="DV89" s="51"/>
      <c r="DW89" s="51"/>
      <c r="DX89" s="51"/>
      <c r="DY89" s="51"/>
      <c r="DZ89" s="51"/>
      <c r="EA89" s="51"/>
      <c r="EB89" s="51"/>
      <c r="EC89" s="51"/>
      <c r="ED89" s="51"/>
      <c r="EE89" s="51"/>
      <c r="EF89" s="51"/>
      <c r="EG89" s="51"/>
      <c r="EH89" s="51"/>
      <c r="EI89" s="51"/>
      <c r="EJ89" s="51"/>
      <c r="EK89" s="51"/>
      <c r="EL89" s="51"/>
      <c r="EM89" s="51"/>
      <c r="EN89" s="51"/>
      <c r="EO89" s="51"/>
      <c r="EP89" s="51"/>
      <c r="EQ89" s="51"/>
      <c r="ER89" s="51"/>
      <c r="ES89" s="51"/>
      <c r="ET89" s="51"/>
      <c r="EU89" s="51"/>
      <c r="EV89" s="51"/>
      <c r="EW89" s="51"/>
      <c r="EX89" s="51"/>
      <c r="EY89" s="51"/>
      <c r="EZ89" s="51"/>
      <c r="FA89" s="51"/>
      <c r="FB89" s="51"/>
      <c r="FC89" s="51"/>
      <c r="FD89" s="51"/>
      <c r="FE89" s="51"/>
      <c r="FF89" s="51"/>
      <c r="FG89" s="51"/>
      <c r="FH89" s="51"/>
      <c r="FI89" s="51"/>
      <c r="FJ89" s="51"/>
      <c r="FK89" s="51"/>
      <c r="FL89" s="51"/>
      <c r="FM89" s="51"/>
      <c r="FN89" s="51"/>
      <c r="FO89" s="51"/>
      <c r="FP89" s="51"/>
      <c r="FQ89" s="51"/>
      <c r="FR89" s="51"/>
      <c r="FS89" s="51"/>
      <c r="FT89" s="51"/>
      <c r="FU89" s="51"/>
      <c r="FV89" s="51"/>
      <c r="FW89" s="51"/>
      <c r="FX89" s="51"/>
      <c r="FY89" s="51"/>
      <c r="FZ89" s="51"/>
      <c r="GA89" s="51"/>
      <c r="GB89" s="51"/>
      <c r="GC89" s="51"/>
      <c r="GD89" s="51"/>
      <c r="GE89" s="51"/>
      <c r="GF89" s="51"/>
      <c r="GG89" s="51"/>
      <c r="GH89" s="51"/>
      <c r="GI89" s="51"/>
      <c r="GJ89" s="51"/>
      <c r="GK89" s="51"/>
      <c r="GL89" s="51"/>
      <c r="GM89" s="51"/>
      <c r="GN89" s="51"/>
      <c r="GO89" s="51"/>
      <c r="GP89" s="51"/>
      <c r="GQ89" s="51"/>
      <c r="GR89" s="51"/>
      <c r="GS89" s="51"/>
      <c r="GT89" s="51"/>
      <c r="GU89" s="51"/>
      <c r="GV89" s="51"/>
      <c r="GW89" s="51"/>
      <c r="GX89" s="51"/>
      <c r="GY89" s="51"/>
      <c r="GZ89" s="51"/>
      <c r="HA89" s="51"/>
      <c r="HB89" s="51"/>
      <c r="HC89" s="51"/>
      <c r="HD89" s="51"/>
      <c r="HE89" s="51"/>
      <c r="HF89" s="51"/>
      <c r="HG89" s="51"/>
      <c r="HH89" s="51"/>
      <c r="HI89" s="51"/>
      <c r="HJ89" s="51"/>
      <c r="HK89" s="51"/>
      <c r="HL89" s="51"/>
      <c r="HM89" s="51"/>
      <c r="HN89" s="51"/>
      <c r="HO89" s="51"/>
      <c r="HP89" s="51"/>
      <c r="HQ89" s="51"/>
      <c r="HR89" s="51"/>
      <c r="HS89" s="51"/>
      <c r="HT89" s="51"/>
      <c r="HU89" s="51"/>
      <c r="HV89" s="51"/>
      <c r="HW89" s="51"/>
      <c r="HX89" s="51"/>
      <c r="HY89" s="51"/>
      <c r="HZ89" s="51"/>
      <c r="IA89" s="51"/>
      <c r="IB89" s="51"/>
      <c r="IC89" s="51"/>
      <c r="ID89" s="51"/>
      <c r="IE89" s="51"/>
      <c r="IF89" s="51"/>
    </row>
    <row r="90" spans="1:242" ht="16.5" thickBot="1" x14ac:dyDescent="0.3">
      <c r="A90" s="146"/>
      <c r="B90" s="146"/>
      <c r="C90" s="185"/>
      <c r="D90" s="185"/>
      <c r="E90" s="39"/>
      <c r="F90" s="170"/>
      <c r="G90" s="43"/>
      <c r="H90" s="43"/>
      <c r="I90" s="48"/>
      <c r="J90" s="48"/>
      <c r="K90" s="51"/>
      <c r="L90" s="51"/>
      <c r="M90" s="51"/>
      <c r="N90" s="51"/>
      <c r="O90" s="51"/>
      <c r="P90" s="51"/>
      <c r="Q90" s="51"/>
      <c r="R90" s="51"/>
      <c r="S90" s="51"/>
      <c r="T90" s="51"/>
      <c r="U90" s="51"/>
      <c r="V90" s="51"/>
      <c r="W90" s="51"/>
      <c r="X90" s="51"/>
      <c r="Y90" s="51"/>
      <c r="Z90" s="51"/>
      <c r="AA90" s="51"/>
      <c r="AB90" s="51"/>
      <c r="AC90" s="51"/>
      <c r="AD90" s="51"/>
      <c r="AE90" s="51"/>
      <c r="AF90" s="51"/>
      <c r="AG90" s="51"/>
      <c r="AH90" s="51"/>
      <c r="AI90" s="51"/>
      <c r="AJ90" s="51"/>
      <c r="AK90" s="51"/>
      <c r="AL90" s="51"/>
      <c r="AM90" s="51"/>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c r="BN90" s="51"/>
      <c r="BO90" s="51"/>
      <c r="BP90" s="51"/>
      <c r="BQ90" s="51"/>
      <c r="BR90" s="51"/>
      <c r="BS90" s="51"/>
      <c r="BT90" s="51"/>
      <c r="BU90" s="51"/>
      <c r="BV90" s="51"/>
      <c r="BW90" s="51"/>
      <c r="BX90" s="51"/>
      <c r="BY90" s="51"/>
      <c r="BZ90" s="51"/>
      <c r="CA90" s="51"/>
      <c r="CB90" s="51"/>
      <c r="CC90" s="51"/>
      <c r="CD90" s="51"/>
      <c r="CE90" s="51"/>
      <c r="CF90" s="51"/>
      <c r="CG90" s="51"/>
      <c r="CH90" s="51"/>
      <c r="CI90" s="51"/>
      <c r="CJ90" s="51"/>
      <c r="CK90" s="51"/>
      <c r="CL90" s="51"/>
      <c r="CM90" s="51"/>
      <c r="CN90" s="51"/>
      <c r="CO90" s="51"/>
      <c r="CP90" s="51"/>
      <c r="CQ90" s="51"/>
      <c r="CR90" s="51"/>
      <c r="CS90" s="51"/>
      <c r="CT90" s="51"/>
      <c r="CU90" s="51"/>
      <c r="CV90" s="51"/>
      <c r="CW90" s="51"/>
      <c r="CX90" s="51"/>
      <c r="CY90" s="51"/>
      <c r="CZ90" s="51"/>
      <c r="DA90" s="51"/>
      <c r="DB90" s="51"/>
      <c r="DC90" s="51"/>
      <c r="DD90" s="51"/>
      <c r="DE90" s="51"/>
      <c r="DF90" s="51"/>
      <c r="DG90" s="51"/>
      <c r="DH90" s="51"/>
      <c r="DI90" s="51"/>
      <c r="DJ90" s="51"/>
      <c r="DK90" s="51"/>
      <c r="DL90" s="51"/>
      <c r="DM90" s="51"/>
      <c r="DN90" s="51"/>
      <c r="DO90" s="51"/>
      <c r="DP90" s="51"/>
      <c r="DQ90" s="51"/>
      <c r="DR90" s="51"/>
      <c r="DS90" s="51"/>
      <c r="DT90" s="51"/>
      <c r="DU90" s="51"/>
      <c r="DV90" s="51"/>
      <c r="DW90" s="51"/>
      <c r="DX90" s="51"/>
      <c r="DY90" s="51"/>
      <c r="DZ90" s="51"/>
      <c r="EA90" s="51"/>
      <c r="EB90" s="51"/>
      <c r="EC90" s="51"/>
      <c r="ED90" s="51"/>
      <c r="EE90" s="51"/>
      <c r="EF90" s="51"/>
      <c r="EG90" s="51"/>
      <c r="EH90" s="51"/>
      <c r="EI90" s="51"/>
      <c r="EJ90" s="51"/>
      <c r="EK90" s="51"/>
      <c r="EL90" s="51"/>
      <c r="EM90" s="51"/>
      <c r="EN90" s="51"/>
      <c r="EO90" s="51"/>
      <c r="EP90" s="51"/>
      <c r="EQ90" s="51"/>
      <c r="ER90" s="51"/>
      <c r="ES90" s="51"/>
      <c r="ET90" s="51"/>
      <c r="EU90" s="51"/>
      <c r="EV90" s="51"/>
      <c r="EW90" s="51"/>
      <c r="EX90" s="51"/>
      <c r="EY90" s="51"/>
      <c r="EZ90" s="51"/>
      <c r="FA90" s="51"/>
      <c r="FB90" s="51"/>
      <c r="FC90" s="51"/>
      <c r="FD90" s="51"/>
      <c r="FE90" s="51"/>
      <c r="FF90" s="51"/>
      <c r="FG90" s="51"/>
      <c r="FH90" s="51"/>
      <c r="FI90" s="51"/>
      <c r="FJ90" s="51"/>
      <c r="FK90" s="51"/>
      <c r="FL90" s="51"/>
      <c r="FM90" s="51"/>
      <c r="FN90" s="51"/>
      <c r="FO90" s="51"/>
      <c r="FP90" s="51"/>
      <c r="FQ90" s="51"/>
      <c r="FR90" s="51"/>
      <c r="FS90" s="51"/>
      <c r="FT90" s="51"/>
      <c r="FU90" s="51"/>
      <c r="FV90" s="51"/>
      <c r="FW90" s="51"/>
      <c r="FX90" s="51"/>
      <c r="FY90" s="51"/>
      <c r="FZ90" s="51"/>
      <c r="GA90" s="51"/>
      <c r="GB90" s="51"/>
      <c r="GC90" s="51"/>
      <c r="GD90" s="51"/>
      <c r="GE90" s="51"/>
      <c r="GF90" s="51"/>
      <c r="GG90" s="51"/>
      <c r="GH90" s="51"/>
      <c r="GI90" s="51"/>
      <c r="GJ90" s="51"/>
      <c r="GK90" s="51"/>
      <c r="GL90" s="51"/>
      <c r="GM90" s="51"/>
      <c r="GN90" s="51"/>
      <c r="GO90" s="51"/>
      <c r="GP90" s="51"/>
      <c r="GQ90" s="51"/>
      <c r="GR90" s="51"/>
      <c r="GS90" s="51"/>
      <c r="GT90" s="51"/>
      <c r="GU90" s="51"/>
      <c r="GV90" s="51"/>
      <c r="GW90" s="51"/>
      <c r="GX90" s="51"/>
      <c r="GY90" s="51"/>
      <c r="GZ90" s="51"/>
      <c r="HA90" s="51"/>
      <c r="HB90" s="51"/>
      <c r="HC90" s="51"/>
      <c r="HD90" s="51"/>
      <c r="HE90" s="51"/>
      <c r="HF90" s="51"/>
      <c r="HG90" s="51"/>
      <c r="HH90" s="51"/>
      <c r="HI90" s="51"/>
      <c r="HJ90" s="51"/>
      <c r="HK90" s="51"/>
      <c r="HL90" s="51"/>
      <c r="HM90" s="51"/>
      <c r="HN90" s="51"/>
      <c r="HO90" s="51"/>
      <c r="HP90" s="51"/>
      <c r="HQ90" s="51"/>
      <c r="HR90" s="51"/>
      <c r="HS90" s="51"/>
      <c r="HT90" s="51"/>
      <c r="HU90" s="51"/>
      <c r="HV90" s="51"/>
      <c r="HW90" s="51"/>
      <c r="HX90" s="51"/>
      <c r="HY90" s="51"/>
      <c r="HZ90" s="51"/>
      <c r="IA90" s="51"/>
      <c r="IB90" s="51"/>
      <c r="IC90" s="51"/>
      <c r="ID90" s="51"/>
      <c r="IE90" s="51"/>
      <c r="IF90" s="51"/>
    </row>
    <row r="91" spans="1:242" ht="15.75" thickBot="1" x14ac:dyDescent="0.3">
      <c r="A91" s="1047" t="s">
        <v>716</v>
      </c>
      <c r="B91" s="1048"/>
      <c r="C91" s="1420" t="s">
        <v>808</v>
      </c>
      <c r="D91" s="1421"/>
      <c r="E91" s="285"/>
      <c r="F91" s="284"/>
      <c r="G91" s="266"/>
      <c r="H91" s="266"/>
      <c r="I91" s="48"/>
      <c r="J91" s="48"/>
      <c r="K91" s="1"/>
      <c r="L91" s="51"/>
      <c r="M91" s="51"/>
      <c r="N91" s="51"/>
      <c r="O91" s="51"/>
      <c r="P91" s="51"/>
      <c r="Q91" s="51"/>
      <c r="R91" s="51"/>
      <c r="S91" s="51"/>
      <c r="T91" s="51"/>
      <c r="U91" s="51"/>
      <c r="V91" s="51"/>
      <c r="W91" s="51"/>
      <c r="X91" s="51"/>
      <c r="Y91" s="51"/>
      <c r="Z91" s="51"/>
      <c r="AA91" s="51"/>
      <c r="AB91" s="51"/>
      <c r="AC91" s="51"/>
      <c r="AD91" s="51"/>
      <c r="AE91" s="51"/>
      <c r="AF91" s="51"/>
      <c r="AG91" s="51"/>
      <c r="AH91" s="51"/>
      <c r="AI91" s="51"/>
      <c r="AJ91" s="51"/>
      <c r="AK91" s="51"/>
      <c r="AL91" s="51"/>
      <c r="AM91" s="51"/>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1"/>
      <c r="BS91" s="51"/>
      <c r="BT91" s="51"/>
      <c r="BU91" s="51"/>
      <c r="BV91" s="51"/>
      <c r="BW91" s="51"/>
      <c r="BX91" s="51"/>
      <c r="BY91" s="51"/>
      <c r="BZ91" s="51"/>
      <c r="CA91" s="51"/>
      <c r="CB91" s="51"/>
      <c r="CC91" s="51"/>
      <c r="CD91" s="51"/>
      <c r="CE91" s="51"/>
      <c r="CF91" s="51"/>
      <c r="CG91" s="51"/>
      <c r="CH91" s="51"/>
      <c r="CI91" s="51"/>
      <c r="CJ91" s="51"/>
      <c r="CK91" s="51"/>
      <c r="CL91" s="51"/>
      <c r="CM91" s="51"/>
      <c r="CN91" s="51"/>
      <c r="CO91" s="51"/>
      <c r="CP91" s="51"/>
      <c r="CQ91" s="51"/>
      <c r="CR91" s="51"/>
      <c r="CS91" s="51"/>
      <c r="CT91" s="51"/>
      <c r="CU91" s="51"/>
      <c r="CV91" s="51"/>
      <c r="CW91" s="51"/>
      <c r="CX91" s="51"/>
      <c r="CY91" s="51"/>
      <c r="CZ91" s="51"/>
      <c r="DA91" s="51"/>
      <c r="DB91" s="51"/>
      <c r="DC91" s="51"/>
      <c r="DD91" s="51"/>
      <c r="DE91" s="51"/>
      <c r="DF91" s="51"/>
      <c r="DG91" s="51"/>
      <c r="DH91" s="51"/>
      <c r="DI91" s="51"/>
      <c r="DJ91" s="51"/>
      <c r="DK91" s="51"/>
      <c r="DL91" s="51"/>
      <c r="DM91" s="51"/>
      <c r="DN91" s="51"/>
      <c r="DO91" s="51"/>
      <c r="DP91" s="51"/>
      <c r="DQ91" s="51"/>
      <c r="DR91" s="51"/>
      <c r="DS91" s="51"/>
      <c r="DT91" s="51"/>
      <c r="DU91" s="51"/>
      <c r="DV91" s="51"/>
      <c r="DW91" s="51"/>
      <c r="DX91" s="51"/>
      <c r="DY91" s="51"/>
      <c r="DZ91" s="51"/>
      <c r="EA91" s="51"/>
      <c r="EB91" s="51"/>
      <c r="EC91" s="51"/>
      <c r="ED91" s="51"/>
      <c r="EE91" s="51"/>
      <c r="EF91" s="51"/>
      <c r="EG91" s="51"/>
      <c r="EH91" s="51"/>
      <c r="EI91" s="51"/>
      <c r="EJ91" s="51"/>
      <c r="EK91" s="51"/>
      <c r="EL91" s="51"/>
      <c r="EM91" s="51"/>
      <c r="EN91" s="51"/>
      <c r="EO91" s="51"/>
      <c r="EP91" s="51"/>
      <c r="EQ91" s="51"/>
      <c r="ER91" s="51"/>
      <c r="ES91" s="51"/>
      <c r="ET91" s="51"/>
      <c r="EU91" s="51"/>
      <c r="EV91" s="51"/>
      <c r="EW91" s="51"/>
      <c r="EX91" s="51"/>
      <c r="EY91" s="51"/>
      <c r="EZ91" s="51"/>
      <c r="FA91" s="51"/>
      <c r="FB91" s="51"/>
      <c r="FC91" s="51"/>
      <c r="FD91" s="51"/>
      <c r="FE91" s="51"/>
      <c r="FF91" s="51"/>
      <c r="FG91" s="51"/>
      <c r="FH91" s="51"/>
      <c r="FI91" s="51"/>
      <c r="FJ91" s="51"/>
      <c r="FK91" s="51"/>
      <c r="FL91" s="51"/>
      <c r="FM91" s="51"/>
      <c r="FN91" s="51"/>
      <c r="FO91" s="51"/>
      <c r="FP91" s="51"/>
      <c r="FQ91" s="51"/>
      <c r="FR91" s="51"/>
      <c r="FS91" s="51"/>
      <c r="FT91" s="51"/>
      <c r="FU91" s="51"/>
      <c r="FV91" s="51"/>
      <c r="FW91" s="51"/>
      <c r="FX91" s="51"/>
      <c r="FY91" s="51"/>
      <c r="FZ91" s="51"/>
      <c r="GA91" s="51"/>
      <c r="GB91" s="51"/>
      <c r="GC91" s="51"/>
      <c r="GD91" s="51"/>
      <c r="GE91" s="51"/>
      <c r="GF91" s="51"/>
      <c r="GG91" s="51"/>
      <c r="GH91" s="51"/>
      <c r="GI91" s="51"/>
      <c r="GJ91" s="51"/>
      <c r="GK91" s="51"/>
      <c r="GL91" s="51"/>
      <c r="GM91" s="51"/>
      <c r="GN91" s="51"/>
      <c r="GO91" s="51"/>
      <c r="GP91" s="51"/>
      <c r="GQ91" s="51"/>
      <c r="GR91" s="51"/>
      <c r="GS91" s="51"/>
      <c r="GT91" s="51"/>
      <c r="GU91" s="51"/>
      <c r="GV91" s="51"/>
      <c r="GW91" s="51"/>
      <c r="GX91" s="51"/>
      <c r="GY91" s="51"/>
      <c r="GZ91" s="51"/>
      <c r="HA91" s="51"/>
      <c r="HB91" s="51"/>
      <c r="HC91" s="51"/>
      <c r="HD91" s="51"/>
      <c r="HE91" s="51"/>
      <c r="HF91" s="51"/>
      <c r="HG91" s="51"/>
      <c r="HH91" s="51"/>
      <c r="HI91" s="51"/>
      <c r="HJ91" s="51"/>
      <c r="HK91" s="51"/>
      <c r="HL91" s="51"/>
      <c r="HM91" s="51"/>
      <c r="HN91" s="51"/>
      <c r="HO91" s="51"/>
      <c r="HP91" s="51"/>
      <c r="HQ91" s="51"/>
      <c r="HR91" s="51"/>
      <c r="HS91" s="51"/>
      <c r="HT91" s="51"/>
      <c r="HU91" s="51"/>
      <c r="HV91" s="51"/>
      <c r="HW91" s="51"/>
      <c r="HX91" s="51"/>
      <c r="HY91" s="51"/>
      <c r="HZ91" s="51"/>
      <c r="IA91" s="51"/>
      <c r="IB91" s="51"/>
      <c r="IC91" s="51"/>
      <c r="ID91" s="51"/>
      <c r="IE91" s="51"/>
      <c r="IF91" s="51"/>
    </row>
    <row r="92" spans="1:242" ht="15.75" thickBot="1" x14ac:dyDescent="0.3">
      <c r="A92" s="286"/>
      <c r="B92" s="230"/>
      <c r="C92" s="288"/>
      <c r="D92" s="288"/>
      <c r="E92" s="263"/>
      <c r="F92" s="230"/>
      <c r="G92" s="230"/>
      <c r="H92" s="230"/>
      <c r="I92" s="51"/>
      <c r="J92" s="51"/>
      <c r="K92" s="1"/>
      <c r="L92" s="51"/>
      <c r="M92" s="51"/>
      <c r="N92" s="51"/>
      <c r="O92" s="51"/>
      <c r="P92" s="51"/>
      <c r="Q92" s="51"/>
      <c r="R92" s="51"/>
      <c r="S92" s="51"/>
      <c r="T92" s="51"/>
      <c r="U92" s="51"/>
      <c r="V92" s="51"/>
      <c r="W92" s="51"/>
      <c r="X92" s="51"/>
      <c r="Y92" s="51"/>
      <c r="Z92" s="51"/>
      <c r="AA92" s="51"/>
      <c r="AB92" s="51"/>
      <c r="AC92" s="51"/>
      <c r="AD92" s="51"/>
      <c r="AE92" s="51"/>
      <c r="AF92" s="51"/>
      <c r="AG92" s="51"/>
      <c r="AH92" s="51"/>
      <c r="AI92" s="51"/>
      <c r="AJ92" s="51"/>
      <c r="AK92" s="51"/>
      <c r="AL92" s="51"/>
      <c r="AM92" s="51"/>
      <c r="AN92" s="51"/>
      <c r="AO92" s="51"/>
      <c r="AP92" s="51"/>
      <c r="AQ92" s="51"/>
      <c r="AR92" s="51"/>
      <c r="AS92" s="51"/>
      <c r="AT92" s="51"/>
      <c r="AU92" s="51"/>
      <c r="AV92" s="51"/>
      <c r="AW92" s="51"/>
      <c r="AX92" s="51"/>
      <c r="AY92" s="51"/>
      <c r="AZ92" s="51"/>
      <c r="BA92" s="51"/>
      <c r="BB92" s="51"/>
      <c r="BC92" s="51"/>
      <c r="BD92" s="51"/>
      <c r="BE92" s="51"/>
      <c r="BF92" s="51"/>
      <c r="BG92" s="51"/>
      <c r="BH92" s="51"/>
      <c r="BI92" s="51"/>
      <c r="BJ92" s="51"/>
      <c r="BK92" s="51"/>
      <c r="BL92" s="51"/>
      <c r="BM92" s="51"/>
      <c r="BN92" s="51"/>
      <c r="BO92" s="51"/>
      <c r="BP92" s="51"/>
      <c r="BQ92" s="51"/>
      <c r="BR92" s="51"/>
      <c r="BS92" s="51"/>
      <c r="BT92" s="51"/>
      <c r="BU92" s="51"/>
      <c r="BV92" s="51"/>
      <c r="BW92" s="51"/>
      <c r="BX92" s="51"/>
      <c r="BY92" s="51"/>
      <c r="BZ92" s="51"/>
      <c r="CA92" s="51"/>
      <c r="CB92" s="51"/>
      <c r="CC92" s="51"/>
      <c r="CD92" s="51"/>
      <c r="CE92" s="51"/>
      <c r="CF92" s="51"/>
      <c r="CG92" s="51"/>
      <c r="CH92" s="51"/>
      <c r="CI92" s="51"/>
      <c r="CJ92" s="51"/>
      <c r="CK92" s="51"/>
      <c r="CL92" s="51"/>
      <c r="CM92" s="51"/>
      <c r="CN92" s="51"/>
      <c r="CO92" s="51"/>
      <c r="CP92" s="51"/>
      <c r="CQ92" s="51"/>
      <c r="CR92" s="51"/>
      <c r="CS92" s="51"/>
      <c r="CT92" s="51"/>
      <c r="CU92" s="51"/>
      <c r="CV92" s="51"/>
      <c r="CW92" s="51"/>
      <c r="CX92" s="51"/>
      <c r="CY92" s="51"/>
      <c r="CZ92" s="51"/>
      <c r="DA92" s="51"/>
      <c r="DB92" s="51"/>
      <c r="DC92" s="51"/>
      <c r="DD92" s="51"/>
      <c r="DE92" s="51"/>
      <c r="DF92" s="51"/>
      <c r="DG92" s="51"/>
      <c r="DH92" s="51"/>
      <c r="DI92" s="51"/>
      <c r="DJ92" s="51"/>
      <c r="DK92" s="51"/>
      <c r="DL92" s="51"/>
      <c r="DM92" s="51"/>
      <c r="DN92" s="51"/>
      <c r="DO92" s="51"/>
      <c r="DP92" s="51"/>
      <c r="DQ92" s="51"/>
      <c r="DR92" s="51"/>
      <c r="DS92" s="51"/>
      <c r="DT92" s="51"/>
      <c r="DU92" s="51"/>
      <c r="DV92" s="51"/>
      <c r="DW92" s="51"/>
      <c r="DX92" s="51"/>
      <c r="DY92" s="51"/>
      <c r="DZ92" s="51"/>
      <c r="EA92" s="51"/>
      <c r="EB92" s="51"/>
      <c r="EC92" s="51"/>
      <c r="ED92" s="51"/>
      <c r="EE92" s="51"/>
      <c r="EF92" s="51"/>
      <c r="EG92" s="51"/>
      <c r="EH92" s="51"/>
      <c r="EI92" s="51"/>
      <c r="EJ92" s="51"/>
      <c r="EK92" s="51"/>
      <c r="EL92" s="51"/>
      <c r="EM92" s="51"/>
      <c r="EN92" s="51"/>
      <c r="EO92" s="51"/>
      <c r="EP92" s="51"/>
      <c r="EQ92" s="51"/>
      <c r="ER92" s="51"/>
      <c r="ES92" s="51"/>
      <c r="ET92" s="51"/>
      <c r="EU92" s="51"/>
      <c r="EV92" s="51"/>
      <c r="EW92" s="51"/>
      <c r="EX92" s="51"/>
      <c r="EY92" s="51"/>
      <c r="EZ92" s="51"/>
      <c r="FA92" s="51"/>
      <c r="FB92" s="51"/>
      <c r="FC92" s="51"/>
      <c r="FD92" s="51"/>
      <c r="FE92" s="51"/>
      <c r="FF92" s="51"/>
      <c r="FG92" s="51"/>
      <c r="FH92" s="51"/>
      <c r="FI92" s="51"/>
      <c r="FJ92" s="51"/>
      <c r="FK92" s="51"/>
      <c r="FL92" s="51"/>
      <c r="FM92" s="51"/>
      <c r="FN92" s="51"/>
      <c r="FO92" s="51"/>
      <c r="FP92" s="51"/>
      <c r="FQ92" s="51"/>
      <c r="FR92" s="51"/>
      <c r="FS92" s="51"/>
      <c r="FT92" s="51"/>
      <c r="FU92" s="51"/>
      <c r="FV92" s="51"/>
      <c r="FW92" s="51"/>
      <c r="FX92" s="51"/>
      <c r="FY92" s="51"/>
      <c r="FZ92" s="51"/>
      <c r="GA92" s="51"/>
      <c r="GB92" s="51"/>
      <c r="GC92" s="51"/>
      <c r="GD92" s="51"/>
      <c r="GE92" s="51"/>
      <c r="GF92" s="51"/>
      <c r="GG92" s="51"/>
      <c r="GH92" s="51"/>
      <c r="GI92" s="51"/>
      <c r="GJ92" s="51"/>
      <c r="GK92" s="51"/>
      <c r="GL92" s="51"/>
      <c r="GM92" s="51"/>
      <c r="GN92" s="51"/>
      <c r="GO92" s="51"/>
      <c r="GP92" s="51"/>
      <c r="GQ92" s="51"/>
      <c r="GR92" s="51"/>
      <c r="GS92" s="51"/>
      <c r="GT92" s="51"/>
      <c r="GU92" s="51"/>
      <c r="GV92" s="51"/>
      <c r="GW92" s="51"/>
      <c r="GX92" s="51"/>
      <c r="GY92" s="51"/>
      <c r="GZ92" s="51"/>
      <c r="HA92" s="51"/>
      <c r="HB92" s="51"/>
      <c r="HC92" s="51"/>
      <c r="HD92" s="51"/>
      <c r="HE92" s="51"/>
      <c r="HF92" s="51"/>
      <c r="HG92" s="51"/>
      <c r="HH92" s="51"/>
      <c r="HI92" s="51"/>
      <c r="HJ92" s="51"/>
      <c r="HK92" s="51"/>
      <c r="HL92" s="51"/>
      <c r="HM92" s="51"/>
      <c r="HN92" s="51"/>
      <c r="HO92" s="51"/>
      <c r="HP92" s="51"/>
      <c r="HQ92" s="51"/>
      <c r="HR92" s="51"/>
      <c r="HS92" s="51"/>
      <c r="HT92" s="51"/>
      <c r="HU92" s="51"/>
      <c r="HV92" s="51"/>
      <c r="HW92" s="51"/>
      <c r="HX92" s="51"/>
      <c r="HY92" s="51"/>
      <c r="HZ92" s="51"/>
      <c r="IA92" s="51"/>
      <c r="IB92" s="51"/>
      <c r="IC92" s="51"/>
      <c r="ID92" s="51"/>
      <c r="IE92" s="51"/>
      <c r="IF92" s="51"/>
    </row>
    <row r="93" spans="1:242" ht="15.75" thickBot="1" x14ac:dyDescent="0.3">
      <c r="A93" s="1043" t="s">
        <v>268</v>
      </c>
      <c r="B93" s="1044"/>
      <c r="C93" s="1422" t="s">
        <v>814</v>
      </c>
      <c r="D93" s="1423"/>
      <c r="E93" s="1424"/>
      <c r="F93" s="230"/>
      <c r="G93" s="230"/>
      <c r="H93" s="230"/>
      <c r="I93" s="51"/>
      <c r="J93" s="51"/>
      <c r="K93" s="1"/>
      <c r="L93" s="51"/>
      <c r="M93" s="51"/>
      <c r="N93" s="51"/>
      <c r="O93" s="51"/>
      <c r="P93" s="51"/>
      <c r="Q93" s="51"/>
      <c r="R93" s="51"/>
      <c r="S93" s="51"/>
      <c r="T93" s="51"/>
      <c r="U93" s="51"/>
      <c r="V93" s="51"/>
      <c r="W93" s="51"/>
      <c r="X93" s="51"/>
      <c r="Y93" s="51"/>
      <c r="Z93" s="51"/>
      <c r="AA93" s="51"/>
      <c r="AB93" s="51"/>
      <c r="AC93" s="51"/>
      <c r="AD93" s="51"/>
      <c r="AE93" s="51"/>
      <c r="AF93" s="51"/>
      <c r="AG93" s="51"/>
      <c r="AH93" s="51"/>
      <c r="AI93" s="51"/>
      <c r="AJ93" s="51"/>
      <c r="AK93" s="51"/>
      <c r="AL93" s="51"/>
      <c r="AM93" s="51"/>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c r="BN93" s="51"/>
      <c r="BO93" s="51"/>
      <c r="BP93" s="51"/>
      <c r="BQ93" s="51"/>
      <c r="BR93" s="51"/>
      <c r="BS93" s="51"/>
      <c r="BT93" s="51"/>
      <c r="BU93" s="51"/>
      <c r="BV93" s="51"/>
      <c r="BW93" s="51"/>
      <c r="BX93" s="51"/>
      <c r="BY93" s="51"/>
      <c r="BZ93" s="51"/>
      <c r="CA93" s="51"/>
      <c r="CB93" s="51"/>
      <c r="CC93" s="51"/>
      <c r="CD93" s="51"/>
      <c r="CE93" s="51"/>
      <c r="CF93" s="51"/>
      <c r="CG93" s="51"/>
      <c r="CH93" s="51"/>
      <c r="CI93" s="51"/>
      <c r="CJ93" s="51"/>
      <c r="CK93" s="51"/>
      <c r="CL93" s="51"/>
      <c r="CM93" s="51"/>
      <c r="CN93" s="51"/>
      <c r="CO93" s="51"/>
      <c r="CP93" s="51"/>
      <c r="CQ93" s="51"/>
      <c r="CR93" s="51"/>
      <c r="CS93" s="51"/>
      <c r="CT93" s="51"/>
      <c r="CU93" s="51"/>
      <c r="CV93" s="51"/>
      <c r="CW93" s="51"/>
      <c r="CX93" s="51"/>
      <c r="CY93" s="51"/>
      <c r="CZ93" s="51"/>
      <c r="DA93" s="51"/>
      <c r="DB93" s="51"/>
      <c r="DC93" s="51"/>
      <c r="DD93" s="51"/>
      <c r="DE93" s="51"/>
      <c r="DF93" s="51"/>
      <c r="DG93" s="51"/>
      <c r="DH93" s="51"/>
      <c r="DI93" s="51"/>
      <c r="DJ93" s="51"/>
      <c r="DK93" s="51"/>
      <c r="DL93" s="51"/>
      <c r="DM93" s="51"/>
      <c r="DN93" s="51"/>
      <c r="DO93" s="51"/>
      <c r="DP93" s="51"/>
      <c r="DQ93" s="51"/>
      <c r="DR93" s="51"/>
      <c r="DS93" s="51"/>
      <c r="DT93" s="51"/>
      <c r="DU93" s="51"/>
      <c r="DV93" s="51"/>
      <c r="DW93" s="51"/>
      <c r="DX93" s="51"/>
      <c r="DY93" s="51"/>
      <c r="DZ93" s="51"/>
      <c r="EA93" s="51"/>
      <c r="EB93" s="51"/>
      <c r="EC93" s="51"/>
      <c r="ED93" s="51"/>
      <c r="EE93" s="51"/>
      <c r="EF93" s="51"/>
      <c r="EG93" s="51"/>
      <c r="EH93" s="51"/>
      <c r="EI93" s="51"/>
      <c r="EJ93" s="51"/>
      <c r="EK93" s="51"/>
      <c r="EL93" s="51"/>
      <c r="EM93" s="51"/>
      <c r="EN93" s="51"/>
      <c r="EO93" s="51"/>
      <c r="EP93" s="51"/>
      <c r="EQ93" s="51"/>
      <c r="ER93" s="51"/>
      <c r="ES93" s="51"/>
      <c r="ET93" s="51"/>
      <c r="EU93" s="51"/>
      <c r="EV93" s="51"/>
      <c r="EW93" s="51"/>
      <c r="EX93" s="51"/>
      <c r="EY93" s="51"/>
      <c r="EZ93" s="51"/>
      <c r="FA93" s="51"/>
      <c r="FB93" s="51"/>
      <c r="FC93" s="51"/>
      <c r="FD93" s="51"/>
      <c r="FE93" s="51"/>
      <c r="FF93" s="51"/>
      <c r="FG93" s="51"/>
      <c r="FH93" s="51"/>
      <c r="FI93" s="51"/>
      <c r="FJ93" s="51"/>
      <c r="FK93" s="51"/>
      <c r="FL93" s="51"/>
      <c r="FM93" s="51"/>
      <c r="FN93" s="51"/>
      <c r="FO93" s="51"/>
      <c r="FP93" s="51"/>
      <c r="FQ93" s="51"/>
      <c r="FR93" s="51"/>
      <c r="FS93" s="51"/>
      <c r="FT93" s="51"/>
      <c r="FU93" s="51"/>
      <c r="FV93" s="51"/>
      <c r="FW93" s="51"/>
      <c r="FX93" s="51"/>
      <c r="FY93" s="51"/>
      <c r="FZ93" s="51"/>
      <c r="GA93" s="51"/>
      <c r="GB93" s="51"/>
      <c r="GC93" s="51"/>
      <c r="GD93" s="51"/>
      <c r="GE93" s="51"/>
      <c r="GF93" s="51"/>
      <c r="GG93" s="51"/>
      <c r="GH93" s="51"/>
      <c r="GI93" s="51"/>
      <c r="GJ93" s="51"/>
      <c r="GK93" s="51"/>
      <c r="GL93" s="51"/>
      <c r="GM93" s="51"/>
      <c r="GN93" s="51"/>
      <c r="GO93" s="51"/>
      <c r="GP93" s="51"/>
      <c r="GQ93" s="51"/>
      <c r="GR93" s="51"/>
      <c r="GS93" s="51"/>
      <c r="GT93" s="51"/>
      <c r="GU93" s="51"/>
      <c r="GV93" s="51"/>
      <c r="GW93" s="51"/>
      <c r="GX93" s="51"/>
      <c r="GY93" s="51"/>
      <c r="GZ93" s="51"/>
      <c r="HA93" s="51"/>
      <c r="HB93" s="51"/>
      <c r="HC93" s="51"/>
      <c r="HD93" s="51"/>
      <c r="HE93" s="51"/>
      <c r="HF93" s="51"/>
      <c r="HG93" s="51"/>
      <c r="HH93" s="51"/>
      <c r="HI93" s="51"/>
      <c r="HJ93" s="51"/>
      <c r="HK93" s="51"/>
      <c r="HL93" s="51"/>
      <c r="HM93" s="51"/>
      <c r="HN93" s="51"/>
      <c r="HO93" s="51"/>
      <c r="HP93" s="51"/>
      <c r="HQ93" s="51"/>
      <c r="HR93" s="51"/>
      <c r="HS93" s="51"/>
      <c r="HT93" s="51"/>
      <c r="HU93" s="51"/>
      <c r="HV93" s="51"/>
      <c r="HW93" s="51"/>
      <c r="HX93" s="51"/>
      <c r="HY93" s="51"/>
      <c r="HZ93" s="51"/>
      <c r="IA93" s="51"/>
      <c r="IB93" s="51"/>
      <c r="IC93" s="51"/>
      <c r="ID93" s="51"/>
      <c r="IE93" s="51"/>
      <c r="IF93" s="51"/>
    </row>
    <row r="94" spans="1:242" ht="15" x14ac:dyDescent="0.25">
      <c r="A94" s="286"/>
      <c r="B94" s="230"/>
      <c r="C94" s="288"/>
      <c r="D94" s="288"/>
      <c r="E94" s="263"/>
      <c r="F94" s="230"/>
      <c r="G94" s="230"/>
      <c r="H94" s="230"/>
      <c r="I94" s="19"/>
      <c r="J94" s="1"/>
      <c r="K94" s="1"/>
      <c r="L94" s="51"/>
      <c r="M94" s="51"/>
      <c r="N94" s="51"/>
      <c r="O94" s="51"/>
      <c r="P94" s="51"/>
      <c r="Q94" s="51"/>
      <c r="R94" s="51"/>
      <c r="S94" s="51"/>
      <c r="T94" s="51"/>
      <c r="U94" s="51"/>
      <c r="V94" s="51"/>
      <c r="W94" s="51"/>
      <c r="X94" s="51"/>
      <c r="Y94" s="51"/>
      <c r="Z94" s="51"/>
      <c r="AA94" s="51"/>
      <c r="AB94" s="51"/>
      <c r="AC94" s="51"/>
      <c r="AD94" s="51"/>
      <c r="AE94" s="51"/>
      <c r="AF94" s="51"/>
      <c r="AG94" s="51"/>
      <c r="AH94" s="51"/>
      <c r="AI94" s="51"/>
      <c r="AJ94" s="51"/>
      <c r="AK94" s="51"/>
      <c r="AL94" s="51"/>
      <c r="AM94" s="51"/>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c r="BN94" s="51"/>
      <c r="BO94" s="51"/>
      <c r="BP94" s="51"/>
      <c r="BQ94" s="51"/>
      <c r="BR94" s="51"/>
      <c r="BS94" s="51"/>
      <c r="BT94" s="51"/>
      <c r="BU94" s="51"/>
      <c r="BV94" s="51"/>
      <c r="BW94" s="51"/>
      <c r="BX94" s="51"/>
      <c r="BY94" s="51"/>
      <c r="BZ94" s="51"/>
      <c r="CA94" s="51"/>
      <c r="CB94" s="51"/>
      <c r="CC94" s="51"/>
      <c r="CD94" s="51"/>
      <c r="CE94" s="51"/>
      <c r="CF94" s="51"/>
      <c r="CG94" s="51"/>
      <c r="CH94" s="51"/>
      <c r="CI94" s="51"/>
      <c r="CJ94" s="51"/>
      <c r="CK94" s="51"/>
      <c r="CL94" s="51"/>
      <c r="CM94" s="51"/>
      <c r="CN94" s="51"/>
      <c r="CO94" s="51"/>
      <c r="CP94" s="51"/>
      <c r="CQ94" s="51"/>
      <c r="CR94" s="51"/>
      <c r="CS94" s="51"/>
      <c r="CT94" s="51"/>
      <c r="CU94" s="51"/>
      <c r="CV94" s="51"/>
      <c r="CW94" s="51"/>
      <c r="CX94" s="51"/>
      <c r="CY94" s="51"/>
      <c r="CZ94" s="51"/>
      <c r="DA94" s="51"/>
      <c r="DB94" s="51"/>
      <c r="DC94" s="51"/>
      <c r="DD94" s="51"/>
      <c r="DE94" s="51"/>
      <c r="DF94" s="51"/>
      <c r="DG94" s="51"/>
      <c r="DH94" s="51"/>
      <c r="DI94" s="51"/>
      <c r="DJ94" s="51"/>
      <c r="DK94" s="51"/>
      <c r="DL94" s="51"/>
      <c r="DM94" s="51"/>
      <c r="DN94" s="51"/>
      <c r="DO94" s="51"/>
      <c r="DP94" s="51"/>
      <c r="DQ94" s="51"/>
      <c r="DR94" s="51"/>
      <c r="DS94" s="51"/>
      <c r="DT94" s="51"/>
      <c r="DU94" s="51"/>
      <c r="DV94" s="51"/>
      <c r="DW94" s="51"/>
      <c r="DX94" s="51"/>
      <c r="DY94" s="51"/>
      <c r="DZ94" s="51"/>
      <c r="EA94" s="51"/>
      <c r="EB94" s="51"/>
      <c r="EC94" s="51"/>
      <c r="ED94" s="51"/>
      <c r="EE94" s="51"/>
      <c r="EF94" s="51"/>
      <c r="EG94" s="51"/>
      <c r="EH94" s="51"/>
      <c r="EI94" s="51"/>
      <c r="EJ94" s="51"/>
      <c r="EK94" s="51"/>
      <c r="EL94" s="51"/>
      <c r="EM94" s="51"/>
      <c r="EN94" s="51"/>
      <c r="EO94" s="51"/>
      <c r="EP94" s="51"/>
      <c r="EQ94" s="51"/>
      <c r="ER94" s="51"/>
      <c r="ES94" s="51"/>
      <c r="ET94" s="51"/>
      <c r="EU94" s="51"/>
      <c r="EV94" s="51"/>
      <c r="EW94" s="51"/>
      <c r="EX94" s="51"/>
      <c r="EY94" s="51"/>
      <c r="EZ94" s="51"/>
      <c r="FA94" s="51"/>
      <c r="FB94" s="51"/>
      <c r="FC94" s="51"/>
      <c r="FD94" s="51"/>
      <c r="FE94" s="51"/>
      <c r="FF94" s="51"/>
      <c r="FG94" s="51"/>
      <c r="FH94" s="51"/>
      <c r="FI94" s="51"/>
      <c r="FJ94" s="51"/>
      <c r="FK94" s="51"/>
      <c r="FL94" s="51"/>
      <c r="FM94" s="51"/>
      <c r="FN94" s="51"/>
      <c r="FO94" s="51"/>
      <c r="FP94" s="51"/>
      <c r="FQ94" s="51"/>
      <c r="FR94" s="51"/>
      <c r="FS94" s="51"/>
      <c r="FT94" s="51"/>
      <c r="FU94" s="51"/>
      <c r="FV94" s="51"/>
      <c r="FW94" s="51"/>
      <c r="FX94" s="51"/>
      <c r="FY94" s="51"/>
      <c r="FZ94" s="51"/>
      <c r="GA94" s="51"/>
      <c r="GB94" s="51"/>
      <c r="GC94" s="51"/>
      <c r="GD94" s="51"/>
      <c r="GE94" s="51"/>
      <c r="GF94" s="51"/>
      <c r="GG94" s="51"/>
      <c r="GH94" s="51"/>
      <c r="GI94" s="51"/>
      <c r="GJ94" s="51"/>
      <c r="GK94" s="51"/>
      <c r="GL94" s="51"/>
      <c r="GM94" s="51"/>
      <c r="GN94" s="51"/>
      <c r="GO94" s="51"/>
      <c r="GP94" s="51"/>
      <c r="GQ94" s="51"/>
      <c r="GR94" s="51"/>
      <c r="GS94" s="51"/>
      <c r="GT94" s="51"/>
      <c r="GU94" s="51"/>
      <c r="GV94" s="51"/>
      <c r="GW94" s="51"/>
      <c r="GX94" s="51"/>
      <c r="GY94" s="51"/>
      <c r="GZ94" s="51"/>
      <c r="HA94" s="51"/>
      <c r="HB94" s="51"/>
      <c r="HC94" s="51"/>
      <c r="HD94" s="51"/>
      <c r="HE94" s="51"/>
      <c r="HF94" s="51"/>
      <c r="HG94" s="51"/>
      <c r="HH94" s="51"/>
      <c r="HI94" s="51"/>
      <c r="HJ94" s="51"/>
      <c r="HK94" s="51"/>
      <c r="HL94" s="51"/>
      <c r="HM94" s="51"/>
      <c r="HN94" s="51"/>
      <c r="HO94" s="51"/>
      <c r="HP94" s="51"/>
      <c r="HQ94" s="51"/>
      <c r="HR94" s="51"/>
      <c r="HS94" s="51"/>
      <c r="HT94" s="51"/>
      <c r="HU94" s="51"/>
      <c r="HV94" s="51"/>
      <c r="HW94" s="51"/>
      <c r="HX94" s="51"/>
      <c r="HY94" s="51"/>
      <c r="HZ94" s="51"/>
      <c r="IA94" s="51"/>
      <c r="IB94" s="51"/>
      <c r="IC94" s="51"/>
      <c r="ID94" s="51"/>
      <c r="IE94" s="51"/>
      <c r="IF94" s="51"/>
    </row>
    <row r="95" spans="1:242" ht="15.75" thickBot="1" x14ac:dyDescent="0.3">
      <c r="A95" s="286"/>
      <c r="B95" s="230"/>
      <c r="C95" s="288"/>
      <c r="D95" s="288"/>
      <c r="E95" s="263"/>
      <c r="F95" s="230"/>
      <c r="G95" s="230"/>
      <c r="H95" s="230"/>
      <c r="I95" s="19"/>
      <c r="J95" s="1"/>
      <c r="K95" s="1"/>
      <c r="L95" s="51"/>
      <c r="M95" s="51"/>
      <c r="N95" s="51"/>
      <c r="O95" s="51"/>
      <c r="P95" s="51"/>
      <c r="Q95" s="51"/>
      <c r="R95" s="51"/>
      <c r="S95" s="51"/>
      <c r="T95" s="51"/>
      <c r="U95" s="51"/>
      <c r="V95" s="51"/>
      <c r="W95" s="51"/>
      <c r="X95" s="51"/>
      <c r="Y95" s="51"/>
      <c r="Z95" s="51"/>
      <c r="AA95" s="51"/>
      <c r="AB95" s="51"/>
      <c r="AC95" s="51"/>
      <c r="AD95" s="51"/>
      <c r="AE95" s="51"/>
      <c r="AF95" s="51"/>
      <c r="AG95" s="51"/>
      <c r="AH95" s="51"/>
      <c r="AI95" s="51"/>
      <c r="AJ95" s="51"/>
      <c r="AK95" s="51"/>
      <c r="AL95" s="51"/>
      <c r="AM95" s="51"/>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c r="BN95" s="51"/>
      <c r="BO95" s="51"/>
      <c r="BP95" s="51"/>
      <c r="BQ95" s="51"/>
      <c r="BR95" s="51"/>
      <c r="BS95" s="51"/>
      <c r="BT95" s="51"/>
      <c r="BU95" s="51"/>
      <c r="BV95" s="51"/>
      <c r="BW95" s="51"/>
      <c r="BX95" s="51"/>
      <c r="BY95" s="51"/>
      <c r="BZ95" s="51"/>
      <c r="CA95" s="51"/>
      <c r="CB95" s="51"/>
      <c r="CC95" s="51"/>
      <c r="CD95" s="51"/>
      <c r="CE95" s="51"/>
      <c r="CF95" s="51"/>
      <c r="CG95" s="51"/>
      <c r="CH95" s="51"/>
      <c r="CI95" s="51"/>
      <c r="CJ95" s="51"/>
      <c r="CK95" s="51"/>
      <c r="CL95" s="51"/>
      <c r="CM95" s="51"/>
      <c r="CN95" s="51"/>
      <c r="CO95" s="51"/>
      <c r="CP95" s="51"/>
      <c r="CQ95" s="51"/>
      <c r="CR95" s="51"/>
      <c r="CS95" s="51"/>
      <c r="CT95" s="51"/>
      <c r="CU95" s="51"/>
      <c r="CV95" s="51"/>
      <c r="CW95" s="51"/>
      <c r="CX95" s="51"/>
      <c r="CY95" s="51"/>
      <c r="CZ95" s="51"/>
      <c r="DA95" s="51"/>
      <c r="DB95" s="51"/>
      <c r="DC95" s="51"/>
      <c r="DD95" s="51"/>
      <c r="DE95" s="51"/>
      <c r="DF95" s="51"/>
      <c r="DG95" s="51"/>
      <c r="DH95" s="51"/>
      <c r="DI95" s="51"/>
      <c r="DJ95" s="51"/>
      <c r="DK95" s="51"/>
      <c r="DL95" s="51"/>
      <c r="DM95" s="51"/>
      <c r="DN95" s="51"/>
      <c r="DO95" s="51"/>
      <c r="DP95" s="51"/>
      <c r="DQ95" s="51"/>
      <c r="DR95" s="51"/>
      <c r="DS95" s="51"/>
      <c r="DT95" s="51"/>
      <c r="DU95" s="51"/>
      <c r="DV95" s="51"/>
      <c r="DW95" s="51"/>
      <c r="DX95" s="51"/>
      <c r="DY95" s="51"/>
      <c r="DZ95" s="51"/>
      <c r="EA95" s="51"/>
      <c r="EB95" s="51"/>
      <c r="EC95" s="51"/>
      <c r="ED95" s="51"/>
      <c r="EE95" s="51"/>
      <c r="EF95" s="51"/>
      <c r="EG95" s="51"/>
      <c r="EH95" s="51"/>
      <c r="EI95" s="51"/>
      <c r="EJ95" s="51"/>
      <c r="EK95" s="51"/>
      <c r="EL95" s="51"/>
      <c r="EM95" s="51"/>
      <c r="EN95" s="51"/>
      <c r="EO95" s="51"/>
      <c r="EP95" s="51"/>
      <c r="EQ95" s="51"/>
      <c r="ER95" s="51"/>
      <c r="ES95" s="51"/>
      <c r="ET95" s="51"/>
      <c r="EU95" s="51"/>
      <c r="EV95" s="51"/>
      <c r="EW95" s="51"/>
      <c r="EX95" s="51"/>
      <c r="EY95" s="51"/>
      <c r="EZ95" s="51"/>
      <c r="FA95" s="51"/>
      <c r="FB95" s="51"/>
      <c r="FC95" s="51"/>
      <c r="FD95" s="51"/>
      <c r="FE95" s="51"/>
      <c r="FF95" s="51"/>
      <c r="FG95" s="51"/>
      <c r="FH95" s="51"/>
      <c r="FI95" s="51"/>
      <c r="FJ95" s="51"/>
      <c r="FK95" s="51"/>
      <c r="FL95" s="51"/>
      <c r="FM95" s="51"/>
      <c r="FN95" s="51"/>
      <c r="FO95" s="51"/>
      <c r="FP95" s="51"/>
      <c r="FQ95" s="51"/>
      <c r="FR95" s="51"/>
      <c r="FS95" s="51"/>
      <c r="FT95" s="51"/>
      <c r="FU95" s="51"/>
      <c r="FV95" s="51"/>
      <c r="FW95" s="51"/>
      <c r="FX95" s="51"/>
      <c r="FY95" s="51"/>
      <c r="FZ95" s="51"/>
      <c r="GA95" s="51"/>
      <c r="GB95" s="51"/>
      <c r="GC95" s="51"/>
      <c r="GD95" s="51"/>
      <c r="GE95" s="51"/>
      <c r="GF95" s="51"/>
      <c r="GG95" s="51"/>
      <c r="GH95" s="51"/>
      <c r="GI95" s="51"/>
      <c r="GJ95" s="51"/>
      <c r="GK95" s="51"/>
      <c r="GL95" s="51"/>
      <c r="GM95" s="51"/>
      <c r="GN95" s="51"/>
      <c r="GO95" s="51"/>
      <c r="GP95" s="51"/>
      <c r="GQ95" s="51"/>
      <c r="GR95" s="51"/>
      <c r="GS95" s="51"/>
      <c r="GT95" s="51"/>
      <c r="GU95" s="51"/>
      <c r="GV95" s="51"/>
      <c r="GW95" s="51"/>
      <c r="GX95" s="51"/>
      <c r="GY95" s="51"/>
      <c r="GZ95" s="51"/>
      <c r="HA95" s="51"/>
      <c r="HB95" s="51"/>
      <c r="HC95" s="51"/>
      <c r="HD95" s="51"/>
      <c r="HE95" s="51"/>
      <c r="HF95" s="51"/>
      <c r="HG95" s="51"/>
      <c r="HH95" s="51"/>
      <c r="HI95" s="51"/>
      <c r="HJ95" s="51"/>
      <c r="HK95" s="51"/>
      <c r="HL95" s="51"/>
      <c r="HM95" s="51"/>
      <c r="HN95" s="51"/>
      <c r="HO95" s="51"/>
      <c r="HP95" s="51"/>
      <c r="HQ95" s="51"/>
      <c r="HR95" s="51"/>
      <c r="HS95" s="51"/>
      <c r="HT95" s="51"/>
      <c r="HU95" s="51"/>
      <c r="HV95" s="51"/>
      <c r="HW95" s="51"/>
      <c r="HX95" s="51"/>
      <c r="HY95" s="51"/>
      <c r="HZ95" s="51"/>
      <c r="IA95" s="51"/>
      <c r="IB95" s="51"/>
      <c r="IC95" s="51"/>
      <c r="ID95" s="51"/>
      <c r="IE95" s="51"/>
      <c r="IF95" s="51"/>
    </row>
    <row r="96" spans="1:242" ht="15.75" thickBot="1" x14ac:dyDescent="0.25">
      <c r="A96" s="269"/>
      <c r="B96" s="269"/>
      <c r="C96" s="1278" t="str">
        <f>IF(C93="01.08.2021 - 31.07.2022","01.08. - 31.12.2021",(IF(C93="01.09.2021 - 31.08.2022","01.09. - 31.12.2021")))</f>
        <v>01.09. - 31.12.2021</v>
      </c>
      <c r="D96" s="1278" t="str">
        <f>IF(C93="01.08.2021 - 31.07.2022","01.01. - 31.07.2022",(IF(C93="01.09.2021 - 31.08.2022","01.01. - 31.08.2022")))</f>
        <v>01.01. - 31.08.2022</v>
      </c>
      <c r="E96" s="1425" t="s">
        <v>748</v>
      </c>
      <c r="F96" s="1426"/>
      <c r="G96" s="1426"/>
      <c r="H96" s="1427"/>
      <c r="I96" s="19"/>
      <c r="J96" s="1"/>
      <c r="K96" s="1"/>
      <c r="L96" s="51"/>
      <c r="M96" s="51"/>
      <c r="N96" s="51"/>
      <c r="O96" s="51"/>
      <c r="P96" s="51"/>
      <c r="Q96" s="51"/>
      <c r="R96" s="51"/>
      <c r="S96" s="51"/>
      <c r="T96" s="51"/>
      <c r="U96" s="51"/>
      <c r="V96" s="51"/>
      <c r="W96" s="51"/>
      <c r="X96" s="51"/>
      <c r="Y96" s="51"/>
      <c r="Z96" s="51"/>
      <c r="AA96" s="51"/>
      <c r="AB96" s="51"/>
      <c r="AC96" s="51"/>
      <c r="AD96" s="51"/>
      <c r="AE96" s="51"/>
      <c r="AF96" s="51"/>
      <c r="AG96" s="51"/>
      <c r="AH96" s="51"/>
      <c r="AI96" s="51"/>
      <c r="AJ96" s="51"/>
      <c r="AK96" s="51"/>
      <c r="AL96" s="51"/>
      <c r="AM96" s="51"/>
      <c r="AN96" s="51"/>
      <c r="AO96" s="51"/>
      <c r="AP96" s="51"/>
      <c r="AQ96" s="51"/>
      <c r="AR96" s="51"/>
      <c r="AS96" s="51"/>
      <c r="AT96" s="51"/>
      <c r="AU96" s="51"/>
      <c r="AV96" s="51"/>
      <c r="AW96" s="51"/>
      <c r="AX96" s="51"/>
      <c r="AY96" s="51"/>
      <c r="AZ96" s="51"/>
      <c r="BA96" s="51"/>
      <c r="BB96" s="51"/>
      <c r="BC96" s="51"/>
      <c r="BD96" s="51"/>
      <c r="BE96" s="51"/>
      <c r="BF96" s="51"/>
      <c r="BG96" s="51"/>
      <c r="BH96" s="51"/>
      <c r="BI96" s="51"/>
      <c r="BJ96" s="51"/>
      <c r="BK96" s="51"/>
      <c r="BL96" s="51"/>
      <c r="BM96" s="51"/>
      <c r="BN96" s="51"/>
      <c r="BO96" s="51"/>
      <c r="BP96" s="51"/>
      <c r="BQ96" s="51"/>
      <c r="BR96" s="51"/>
      <c r="BS96" s="51"/>
      <c r="BT96" s="51"/>
      <c r="BU96" s="51"/>
      <c r="BV96" s="51"/>
      <c r="BW96" s="51"/>
      <c r="BX96" s="51"/>
      <c r="BY96" s="51"/>
      <c r="BZ96" s="51"/>
      <c r="CA96" s="51"/>
      <c r="CB96" s="51"/>
      <c r="CC96" s="51"/>
      <c r="CD96" s="51"/>
      <c r="CE96" s="51"/>
      <c r="CF96" s="51"/>
      <c r="CG96" s="51"/>
      <c r="CH96" s="51"/>
      <c r="CI96" s="51"/>
      <c r="CJ96" s="51"/>
      <c r="CK96" s="51"/>
      <c r="CL96" s="51"/>
      <c r="CM96" s="51"/>
      <c r="CN96" s="51"/>
      <c r="CO96" s="51"/>
      <c r="CP96" s="51"/>
      <c r="CQ96" s="51"/>
      <c r="CR96" s="51"/>
      <c r="CS96" s="51"/>
      <c r="CT96" s="51"/>
      <c r="CU96" s="51"/>
      <c r="CV96" s="51"/>
      <c r="CW96" s="51"/>
      <c r="CX96" s="51"/>
      <c r="CY96" s="51"/>
      <c r="CZ96" s="51"/>
      <c r="DA96" s="51"/>
      <c r="DB96" s="51"/>
      <c r="DC96" s="51"/>
      <c r="DD96" s="51"/>
      <c r="DE96" s="51"/>
      <c r="DF96" s="51"/>
      <c r="DG96" s="51"/>
      <c r="DH96" s="51"/>
      <c r="DI96" s="51"/>
      <c r="DJ96" s="51"/>
      <c r="DK96" s="51"/>
      <c r="DL96" s="51"/>
      <c r="DM96" s="51"/>
      <c r="DN96" s="51"/>
      <c r="DO96" s="51"/>
      <c r="DP96" s="51"/>
      <c r="DQ96" s="51"/>
      <c r="DR96" s="51"/>
      <c r="DS96" s="51"/>
      <c r="DT96" s="51"/>
      <c r="DU96" s="51"/>
      <c r="DV96" s="51"/>
      <c r="DW96" s="51"/>
      <c r="DX96" s="51"/>
      <c r="DY96" s="51"/>
      <c r="DZ96" s="51"/>
      <c r="EA96" s="51"/>
      <c r="EB96" s="51"/>
      <c r="EC96" s="51"/>
      <c r="ED96" s="51"/>
      <c r="EE96" s="51"/>
      <c r="EF96" s="51"/>
      <c r="EG96" s="51"/>
      <c r="EH96" s="51"/>
      <c r="EI96" s="51"/>
      <c r="EJ96" s="51"/>
      <c r="EK96" s="51"/>
      <c r="EL96" s="51"/>
      <c r="EM96" s="51"/>
      <c r="EN96" s="51"/>
      <c r="EO96" s="51"/>
      <c r="EP96" s="51"/>
      <c r="EQ96" s="51"/>
      <c r="ER96" s="51"/>
      <c r="ES96" s="51"/>
      <c r="ET96" s="51"/>
      <c r="EU96" s="51"/>
      <c r="EV96" s="51"/>
      <c r="EW96" s="51"/>
      <c r="EX96" s="51"/>
      <c r="EY96" s="51"/>
      <c r="EZ96" s="51"/>
      <c r="FA96" s="51"/>
      <c r="FB96" s="51"/>
      <c r="FC96" s="51"/>
      <c r="FD96" s="51"/>
      <c r="FE96" s="51"/>
      <c r="FF96" s="51"/>
      <c r="FG96" s="51"/>
      <c r="FH96" s="51"/>
      <c r="FI96" s="51"/>
      <c r="FJ96" s="51"/>
      <c r="FK96" s="51"/>
      <c r="FL96" s="51"/>
      <c r="FM96" s="51"/>
      <c r="FN96" s="51"/>
      <c r="FO96" s="51"/>
      <c r="FP96" s="51"/>
      <c r="FQ96" s="51"/>
      <c r="FR96" s="51"/>
      <c r="FS96" s="51"/>
      <c r="FT96" s="51"/>
      <c r="FU96" s="51"/>
      <c r="FV96" s="51"/>
      <c r="FW96" s="51"/>
      <c r="FX96" s="51"/>
      <c r="FY96" s="51"/>
      <c r="FZ96" s="51"/>
      <c r="GA96" s="51"/>
      <c r="GB96" s="51"/>
      <c r="GC96" s="51"/>
      <c r="GD96" s="51"/>
      <c r="GE96" s="51"/>
      <c r="GF96" s="51"/>
      <c r="GG96" s="51"/>
      <c r="GH96" s="51"/>
      <c r="GI96" s="51"/>
      <c r="GJ96" s="51"/>
      <c r="GK96" s="51"/>
      <c r="GL96" s="51"/>
      <c r="GM96" s="51"/>
      <c r="GN96" s="51"/>
      <c r="GO96" s="51"/>
      <c r="GP96" s="51"/>
      <c r="GQ96" s="51"/>
      <c r="GR96" s="51"/>
      <c r="GS96" s="51"/>
      <c r="GT96" s="51"/>
      <c r="GU96" s="51"/>
      <c r="GV96" s="51"/>
      <c r="GW96" s="51"/>
      <c r="GX96" s="51"/>
      <c r="GY96" s="51"/>
      <c r="GZ96" s="51"/>
      <c r="HA96" s="51"/>
      <c r="HB96" s="51"/>
      <c r="HC96" s="51"/>
      <c r="HD96" s="51"/>
      <c r="HE96" s="51"/>
      <c r="HF96" s="51"/>
      <c r="HG96" s="51"/>
      <c r="HH96" s="51"/>
      <c r="HI96" s="51"/>
      <c r="HJ96" s="51"/>
      <c r="HK96" s="51"/>
      <c r="HL96" s="51"/>
      <c r="HM96" s="51"/>
      <c r="HN96" s="51"/>
      <c r="HO96" s="51"/>
      <c r="HP96" s="51"/>
      <c r="HQ96" s="51"/>
      <c r="HR96" s="51"/>
      <c r="HS96" s="51"/>
      <c r="HT96" s="51"/>
      <c r="HU96" s="51"/>
      <c r="HV96" s="51"/>
      <c r="HW96" s="51"/>
      <c r="HX96" s="51"/>
      <c r="HY96" s="51"/>
      <c r="HZ96" s="51"/>
      <c r="IA96" s="51"/>
      <c r="IB96" s="51"/>
      <c r="IC96" s="51"/>
      <c r="ID96" s="51"/>
      <c r="IE96" s="51"/>
      <c r="IF96" s="51"/>
    </row>
    <row r="97" spans="1:240" ht="18.75" thickBot="1" x14ac:dyDescent="0.25">
      <c r="A97" s="1045" t="s">
        <v>717</v>
      </c>
      <c r="B97" s="1046"/>
      <c r="C97" s="1192">
        <v>0</v>
      </c>
      <c r="D97" s="1192">
        <v>0</v>
      </c>
      <c r="E97" s="1428">
        <f>C97+D97</f>
        <v>0</v>
      </c>
      <c r="F97" s="1429"/>
      <c r="G97" s="1429"/>
      <c r="H97" s="1430"/>
      <c r="I97" s="19"/>
      <c r="J97" s="1"/>
      <c r="K97" s="1"/>
      <c r="L97" s="51"/>
      <c r="M97" s="51"/>
      <c r="N97" s="51"/>
      <c r="O97" s="51"/>
      <c r="P97" s="51"/>
      <c r="Q97" s="51"/>
      <c r="R97" s="51"/>
      <c r="S97" s="51"/>
      <c r="T97" s="51"/>
      <c r="U97" s="51"/>
      <c r="V97" s="51"/>
      <c r="W97" s="51"/>
      <c r="X97" s="51"/>
      <c r="Y97" s="51"/>
      <c r="Z97" s="51"/>
      <c r="AA97" s="51"/>
      <c r="AB97" s="51"/>
      <c r="AC97" s="51"/>
      <c r="AD97" s="51"/>
      <c r="AE97" s="51"/>
      <c r="AF97" s="51"/>
      <c r="AG97" s="51"/>
      <c r="AH97" s="51"/>
      <c r="AI97" s="51"/>
      <c r="AJ97" s="51"/>
      <c r="AK97" s="51"/>
      <c r="AL97" s="51"/>
      <c r="AM97" s="51"/>
      <c r="AN97" s="51"/>
      <c r="AO97" s="51"/>
      <c r="AP97" s="51"/>
      <c r="AQ97" s="51"/>
      <c r="AR97" s="51"/>
      <c r="AS97" s="51"/>
      <c r="AT97" s="51"/>
      <c r="AU97" s="51"/>
      <c r="AV97" s="51"/>
      <c r="AW97" s="51"/>
      <c r="AX97" s="51"/>
      <c r="AY97" s="51"/>
      <c r="AZ97" s="51"/>
      <c r="BA97" s="51"/>
      <c r="BB97" s="51"/>
      <c r="BC97" s="51"/>
      <c r="BD97" s="51"/>
      <c r="BE97" s="51"/>
      <c r="BF97" s="51"/>
      <c r="BG97" s="51"/>
      <c r="BH97" s="51"/>
      <c r="BI97" s="51"/>
      <c r="BJ97" s="51"/>
      <c r="BK97" s="51"/>
      <c r="BL97" s="51"/>
      <c r="BM97" s="51"/>
      <c r="BN97" s="51"/>
      <c r="BO97" s="51"/>
      <c r="BP97" s="51"/>
      <c r="BQ97" s="51"/>
      <c r="BR97" s="51"/>
      <c r="BS97" s="51"/>
      <c r="BT97" s="51"/>
      <c r="BU97" s="51"/>
      <c r="BV97" s="51"/>
      <c r="BW97" s="51"/>
      <c r="BX97" s="51"/>
      <c r="BY97" s="51"/>
      <c r="BZ97" s="51"/>
      <c r="CA97" s="51"/>
      <c r="CB97" s="51"/>
      <c r="CC97" s="51"/>
      <c r="CD97" s="51"/>
      <c r="CE97" s="51"/>
      <c r="CF97" s="51"/>
      <c r="CG97" s="51"/>
      <c r="CH97" s="51"/>
      <c r="CI97" s="51"/>
      <c r="CJ97" s="51"/>
      <c r="CK97" s="51"/>
      <c r="CL97" s="51"/>
      <c r="CM97" s="51"/>
      <c r="CN97" s="51"/>
      <c r="CO97" s="51"/>
      <c r="CP97" s="51"/>
      <c r="CQ97" s="51"/>
      <c r="CR97" s="51"/>
      <c r="CS97" s="51"/>
      <c r="CT97" s="51"/>
      <c r="CU97" s="51"/>
      <c r="CV97" s="51"/>
      <c r="CW97" s="51"/>
      <c r="CX97" s="51"/>
      <c r="CY97" s="51"/>
      <c r="CZ97" s="51"/>
      <c r="DA97" s="51"/>
      <c r="DB97" s="51"/>
      <c r="DC97" s="51"/>
      <c r="DD97" s="51"/>
      <c r="DE97" s="51"/>
      <c r="DF97" s="51"/>
      <c r="DG97" s="51"/>
      <c r="DH97" s="51"/>
      <c r="DI97" s="51"/>
      <c r="DJ97" s="51"/>
      <c r="DK97" s="51"/>
      <c r="DL97" s="51"/>
      <c r="DM97" s="51"/>
      <c r="DN97" s="51"/>
      <c r="DO97" s="51"/>
      <c r="DP97" s="51"/>
      <c r="DQ97" s="51"/>
      <c r="DR97" s="51"/>
      <c r="DS97" s="51"/>
      <c r="DT97" s="51"/>
      <c r="DU97" s="51"/>
      <c r="DV97" s="51"/>
      <c r="DW97" s="51"/>
      <c r="DX97" s="51"/>
      <c r="DY97" s="51"/>
      <c r="DZ97" s="51"/>
      <c r="EA97" s="51"/>
      <c r="EB97" s="51"/>
      <c r="EC97" s="51"/>
      <c r="ED97" s="51"/>
      <c r="EE97" s="51"/>
      <c r="EF97" s="51"/>
      <c r="EG97" s="51"/>
      <c r="EH97" s="51"/>
      <c r="EI97" s="51"/>
      <c r="EJ97" s="51"/>
      <c r="EK97" s="51"/>
      <c r="EL97" s="51"/>
      <c r="EM97" s="51"/>
      <c r="EN97" s="51"/>
      <c r="EO97" s="51"/>
      <c r="EP97" s="51"/>
      <c r="EQ97" s="51"/>
      <c r="ER97" s="51"/>
      <c r="ES97" s="51"/>
      <c r="ET97" s="51"/>
      <c r="EU97" s="51"/>
      <c r="EV97" s="51"/>
      <c r="EW97" s="51"/>
      <c r="EX97" s="51"/>
      <c r="EY97" s="51"/>
      <c r="EZ97" s="51"/>
      <c r="FA97" s="51"/>
      <c r="FB97" s="51"/>
      <c r="FC97" s="51"/>
      <c r="FD97" s="51"/>
      <c r="FE97" s="51"/>
      <c r="FF97" s="51"/>
      <c r="FG97" s="51"/>
      <c r="FH97" s="51"/>
      <c r="FI97" s="51"/>
      <c r="FJ97" s="51"/>
      <c r="FK97" s="51"/>
      <c r="FL97" s="51"/>
      <c r="FM97" s="51"/>
      <c r="FN97" s="51"/>
      <c r="FO97" s="51"/>
      <c r="FP97" s="51"/>
      <c r="FQ97" s="51"/>
      <c r="FR97" s="51"/>
      <c r="FS97" s="51"/>
      <c r="FT97" s="51"/>
      <c r="FU97" s="51"/>
      <c r="FV97" s="51"/>
      <c r="FW97" s="51"/>
      <c r="FX97" s="51"/>
      <c r="FY97" s="51"/>
      <c r="FZ97" s="51"/>
      <c r="GA97" s="51"/>
      <c r="GB97" s="51"/>
      <c r="GC97" s="51"/>
      <c r="GD97" s="51"/>
      <c r="GE97" s="51"/>
      <c r="GF97" s="51"/>
      <c r="GG97" s="51"/>
      <c r="GH97" s="51"/>
      <c r="GI97" s="51"/>
      <c r="GJ97" s="51"/>
      <c r="GK97" s="51"/>
      <c r="GL97" s="51"/>
      <c r="GM97" s="51"/>
      <c r="GN97" s="51"/>
      <c r="GO97" s="51"/>
      <c r="GP97" s="51"/>
      <c r="GQ97" s="51"/>
      <c r="GR97" s="51"/>
      <c r="GS97" s="51"/>
      <c r="GT97" s="51"/>
      <c r="GU97" s="51"/>
      <c r="GV97" s="51"/>
      <c r="GW97" s="51"/>
      <c r="GX97" s="51"/>
      <c r="GY97" s="51"/>
      <c r="GZ97" s="51"/>
      <c r="HA97" s="51"/>
      <c r="HB97" s="51"/>
      <c r="HC97" s="51"/>
      <c r="HD97" s="51"/>
      <c r="HE97" s="51"/>
      <c r="HF97" s="51"/>
      <c r="HG97" s="51"/>
      <c r="HH97" s="51"/>
      <c r="HI97" s="51"/>
      <c r="HJ97" s="51"/>
      <c r="HK97" s="51"/>
      <c r="HL97" s="51"/>
      <c r="HM97" s="51"/>
      <c r="HN97" s="51"/>
      <c r="HO97" s="51"/>
      <c r="HP97" s="51"/>
      <c r="HQ97" s="51"/>
      <c r="HR97" s="51"/>
      <c r="HS97" s="51"/>
      <c r="HT97" s="51"/>
      <c r="HU97" s="51"/>
      <c r="HV97" s="51"/>
      <c r="HW97" s="51"/>
      <c r="HX97" s="51"/>
      <c r="HY97" s="51"/>
      <c r="HZ97" s="51"/>
      <c r="IA97" s="51"/>
      <c r="IB97" s="51"/>
      <c r="IC97" s="51"/>
      <c r="ID97" s="51"/>
      <c r="IE97" s="51"/>
      <c r="IF97" s="51"/>
    </row>
    <row r="98" spans="1:240" ht="18" x14ac:dyDescent="0.2">
      <c r="A98" s="1024"/>
      <c r="B98" s="1024"/>
      <c r="C98" s="1049"/>
      <c r="D98" s="1049"/>
      <c r="E98" s="1050"/>
      <c r="F98" s="1050"/>
      <c r="G98" s="1050"/>
      <c r="H98" s="1050"/>
      <c r="I98" s="19"/>
      <c r="J98" s="1"/>
      <c r="K98" s="1"/>
      <c r="L98" s="51"/>
      <c r="M98" s="51"/>
      <c r="N98" s="51"/>
      <c r="O98" s="51"/>
      <c r="P98" s="51"/>
      <c r="Q98" s="51"/>
      <c r="R98" s="51"/>
      <c r="S98" s="51"/>
      <c r="T98" s="51"/>
      <c r="U98" s="51"/>
      <c r="V98" s="51"/>
      <c r="W98" s="51"/>
      <c r="X98" s="51"/>
      <c r="Y98" s="51"/>
      <c r="Z98" s="51"/>
      <c r="AA98" s="51"/>
      <c r="AB98" s="51"/>
      <c r="AC98" s="51"/>
      <c r="AD98" s="51"/>
      <c r="AE98" s="51"/>
      <c r="AF98" s="51"/>
      <c r="AG98" s="51"/>
      <c r="AH98" s="51"/>
      <c r="AI98" s="51"/>
      <c r="AJ98" s="51"/>
      <c r="AK98" s="51"/>
      <c r="AL98" s="51"/>
      <c r="AM98" s="51"/>
      <c r="AN98" s="51"/>
      <c r="AO98" s="51"/>
      <c r="AP98" s="51"/>
      <c r="AQ98" s="51"/>
      <c r="AR98" s="51"/>
      <c r="AS98" s="51"/>
      <c r="AT98" s="51"/>
      <c r="AU98" s="51"/>
      <c r="AV98" s="51"/>
      <c r="AW98" s="51"/>
      <c r="AX98" s="51"/>
      <c r="AY98" s="51"/>
      <c r="AZ98" s="51"/>
      <c r="BA98" s="51"/>
      <c r="BB98" s="51"/>
      <c r="BC98" s="51"/>
      <c r="BD98" s="51"/>
      <c r="BE98" s="51"/>
      <c r="BF98" s="51"/>
      <c r="BG98" s="51"/>
      <c r="BH98" s="51"/>
      <c r="BI98" s="51"/>
      <c r="BJ98" s="51"/>
      <c r="BK98" s="51"/>
      <c r="BL98" s="51"/>
      <c r="BM98" s="51"/>
      <c r="BN98" s="51"/>
      <c r="BO98" s="51"/>
      <c r="BP98" s="51"/>
      <c r="BQ98" s="51"/>
      <c r="BR98" s="51"/>
      <c r="BS98" s="51"/>
      <c r="BT98" s="51"/>
      <c r="BU98" s="51"/>
      <c r="BV98" s="51"/>
      <c r="BW98" s="51"/>
      <c r="BX98" s="51"/>
      <c r="BY98" s="51"/>
      <c r="BZ98" s="51"/>
      <c r="CA98" s="51"/>
      <c r="CB98" s="51"/>
      <c r="CC98" s="51"/>
      <c r="CD98" s="51"/>
      <c r="CE98" s="51"/>
      <c r="CF98" s="51"/>
      <c r="CG98" s="51"/>
      <c r="CH98" s="51"/>
      <c r="CI98" s="51"/>
      <c r="CJ98" s="51"/>
      <c r="CK98" s="51"/>
      <c r="CL98" s="51"/>
      <c r="CM98" s="51"/>
      <c r="CN98" s="51"/>
      <c r="CO98" s="51"/>
      <c r="CP98" s="51"/>
      <c r="CQ98" s="51"/>
      <c r="CR98" s="51"/>
      <c r="CS98" s="51"/>
      <c r="CT98" s="51"/>
      <c r="CU98" s="51"/>
      <c r="CV98" s="51"/>
      <c r="CW98" s="51"/>
      <c r="CX98" s="51"/>
      <c r="CY98" s="51"/>
      <c r="CZ98" s="51"/>
      <c r="DA98" s="51"/>
      <c r="DB98" s="51"/>
      <c r="DC98" s="51"/>
      <c r="DD98" s="51"/>
      <c r="DE98" s="51"/>
      <c r="DF98" s="51"/>
      <c r="DG98" s="51"/>
      <c r="DH98" s="51"/>
      <c r="DI98" s="51"/>
      <c r="DJ98" s="51"/>
      <c r="DK98" s="51"/>
      <c r="DL98" s="51"/>
      <c r="DM98" s="51"/>
      <c r="DN98" s="51"/>
      <c r="DO98" s="51"/>
      <c r="DP98" s="51"/>
      <c r="DQ98" s="51"/>
      <c r="DR98" s="51"/>
      <c r="DS98" s="51"/>
      <c r="DT98" s="51"/>
      <c r="DU98" s="51"/>
      <c r="DV98" s="51"/>
      <c r="DW98" s="51"/>
      <c r="DX98" s="51"/>
      <c r="DY98" s="51"/>
      <c r="DZ98" s="51"/>
      <c r="EA98" s="51"/>
      <c r="EB98" s="51"/>
      <c r="EC98" s="51"/>
      <c r="ED98" s="51"/>
      <c r="EE98" s="51"/>
      <c r="EF98" s="51"/>
      <c r="EG98" s="51"/>
      <c r="EH98" s="51"/>
      <c r="EI98" s="51"/>
      <c r="EJ98" s="51"/>
      <c r="EK98" s="51"/>
      <c r="EL98" s="51"/>
      <c r="EM98" s="51"/>
      <c r="EN98" s="51"/>
      <c r="EO98" s="51"/>
      <c r="EP98" s="51"/>
      <c r="EQ98" s="51"/>
      <c r="ER98" s="51"/>
      <c r="ES98" s="51"/>
      <c r="ET98" s="51"/>
      <c r="EU98" s="51"/>
      <c r="EV98" s="51"/>
      <c r="EW98" s="51"/>
      <c r="EX98" s="51"/>
      <c r="EY98" s="51"/>
      <c r="EZ98" s="51"/>
      <c r="FA98" s="51"/>
      <c r="FB98" s="51"/>
      <c r="FC98" s="51"/>
      <c r="FD98" s="51"/>
      <c r="FE98" s="51"/>
      <c r="FF98" s="51"/>
      <c r="FG98" s="51"/>
      <c r="FH98" s="51"/>
      <c r="FI98" s="51"/>
      <c r="FJ98" s="51"/>
      <c r="FK98" s="51"/>
      <c r="FL98" s="51"/>
      <c r="FM98" s="51"/>
      <c r="FN98" s="51"/>
      <c r="FO98" s="51"/>
      <c r="FP98" s="51"/>
      <c r="FQ98" s="51"/>
      <c r="FR98" s="51"/>
      <c r="FS98" s="51"/>
      <c r="FT98" s="51"/>
      <c r="FU98" s="51"/>
      <c r="FV98" s="51"/>
      <c r="FW98" s="51"/>
      <c r="FX98" s="51"/>
      <c r="FY98" s="51"/>
      <c r="FZ98" s="51"/>
      <c r="GA98" s="51"/>
      <c r="GB98" s="51"/>
      <c r="GC98" s="51"/>
      <c r="GD98" s="51"/>
      <c r="GE98" s="51"/>
      <c r="GF98" s="51"/>
      <c r="GG98" s="51"/>
      <c r="GH98" s="51"/>
      <c r="GI98" s="51"/>
      <c r="GJ98" s="51"/>
      <c r="GK98" s="51"/>
      <c r="GL98" s="51"/>
      <c r="GM98" s="51"/>
      <c r="GN98" s="51"/>
      <c r="GO98" s="51"/>
      <c r="GP98" s="51"/>
      <c r="GQ98" s="51"/>
      <c r="GR98" s="51"/>
      <c r="GS98" s="51"/>
      <c r="GT98" s="51"/>
      <c r="GU98" s="51"/>
      <c r="GV98" s="51"/>
      <c r="GW98" s="51"/>
      <c r="GX98" s="51"/>
      <c r="GY98" s="51"/>
      <c r="GZ98" s="51"/>
      <c r="HA98" s="51"/>
      <c r="HB98" s="51"/>
      <c r="HC98" s="51"/>
      <c r="HD98" s="51"/>
      <c r="HE98" s="51"/>
      <c r="HF98" s="51"/>
      <c r="HG98" s="51"/>
      <c r="HH98" s="51"/>
      <c r="HI98" s="51"/>
      <c r="HJ98" s="51"/>
      <c r="HK98" s="51"/>
      <c r="HL98" s="51"/>
      <c r="HM98" s="51"/>
      <c r="HN98" s="51"/>
      <c r="HO98" s="51"/>
      <c r="HP98" s="51"/>
      <c r="HQ98" s="51"/>
      <c r="HR98" s="51"/>
      <c r="HS98" s="51"/>
      <c r="HT98" s="51"/>
      <c r="HU98" s="51"/>
      <c r="HV98" s="51"/>
      <c r="HW98" s="51"/>
      <c r="HX98" s="51"/>
      <c r="HY98" s="51"/>
      <c r="HZ98" s="51"/>
      <c r="IA98" s="51"/>
      <c r="IB98" s="51"/>
      <c r="IC98" s="51"/>
      <c r="ID98" s="51"/>
      <c r="IE98" s="51"/>
      <c r="IF98" s="51"/>
    </row>
    <row r="99" spans="1:240" ht="15.75" thickBot="1" x14ac:dyDescent="0.3">
      <c r="A99" s="1024"/>
      <c r="B99" s="1024"/>
      <c r="C99" s="1025"/>
      <c r="D99" s="1025"/>
      <c r="E99" s="294"/>
      <c r="F99" s="265"/>
      <c r="G99" s="265"/>
      <c r="H99" s="265"/>
      <c r="I99" s="19"/>
      <c r="J99" s="1"/>
      <c r="K99" s="1"/>
      <c r="L99" s="51"/>
      <c r="M99" s="51"/>
      <c r="N99" s="51"/>
      <c r="O99" s="51"/>
      <c r="P99" s="51"/>
      <c r="Q99" s="51"/>
      <c r="R99" s="51"/>
      <c r="S99" s="51"/>
      <c r="T99" s="51"/>
      <c r="U99" s="51"/>
      <c r="V99" s="51"/>
      <c r="W99" s="51"/>
      <c r="X99" s="51"/>
      <c r="Y99" s="51"/>
      <c r="Z99" s="51"/>
      <c r="AA99" s="51"/>
      <c r="AB99" s="51"/>
      <c r="AC99" s="51"/>
      <c r="AD99" s="51"/>
      <c r="AE99" s="51"/>
      <c r="AF99" s="51"/>
      <c r="AG99" s="51"/>
      <c r="AH99" s="51"/>
      <c r="AI99" s="51"/>
      <c r="AJ99" s="51"/>
      <c r="AK99" s="51"/>
      <c r="AL99" s="51"/>
      <c r="AM99" s="51"/>
      <c r="AN99" s="51"/>
      <c r="AO99" s="51"/>
      <c r="AP99" s="51"/>
      <c r="AQ99" s="51"/>
      <c r="AR99" s="51"/>
      <c r="AS99" s="51"/>
      <c r="AT99" s="51"/>
      <c r="AU99" s="51"/>
      <c r="AV99" s="51"/>
      <c r="AW99" s="51"/>
      <c r="AX99" s="51"/>
      <c r="AY99" s="51"/>
      <c r="AZ99" s="51"/>
      <c r="BA99" s="51"/>
      <c r="BB99" s="51"/>
      <c r="BC99" s="51"/>
      <c r="BD99" s="51"/>
      <c r="BE99" s="51"/>
      <c r="BF99" s="51"/>
      <c r="BG99" s="51"/>
      <c r="BH99" s="51"/>
      <c r="BI99" s="51"/>
      <c r="BJ99" s="51"/>
      <c r="BK99" s="51"/>
      <c r="BL99" s="51"/>
      <c r="BM99" s="51"/>
      <c r="BN99" s="51"/>
      <c r="BO99" s="51"/>
      <c r="BP99" s="51"/>
      <c r="BQ99" s="51"/>
      <c r="BR99" s="51"/>
      <c r="BS99" s="51"/>
      <c r="BT99" s="51"/>
      <c r="BU99" s="51"/>
      <c r="BV99" s="51"/>
      <c r="BW99" s="51"/>
      <c r="BX99" s="51"/>
      <c r="BY99" s="51"/>
      <c r="BZ99" s="51"/>
      <c r="CA99" s="51"/>
      <c r="CB99" s="51"/>
      <c r="CC99" s="51"/>
      <c r="CD99" s="51"/>
      <c r="CE99" s="51"/>
      <c r="CF99" s="51"/>
      <c r="CG99" s="51"/>
      <c r="CH99" s="51"/>
      <c r="CI99" s="51"/>
      <c r="CJ99" s="51"/>
      <c r="CK99" s="51"/>
      <c r="CL99" s="51"/>
      <c r="CM99" s="51"/>
      <c r="CN99" s="51"/>
      <c r="CO99" s="51"/>
      <c r="CP99" s="51"/>
      <c r="CQ99" s="51"/>
      <c r="CR99" s="51"/>
      <c r="CS99" s="51"/>
      <c r="CT99" s="51"/>
      <c r="CU99" s="51"/>
      <c r="CV99" s="51"/>
      <c r="CW99" s="51"/>
      <c r="CX99" s="51"/>
      <c r="CY99" s="51"/>
      <c r="CZ99" s="51"/>
      <c r="DA99" s="51"/>
      <c r="DB99" s="51"/>
      <c r="DC99" s="51"/>
      <c r="DD99" s="51"/>
      <c r="DE99" s="51"/>
      <c r="DF99" s="51"/>
      <c r="DG99" s="51"/>
      <c r="DH99" s="51"/>
      <c r="DI99" s="51"/>
      <c r="DJ99" s="51"/>
      <c r="DK99" s="51"/>
      <c r="DL99" s="51"/>
      <c r="DM99" s="51"/>
      <c r="DN99" s="51"/>
      <c r="DO99" s="51"/>
      <c r="DP99" s="51"/>
      <c r="DQ99" s="51"/>
      <c r="DR99" s="51"/>
      <c r="DS99" s="51"/>
      <c r="DT99" s="51"/>
      <c r="DU99" s="51"/>
      <c r="DV99" s="51"/>
      <c r="DW99" s="51"/>
      <c r="DX99" s="51"/>
      <c r="DY99" s="51"/>
      <c r="DZ99" s="51"/>
      <c r="EA99" s="51"/>
      <c r="EB99" s="51"/>
      <c r="EC99" s="51"/>
      <c r="ED99" s="51"/>
      <c r="EE99" s="51"/>
      <c r="EF99" s="51"/>
      <c r="EG99" s="51"/>
      <c r="EH99" s="51"/>
      <c r="EI99" s="51"/>
      <c r="EJ99" s="51"/>
      <c r="EK99" s="51"/>
      <c r="EL99" s="51"/>
      <c r="EM99" s="51"/>
      <c r="EN99" s="51"/>
      <c r="EO99" s="51"/>
      <c r="EP99" s="51"/>
      <c r="EQ99" s="51"/>
      <c r="ER99" s="51"/>
      <c r="ES99" s="51"/>
      <c r="ET99" s="51"/>
      <c r="EU99" s="51"/>
      <c r="EV99" s="51"/>
      <c r="EW99" s="51"/>
      <c r="EX99" s="51"/>
      <c r="EY99" s="51"/>
      <c r="EZ99" s="51"/>
      <c r="FA99" s="51"/>
      <c r="FB99" s="51"/>
      <c r="FC99" s="51"/>
      <c r="FD99" s="51"/>
      <c r="FE99" s="51"/>
      <c r="FF99" s="51"/>
      <c r="FG99" s="51"/>
      <c r="FH99" s="51"/>
      <c r="FI99" s="51"/>
      <c r="FJ99" s="51"/>
      <c r="FK99" s="51"/>
      <c r="FL99" s="51"/>
      <c r="FM99" s="51"/>
      <c r="FN99" s="51"/>
      <c r="FO99" s="51"/>
      <c r="FP99" s="51"/>
      <c r="FQ99" s="51"/>
      <c r="FR99" s="51"/>
      <c r="FS99" s="51"/>
      <c r="FT99" s="51"/>
      <c r="FU99" s="51"/>
      <c r="FV99" s="51"/>
      <c r="FW99" s="51"/>
      <c r="FX99" s="51"/>
      <c r="FY99" s="51"/>
      <c r="FZ99" s="51"/>
      <c r="GA99" s="51"/>
      <c r="GB99" s="51"/>
      <c r="GC99" s="51"/>
      <c r="GD99" s="51"/>
      <c r="GE99" s="51"/>
      <c r="GF99" s="51"/>
      <c r="GG99" s="51"/>
      <c r="GH99" s="51"/>
      <c r="GI99" s="51"/>
      <c r="GJ99" s="51"/>
      <c r="GK99" s="51"/>
      <c r="GL99" s="51"/>
      <c r="GM99" s="51"/>
      <c r="GN99" s="51"/>
      <c r="GO99" s="51"/>
      <c r="GP99" s="51"/>
      <c r="GQ99" s="51"/>
      <c r="GR99" s="51"/>
      <c r="GS99" s="51"/>
      <c r="GT99" s="51"/>
      <c r="GU99" s="51"/>
      <c r="GV99" s="51"/>
      <c r="GW99" s="51"/>
      <c r="GX99" s="51"/>
      <c r="GY99" s="51"/>
      <c r="GZ99" s="51"/>
      <c r="HA99" s="51"/>
      <c r="HB99" s="51"/>
      <c r="HC99" s="51"/>
      <c r="HD99" s="51"/>
      <c r="HE99" s="51"/>
      <c r="HF99" s="51"/>
      <c r="HG99" s="51"/>
      <c r="HH99" s="51"/>
      <c r="HI99" s="51"/>
      <c r="HJ99" s="51"/>
      <c r="HK99" s="51"/>
      <c r="HL99" s="51"/>
      <c r="HM99" s="51"/>
      <c r="HN99" s="51"/>
      <c r="HO99" s="51"/>
      <c r="HP99" s="51"/>
      <c r="HQ99" s="51"/>
      <c r="HR99" s="51"/>
      <c r="HS99" s="51"/>
      <c r="HT99" s="51"/>
      <c r="HU99" s="51"/>
      <c r="HV99" s="51"/>
      <c r="HW99" s="51"/>
      <c r="HX99" s="51"/>
      <c r="HY99" s="51"/>
      <c r="HZ99" s="51"/>
      <c r="IA99" s="51"/>
      <c r="IB99" s="51"/>
      <c r="IC99" s="51"/>
      <c r="ID99" s="51"/>
      <c r="IE99" s="51"/>
      <c r="IF99" s="51"/>
    </row>
    <row r="100" spans="1:240" ht="15.75" thickBot="1" x14ac:dyDescent="0.25">
      <c r="A100" s="1408" t="s">
        <v>651</v>
      </c>
      <c r="B100" s="1408"/>
      <c r="C100" s="1279" t="str">
        <f>C96</f>
        <v>01.09. - 31.12.2021</v>
      </c>
      <c r="D100" s="1279" t="str">
        <f>D96</f>
        <v>01.01. - 31.08.2022</v>
      </c>
      <c r="E100" s="1409" t="str">
        <f>E96</f>
        <v>insgesamt</v>
      </c>
      <c r="F100" s="1410"/>
      <c r="G100" s="1410"/>
      <c r="H100" s="1411"/>
      <c r="I100" s="19"/>
      <c r="J100" s="1"/>
      <c r="K100" s="51"/>
      <c r="L100" s="51"/>
      <c r="M100" s="51"/>
      <c r="N100" s="51"/>
      <c r="O100" s="51"/>
      <c r="P100" s="51"/>
      <c r="Q100" s="51"/>
      <c r="R100" s="51"/>
      <c r="S100" s="51"/>
      <c r="T100" s="51"/>
      <c r="U100" s="51"/>
      <c r="V100" s="51"/>
      <c r="W100" s="51"/>
      <c r="X100" s="51"/>
      <c r="Y100" s="51"/>
      <c r="Z100" s="51"/>
      <c r="AA100" s="51"/>
      <c r="AB100" s="51"/>
      <c r="AC100" s="51"/>
      <c r="AD100" s="51"/>
      <c r="AE100" s="51"/>
      <c r="AF100" s="51"/>
      <c r="AG100" s="51"/>
      <c r="AH100" s="51"/>
      <c r="AI100" s="51"/>
      <c r="AJ100" s="51"/>
      <c r="AK100" s="51"/>
      <c r="AL100" s="51"/>
      <c r="AM100" s="51"/>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c r="BM100" s="51"/>
      <c r="BN100" s="51"/>
      <c r="BO100" s="51"/>
      <c r="BP100" s="51"/>
      <c r="BQ100" s="51"/>
      <c r="BR100" s="51"/>
      <c r="BS100" s="51"/>
      <c r="BT100" s="51"/>
      <c r="BU100" s="51"/>
      <c r="BV100" s="51"/>
      <c r="BW100" s="51"/>
      <c r="BX100" s="51"/>
      <c r="BY100" s="51"/>
      <c r="BZ100" s="51"/>
      <c r="CA100" s="51"/>
      <c r="CB100" s="51"/>
      <c r="CC100" s="51"/>
      <c r="CD100" s="51"/>
      <c r="CE100" s="51"/>
      <c r="CF100" s="51"/>
      <c r="CG100" s="51"/>
      <c r="CH100" s="51"/>
      <c r="CI100" s="51"/>
      <c r="CJ100" s="51"/>
      <c r="CK100" s="51"/>
      <c r="CL100" s="51"/>
      <c r="CM100" s="51"/>
      <c r="CN100" s="51"/>
      <c r="CO100" s="51"/>
      <c r="CP100" s="51"/>
      <c r="CQ100" s="51"/>
      <c r="CR100" s="51"/>
      <c r="CS100" s="51"/>
      <c r="CT100" s="51"/>
      <c r="CU100" s="51"/>
      <c r="CV100" s="51"/>
      <c r="CW100" s="51"/>
      <c r="CX100" s="51"/>
      <c r="CY100" s="51"/>
      <c r="CZ100" s="51"/>
      <c r="DA100" s="51"/>
      <c r="DB100" s="51"/>
      <c r="DC100" s="51"/>
      <c r="DD100" s="51"/>
      <c r="DE100" s="51"/>
      <c r="DF100" s="51"/>
      <c r="DG100" s="51"/>
      <c r="DH100" s="51"/>
      <c r="DI100" s="51"/>
      <c r="DJ100" s="51"/>
      <c r="DK100" s="51"/>
      <c r="DL100" s="51"/>
      <c r="DM100" s="51"/>
      <c r="DN100" s="51"/>
      <c r="DO100" s="51"/>
      <c r="DP100" s="51"/>
      <c r="DQ100" s="51"/>
      <c r="DR100" s="51"/>
      <c r="DS100" s="51"/>
      <c r="DT100" s="51"/>
      <c r="DU100" s="51"/>
      <c r="DV100" s="51"/>
      <c r="DW100" s="51"/>
      <c r="DX100" s="51"/>
      <c r="DY100" s="51"/>
      <c r="DZ100" s="51"/>
      <c r="EA100" s="51"/>
      <c r="EB100" s="51"/>
      <c r="EC100" s="51"/>
      <c r="ED100" s="51"/>
      <c r="EE100" s="51"/>
      <c r="EF100" s="51"/>
      <c r="EG100" s="51"/>
      <c r="EH100" s="51"/>
      <c r="EI100" s="51"/>
      <c r="EJ100" s="51"/>
      <c r="EK100" s="51"/>
      <c r="EL100" s="51"/>
      <c r="EM100" s="51"/>
      <c r="EN100" s="51"/>
      <c r="EO100" s="51"/>
      <c r="EP100" s="51"/>
      <c r="EQ100" s="51"/>
      <c r="ER100" s="51"/>
      <c r="ES100" s="51"/>
      <c r="ET100" s="51"/>
      <c r="EU100" s="51"/>
      <c r="EV100" s="51"/>
      <c r="EW100" s="51"/>
      <c r="EX100" s="51"/>
      <c r="EY100" s="51"/>
      <c r="EZ100" s="51"/>
      <c r="FA100" s="51"/>
      <c r="FB100" s="51"/>
      <c r="FC100" s="51"/>
      <c r="FD100" s="51"/>
      <c r="FE100" s="51"/>
      <c r="FF100" s="51"/>
      <c r="FG100" s="51"/>
      <c r="FH100" s="51"/>
      <c r="FI100" s="51"/>
      <c r="FJ100" s="51"/>
      <c r="FK100" s="51"/>
      <c r="FL100" s="51"/>
      <c r="FM100" s="51"/>
      <c r="FN100" s="51"/>
      <c r="FO100" s="51"/>
      <c r="FP100" s="51"/>
      <c r="FQ100" s="51"/>
      <c r="FR100" s="51"/>
      <c r="FS100" s="51"/>
      <c r="FT100" s="51"/>
      <c r="FU100" s="51"/>
      <c r="FV100" s="51"/>
      <c r="FW100" s="51"/>
      <c r="FX100" s="51"/>
      <c r="FY100" s="51"/>
      <c r="FZ100" s="51"/>
      <c r="GA100" s="51"/>
      <c r="GB100" s="51"/>
      <c r="GC100" s="51"/>
      <c r="GD100" s="51"/>
      <c r="GE100" s="51"/>
      <c r="GF100" s="51"/>
      <c r="GG100" s="51"/>
      <c r="GH100" s="51"/>
      <c r="GI100" s="51"/>
      <c r="GJ100" s="51"/>
      <c r="GK100" s="51"/>
      <c r="GL100" s="51"/>
      <c r="GM100" s="51"/>
      <c r="GN100" s="51"/>
      <c r="GO100" s="51"/>
      <c r="GP100" s="51"/>
      <c r="GQ100" s="51"/>
      <c r="GR100" s="51"/>
      <c r="GS100" s="51"/>
      <c r="GT100" s="51"/>
      <c r="GU100" s="51"/>
      <c r="GV100" s="51"/>
      <c r="GW100" s="51"/>
      <c r="GX100" s="51"/>
      <c r="GY100" s="51"/>
      <c r="GZ100" s="51"/>
      <c r="HA100" s="51"/>
      <c r="HB100" s="51"/>
      <c r="HC100" s="51"/>
      <c r="HD100" s="51"/>
      <c r="HE100" s="51"/>
      <c r="HF100" s="51"/>
      <c r="HG100" s="51"/>
      <c r="HH100" s="51"/>
      <c r="HI100" s="51"/>
      <c r="HJ100" s="51"/>
      <c r="HK100" s="51"/>
      <c r="HL100" s="51"/>
      <c r="HM100" s="51"/>
      <c r="HN100" s="51"/>
      <c r="HO100" s="51"/>
      <c r="HP100" s="51"/>
      <c r="HQ100" s="51"/>
      <c r="HR100" s="51"/>
      <c r="HS100" s="51"/>
      <c r="HT100" s="51"/>
      <c r="HU100" s="51"/>
      <c r="HV100" s="51"/>
      <c r="HW100" s="51"/>
      <c r="HX100" s="51"/>
      <c r="HY100" s="51"/>
      <c r="HZ100" s="51"/>
      <c r="IA100" s="51"/>
      <c r="IB100" s="51"/>
      <c r="IC100" s="51"/>
      <c r="ID100" s="51"/>
      <c r="IE100" s="51"/>
      <c r="IF100" s="51"/>
    </row>
    <row r="101" spans="1:240" ht="26.25" thickBot="1" x14ac:dyDescent="0.25">
      <c r="A101" s="272" t="s">
        <v>344</v>
      </c>
      <c r="B101" s="300" t="s">
        <v>708</v>
      </c>
      <c r="C101" s="1035"/>
      <c r="D101" s="1035"/>
      <c r="E101" s="1388">
        <f>C101+D101</f>
        <v>0</v>
      </c>
      <c r="F101" s="1389"/>
      <c r="G101" s="1389"/>
      <c r="H101" s="1390"/>
      <c r="I101" s="19"/>
      <c r="J101" s="1"/>
      <c r="K101" s="51"/>
      <c r="L101" s="51"/>
      <c r="M101" s="51"/>
      <c r="N101" s="51"/>
      <c r="O101" s="51"/>
      <c r="P101" s="51"/>
      <c r="Q101" s="51"/>
      <c r="R101" s="51"/>
      <c r="S101" s="51"/>
      <c r="T101" s="51"/>
      <c r="U101" s="51"/>
      <c r="V101" s="51"/>
      <c r="W101" s="51"/>
      <c r="X101" s="51"/>
      <c r="Y101" s="51"/>
      <c r="Z101" s="51"/>
      <c r="AA101" s="51"/>
      <c r="AB101" s="51"/>
      <c r="AC101" s="51"/>
      <c r="AD101" s="51"/>
      <c r="AE101" s="51"/>
      <c r="AF101" s="51"/>
      <c r="AG101" s="51"/>
      <c r="AH101" s="51"/>
      <c r="AI101" s="51"/>
      <c r="AJ101" s="51"/>
      <c r="AK101" s="51"/>
      <c r="AL101" s="51"/>
      <c r="AM101" s="51"/>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c r="BK101" s="51"/>
      <c r="BL101" s="51"/>
      <c r="BM101" s="51"/>
      <c r="BN101" s="51"/>
      <c r="BO101" s="51"/>
      <c r="BP101" s="51"/>
      <c r="BQ101" s="51"/>
      <c r="BR101" s="51"/>
      <c r="BS101" s="51"/>
      <c r="BT101" s="51"/>
      <c r="BU101" s="51"/>
      <c r="BV101" s="51"/>
      <c r="BW101" s="51"/>
      <c r="BX101" s="51"/>
      <c r="BY101" s="51"/>
      <c r="BZ101" s="51"/>
      <c r="CA101" s="51"/>
      <c r="CB101" s="51"/>
      <c r="CC101" s="51"/>
      <c r="CD101" s="51"/>
      <c r="CE101" s="51"/>
      <c r="CF101" s="51"/>
      <c r="CG101" s="51"/>
      <c r="CH101" s="51"/>
      <c r="CI101" s="51"/>
      <c r="CJ101" s="51"/>
      <c r="CK101" s="51"/>
      <c r="CL101" s="51"/>
      <c r="CM101" s="51"/>
      <c r="CN101" s="51"/>
      <c r="CO101" s="51"/>
      <c r="CP101" s="51"/>
      <c r="CQ101" s="51"/>
      <c r="CR101" s="51"/>
      <c r="CS101" s="51"/>
      <c r="CT101" s="51"/>
      <c r="CU101" s="51"/>
      <c r="CV101" s="51"/>
      <c r="CW101" s="51"/>
      <c r="CX101" s="51"/>
      <c r="CY101" s="51"/>
      <c r="CZ101" s="51"/>
      <c r="DA101" s="51"/>
      <c r="DB101" s="51"/>
      <c r="DC101" s="51"/>
      <c r="DD101" s="51"/>
      <c r="DE101" s="51"/>
      <c r="DF101" s="51"/>
      <c r="DG101" s="51"/>
      <c r="DH101" s="51"/>
      <c r="DI101" s="51"/>
      <c r="DJ101" s="51"/>
      <c r="DK101" s="51"/>
      <c r="DL101" s="51"/>
      <c r="DM101" s="51"/>
      <c r="DN101" s="51"/>
      <c r="DO101" s="51"/>
      <c r="DP101" s="51"/>
      <c r="DQ101" s="51"/>
      <c r="DR101" s="51"/>
      <c r="DS101" s="51"/>
      <c r="DT101" s="51"/>
      <c r="DU101" s="51"/>
      <c r="DV101" s="51"/>
      <c r="DW101" s="51"/>
      <c r="DX101" s="51"/>
      <c r="DY101" s="51"/>
      <c r="DZ101" s="51"/>
      <c r="EA101" s="51"/>
      <c r="EB101" s="51"/>
      <c r="EC101" s="51"/>
      <c r="ED101" s="51"/>
      <c r="EE101" s="51"/>
      <c r="EF101" s="51"/>
      <c r="EG101" s="51"/>
      <c r="EH101" s="51"/>
      <c r="EI101" s="51"/>
      <c r="EJ101" s="51"/>
      <c r="EK101" s="51"/>
      <c r="EL101" s="51"/>
      <c r="EM101" s="51"/>
      <c r="EN101" s="51"/>
      <c r="EO101" s="51"/>
      <c r="EP101" s="51"/>
      <c r="EQ101" s="51"/>
      <c r="ER101" s="51"/>
      <c r="ES101" s="51"/>
      <c r="ET101" s="51"/>
      <c r="EU101" s="51"/>
      <c r="EV101" s="51"/>
      <c r="EW101" s="51"/>
      <c r="EX101" s="51"/>
      <c r="EY101" s="51"/>
      <c r="EZ101" s="51"/>
      <c r="FA101" s="51"/>
      <c r="FB101" s="51"/>
      <c r="FC101" s="51"/>
      <c r="FD101" s="51"/>
      <c r="FE101" s="51"/>
      <c r="FF101" s="51"/>
      <c r="FG101" s="51"/>
      <c r="FH101" s="51"/>
      <c r="FI101" s="51"/>
      <c r="FJ101" s="51"/>
      <c r="FK101" s="51"/>
      <c r="FL101" s="51"/>
      <c r="FM101" s="51"/>
      <c r="FN101" s="51"/>
      <c r="FO101" s="51"/>
      <c r="FP101" s="51"/>
      <c r="FQ101" s="51"/>
      <c r="FR101" s="51"/>
      <c r="FS101" s="51"/>
      <c r="FT101" s="51"/>
      <c r="FU101" s="51"/>
      <c r="FV101" s="51"/>
      <c r="FW101" s="51"/>
      <c r="FX101" s="51"/>
      <c r="FY101" s="51"/>
      <c r="FZ101" s="51"/>
      <c r="GA101" s="51"/>
      <c r="GB101" s="51"/>
      <c r="GC101" s="51"/>
      <c r="GD101" s="51"/>
      <c r="GE101" s="51"/>
      <c r="GF101" s="51"/>
      <c r="GG101" s="51"/>
      <c r="GH101" s="51"/>
      <c r="GI101" s="51"/>
      <c r="GJ101" s="51"/>
      <c r="GK101" s="51"/>
      <c r="GL101" s="51"/>
      <c r="GM101" s="51"/>
      <c r="GN101" s="51"/>
      <c r="GO101" s="51"/>
      <c r="GP101" s="51"/>
      <c r="GQ101" s="51"/>
      <c r="GR101" s="51"/>
      <c r="GS101" s="51"/>
      <c r="GT101" s="51"/>
      <c r="GU101" s="51"/>
      <c r="GV101" s="51"/>
      <c r="GW101" s="51"/>
      <c r="GX101" s="51"/>
      <c r="GY101" s="51"/>
      <c r="GZ101" s="51"/>
      <c r="HA101" s="51"/>
      <c r="HB101" s="51"/>
      <c r="HC101" s="51"/>
      <c r="HD101" s="51"/>
      <c r="HE101" s="51"/>
      <c r="HF101" s="51"/>
      <c r="HG101" s="51"/>
      <c r="HH101" s="51"/>
      <c r="HI101" s="51"/>
      <c r="HJ101" s="51"/>
      <c r="HK101" s="51"/>
      <c r="HL101" s="51"/>
      <c r="HM101" s="51"/>
      <c r="HN101" s="51"/>
      <c r="HO101" s="51"/>
      <c r="HP101" s="51"/>
      <c r="HQ101" s="51"/>
      <c r="HR101" s="51"/>
      <c r="HS101" s="51"/>
      <c r="HT101" s="51"/>
      <c r="HU101" s="51"/>
      <c r="HV101" s="51"/>
      <c r="HW101" s="51"/>
      <c r="HX101" s="51"/>
      <c r="HY101" s="51"/>
      <c r="HZ101" s="51"/>
      <c r="IA101" s="51"/>
      <c r="IB101" s="51"/>
      <c r="IC101" s="51"/>
      <c r="ID101" s="51"/>
      <c r="IE101" s="51"/>
      <c r="IF101" s="51"/>
    </row>
    <row r="102" spans="1:240" ht="18.75" thickBot="1" x14ac:dyDescent="0.25">
      <c r="A102" s="272" t="s">
        <v>318</v>
      </c>
      <c r="B102" s="299" t="s">
        <v>502</v>
      </c>
      <c r="C102" s="1035"/>
      <c r="D102" s="1035"/>
      <c r="E102" s="1388">
        <f>C102+D102</f>
        <v>0</v>
      </c>
      <c r="F102" s="1389"/>
      <c r="G102" s="1389"/>
      <c r="H102" s="1390"/>
      <c r="I102" s="19"/>
      <c r="J102" s="1"/>
      <c r="K102" s="51"/>
      <c r="L102" s="51"/>
      <c r="M102" s="51"/>
      <c r="N102" s="51"/>
      <c r="O102" s="51"/>
      <c r="P102" s="51"/>
      <c r="Q102" s="51"/>
      <c r="R102" s="51"/>
      <c r="S102" s="51"/>
      <c r="T102" s="51"/>
      <c r="U102" s="51"/>
      <c r="V102" s="51"/>
      <c r="W102" s="51"/>
      <c r="X102" s="51"/>
      <c r="Y102" s="51"/>
      <c r="Z102" s="51"/>
      <c r="AA102" s="51"/>
      <c r="AB102" s="51"/>
      <c r="AC102" s="51"/>
      <c r="AD102" s="51"/>
      <c r="AE102" s="51"/>
      <c r="AF102" s="51"/>
      <c r="AG102" s="51"/>
      <c r="AH102" s="51"/>
      <c r="AI102" s="51"/>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c r="BK102" s="51"/>
      <c r="BL102" s="51"/>
      <c r="BM102" s="51"/>
      <c r="BN102" s="51"/>
      <c r="BO102" s="51"/>
      <c r="BP102" s="51"/>
      <c r="BQ102" s="51"/>
      <c r="BR102" s="51"/>
      <c r="BS102" s="51"/>
      <c r="BT102" s="51"/>
      <c r="BU102" s="51"/>
      <c r="BV102" s="51"/>
      <c r="BW102" s="51"/>
      <c r="BX102" s="51"/>
      <c r="BY102" s="51"/>
      <c r="BZ102" s="51"/>
      <c r="CA102" s="51"/>
      <c r="CB102" s="51"/>
      <c r="CC102" s="51"/>
      <c r="CD102" s="51"/>
      <c r="CE102" s="51"/>
      <c r="CF102" s="51"/>
      <c r="CG102" s="51"/>
      <c r="CH102" s="51"/>
      <c r="CI102" s="51"/>
      <c r="CJ102" s="51"/>
      <c r="CK102" s="51"/>
      <c r="CL102" s="51"/>
      <c r="CM102" s="51"/>
      <c r="CN102" s="51"/>
      <c r="CO102" s="51"/>
      <c r="CP102" s="51"/>
      <c r="CQ102" s="51"/>
      <c r="CR102" s="51"/>
      <c r="CS102" s="51"/>
      <c r="CT102" s="51"/>
      <c r="CU102" s="51"/>
      <c r="CV102" s="51"/>
      <c r="CW102" s="51"/>
      <c r="CX102" s="51"/>
      <c r="CY102" s="51"/>
      <c r="CZ102" s="51"/>
      <c r="DA102" s="51"/>
      <c r="DB102" s="51"/>
      <c r="DC102" s="51"/>
      <c r="DD102" s="51"/>
      <c r="DE102" s="51"/>
      <c r="DF102" s="51"/>
      <c r="DG102" s="51"/>
      <c r="DH102" s="51"/>
      <c r="DI102" s="51"/>
      <c r="DJ102" s="51"/>
      <c r="DK102" s="51"/>
      <c r="DL102" s="51"/>
      <c r="DM102" s="51"/>
      <c r="DN102" s="51"/>
      <c r="DO102" s="51"/>
      <c r="DP102" s="51"/>
      <c r="DQ102" s="51"/>
      <c r="DR102" s="51"/>
      <c r="DS102" s="51"/>
      <c r="DT102" s="51"/>
      <c r="DU102" s="51"/>
      <c r="DV102" s="51"/>
      <c r="DW102" s="51"/>
      <c r="DX102" s="51"/>
      <c r="DY102" s="51"/>
      <c r="DZ102" s="51"/>
      <c r="EA102" s="51"/>
      <c r="EB102" s="51"/>
      <c r="EC102" s="51"/>
      <c r="ED102" s="51"/>
      <c r="EE102" s="51"/>
      <c r="EF102" s="51"/>
      <c r="EG102" s="51"/>
      <c r="EH102" s="51"/>
      <c r="EI102" s="51"/>
      <c r="EJ102" s="51"/>
      <c r="EK102" s="51"/>
      <c r="EL102" s="51"/>
      <c r="EM102" s="51"/>
      <c r="EN102" s="51"/>
      <c r="EO102" s="51"/>
      <c r="EP102" s="51"/>
      <c r="EQ102" s="51"/>
      <c r="ER102" s="51"/>
      <c r="ES102" s="51"/>
      <c r="ET102" s="51"/>
      <c r="EU102" s="51"/>
      <c r="EV102" s="51"/>
      <c r="EW102" s="51"/>
      <c r="EX102" s="51"/>
      <c r="EY102" s="51"/>
      <c r="EZ102" s="51"/>
      <c r="FA102" s="51"/>
      <c r="FB102" s="51"/>
      <c r="FC102" s="51"/>
      <c r="FD102" s="51"/>
      <c r="FE102" s="51"/>
      <c r="FF102" s="51"/>
      <c r="FG102" s="51"/>
      <c r="FH102" s="51"/>
      <c r="FI102" s="51"/>
      <c r="FJ102" s="51"/>
      <c r="FK102" s="51"/>
      <c r="FL102" s="51"/>
      <c r="FM102" s="51"/>
      <c r="FN102" s="51"/>
      <c r="FO102" s="51"/>
      <c r="FP102" s="51"/>
      <c r="FQ102" s="51"/>
      <c r="FR102" s="51"/>
      <c r="FS102" s="51"/>
      <c r="FT102" s="51"/>
      <c r="FU102" s="51"/>
      <c r="FV102" s="51"/>
      <c r="FW102" s="51"/>
      <c r="FX102" s="51"/>
      <c r="FY102" s="51"/>
      <c r="FZ102" s="51"/>
      <c r="GA102" s="51"/>
      <c r="GB102" s="51"/>
      <c r="GC102" s="51"/>
      <c r="GD102" s="51"/>
      <c r="GE102" s="51"/>
      <c r="GF102" s="51"/>
      <c r="GG102" s="51"/>
      <c r="GH102" s="51"/>
      <c r="GI102" s="51"/>
      <c r="GJ102" s="51"/>
      <c r="GK102" s="51"/>
      <c r="GL102" s="51"/>
      <c r="GM102" s="51"/>
      <c r="GN102" s="51"/>
      <c r="GO102" s="51"/>
      <c r="GP102" s="51"/>
      <c r="GQ102" s="51"/>
      <c r="GR102" s="51"/>
      <c r="GS102" s="51"/>
      <c r="GT102" s="51"/>
      <c r="GU102" s="51"/>
      <c r="GV102" s="51"/>
      <c r="GW102" s="51"/>
      <c r="GX102" s="51"/>
      <c r="GY102" s="51"/>
      <c r="GZ102" s="51"/>
      <c r="HA102" s="51"/>
      <c r="HB102" s="51"/>
      <c r="HC102" s="51"/>
      <c r="HD102" s="51"/>
      <c r="HE102" s="51"/>
      <c r="HF102" s="51"/>
      <c r="HG102" s="51"/>
      <c r="HH102" s="51"/>
      <c r="HI102" s="51"/>
      <c r="HJ102" s="51"/>
      <c r="HK102" s="51"/>
      <c r="HL102" s="51"/>
      <c r="HM102" s="51"/>
      <c r="HN102" s="51"/>
      <c r="HO102" s="51"/>
      <c r="HP102" s="51"/>
      <c r="HQ102" s="51"/>
      <c r="HR102" s="51"/>
      <c r="HS102" s="51"/>
      <c r="HT102" s="51"/>
      <c r="HU102" s="51"/>
      <c r="HV102" s="51"/>
      <c r="HW102" s="51"/>
      <c r="HX102" s="51"/>
      <c r="HY102" s="51"/>
      <c r="HZ102" s="51"/>
      <c r="IA102" s="51"/>
      <c r="IB102" s="51"/>
      <c r="IC102" s="51"/>
      <c r="ID102" s="51"/>
      <c r="IE102" s="51"/>
      <c r="IF102" s="51"/>
    </row>
    <row r="103" spans="1:240" ht="29.25" thickBot="1" x14ac:dyDescent="0.25">
      <c r="A103" s="272" t="s">
        <v>345</v>
      </c>
      <c r="B103" s="300" t="s">
        <v>524</v>
      </c>
      <c r="C103" s="1035"/>
      <c r="D103" s="1035"/>
      <c r="E103" s="1388">
        <f>C103+D103</f>
        <v>0</v>
      </c>
      <c r="F103" s="1389"/>
      <c r="G103" s="1389"/>
      <c r="H103" s="1390"/>
      <c r="I103" s="51"/>
      <c r="J103" s="51"/>
      <c r="K103" s="51"/>
      <c r="L103" s="51"/>
      <c r="M103" s="51"/>
      <c r="N103" s="51"/>
      <c r="O103" s="51"/>
      <c r="P103" s="51"/>
      <c r="Q103" s="51"/>
      <c r="R103" s="51"/>
      <c r="S103" s="51"/>
      <c r="T103" s="51"/>
      <c r="U103" s="51"/>
      <c r="V103" s="51"/>
      <c r="W103" s="51"/>
      <c r="X103" s="51"/>
      <c r="Y103" s="51"/>
      <c r="Z103" s="51"/>
      <c r="AA103" s="51"/>
      <c r="AB103" s="51"/>
      <c r="AC103" s="51"/>
      <c r="AD103" s="51"/>
      <c r="AE103" s="51"/>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c r="BM103" s="51"/>
      <c r="BN103" s="51"/>
      <c r="BO103" s="51"/>
      <c r="BP103" s="51"/>
      <c r="BQ103" s="51"/>
      <c r="BR103" s="51"/>
      <c r="BS103" s="51"/>
      <c r="BT103" s="51"/>
      <c r="BU103" s="51"/>
      <c r="BV103" s="51"/>
      <c r="BW103" s="51"/>
      <c r="BX103" s="51"/>
      <c r="BY103" s="51"/>
      <c r="BZ103" s="51"/>
      <c r="CA103" s="51"/>
      <c r="CB103" s="51"/>
      <c r="CC103" s="51"/>
      <c r="CD103" s="51"/>
      <c r="CE103" s="51"/>
      <c r="CF103" s="51"/>
      <c r="CG103" s="51"/>
      <c r="CH103" s="51"/>
      <c r="CI103" s="51"/>
      <c r="CJ103" s="51"/>
      <c r="CK103" s="51"/>
      <c r="CL103" s="51"/>
      <c r="CM103" s="51"/>
      <c r="CN103" s="51"/>
      <c r="CO103" s="51"/>
      <c r="CP103" s="51"/>
      <c r="CQ103" s="51"/>
      <c r="CR103" s="51"/>
      <c r="CS103" s="51"/>
      <c r="CT103" s="51"/>
      <c r="CU103" s="51"/>
      <c r="CV103" s="51"/>
      <c r="CW103" s="51"/>
      <c r="CX103" s="51"/>
      <c r="CY103" s="51"/>
      <c r="CZ103" s="51"/>
      <c r="DA103" s="51"/>
      <c r="DB103" s="51"/>
      <c r="DC103" s="51"/>
      <c r="DD103" s="51"/>
      <c r="DE103" s="51"/>
      <c r="DF103" s="51"/>
      <c r="DG103" s="51"/>
      <c r="DH103" s="51"/>
      <c r="DI103" s="51"/>
      <c r="DJ103" s="51"/>
      <c r="DK103" s="51"/>
      <c r="DL103" s="51"/>
      <c r="DM103" s="51"/>
      <c r="DN103" s="51"/>
      <c r="DO103" s="51"/>
      <c r="DP103" s="51"/>
      <c r="DQ103" s="51"/>
      <c r="DR103" s="51"/>
      <c r="DS103" s="51"/>
      <c r="DT103" s="51"/>
      <c r="DU103" s="51"/>
      <c r="DV103" s="51"/>
      <c r="DW103" s="51"/>
      <c r="DX103" s="51"/>
      <c r="DY103" s="51"/>
      <c r="DZ103" s="51"/>
      <c r="EA103" s="51"/>
      <c r="EB103" s="51"/>
      <c r="EC103" s="51"/>
      <c r="ED103" s="51"/>
      <c r="EE103" s="51"/>
      <c r="EF103" s="51"/>
      <c r="EG103" s="51"/>
      <c r="EH103" s="51"/>
      <c r="EI103" s="51"/>
      <c r="EJ103" s="51"/>
      <c r="EK103" s="51"/>
      <c r="EL103" s="51"/>
      <c r="EM103" s="51"/>
      <c r="EN103" s="51"/>
      <c r="EO103" s="51"/>
      <c r="EP103" s="51"/>
      <c r="EQ103" s="51"/>
      <c r="ER103" s="51"/>
      <c r="ES103" s="51"/>
      <c r="ET103" s="51"/>
      <c r="EU103" s="51"/>
      <c r="EV103" s="51"/>
      <c r="EW103" s="51"/>
      <c r="EX103" s="51"/>
      <c r="EY103" s="51"/>
      <c r="EZ103" s="51"/>
      <c r="FA103" s="51"/>
      <c r="FB103" s="51"/>
      <c r="FC103" s="51"/>
      <c r="FD103" s="51"/>
      <c r="FE103" s="51"/>
      <c r="FF103" s="51"/>
      <c r="FG103" s="51"/>
      <c r="FH103" s="51"/>
      <c r="FI103" s="51"/>
      <c r="FJ103" s="51"/>
      <c r="FK103" s="51"/>
      <c r="FL103" s="51"/>
      <c r="FM103" s="51"/>
      <c r="FN103" s="51"/>
      <c r="FO103" s="51"/>
      <c r="FP103" s="51"/>
      <c r="FQ103" s="51"/>
      <c r="FR103" s="51"/>
      <c r="FS103" s="51"/>
      <c r="FT103" s="51"/>
      <c r="FU103" s="51"/>
      <c r="FV103" s="51"/>
      <c r="FW103" s="51"/>
      <c r="FX103" s="51"/>
      <c r="FY103" s="51"/>
      <c r="FZ103" s="51"/>
      <c r="GA103" s="51"/>
      <c r="GB103" s="51"/>
      <c r="GC103" s="51"/>
      <c r="GD103" s="51"/>
      <c r="GE103" s="51"/>
      <c r="GF103" s="51"/>
      <c r="GG103" s="51"/>
      <c r="GH103" s="51"/>
      <c r="GI103" s="51"/>
      <c r="GJ103" s="51"/>
      <c r="GK103" s="51"/>
      <c r="GL103" s="51"/>
      <c r="GM103" s="51"/>
      <c r="GN103" s="51"/>
      <c r="GO103" s="51"/>
      <c r="GP103" s="51"/>
      <c r="GQ103" s="51"/>
      <c r="GR103" s="51"/>
      <c r="GS103" s="51"/>
      <c r="GT103" s="51"/>
      <c r="GU103" s="51"/>
      <c r="GV103" s="51"/>
      <c r="GW103" s="51"/>
      <c r="GX103" s="51"/>
      <c r="GY103" s="51"/>
      <c r="GZ103" s="51"/>
      <c r="HA103" s="51"/>
      <c r="HB103" s="51"/>
      <c r="HC103" s="51"/>
      <c r="HD103" s="51"/>
      <c r="HE103" s="51"/>
      <c r="HF103" s="51"/>
      <c r="HG103" s="51"/>
      <c r="HH103" s="51"/>
      <c r="HI103" s="51"/>
      <c r="HJ103" s="51"/>
      <c r="HK103" s="51"/>
      <c r="HL103" s="51"/>
      <c r="HM103" s="51"/>
      <c r="HN103" s="51"/>
      <c r="HO103" s="51"/>
      <c r="HP103" s="51"/>
      <c r="HQ103" s="51"/>
      <c r="HR103" s="51"/>
      <c r="HS103" s="51"/>
      <c r="HT103" s="51"/>
      <c r="HU103" s="51"/>
      <c r="HV103" s="51"/>
      <c r="HW103" s="51"/>
      <c r="HX103" s="51"/>
      <c r="HY103" s="51"/>
      <c r="HZ103" s="51"/>
      <c r="IA103" s="51"/>
      <c r="IB103" s="51"/>
      <c r="IC103" s="51"/>
      <c r="ID103" s="51"/>
      <c r="IE103" s="51"/>
      <c r="IF103" s="51"/>
    </row>
    <row r="104" spans="1:240" ht="43.5" thickBot="1" x14ac:dyDescent="0.25">
      <c r="A104" s="272" t="s">
        <v>346</v>
      </c>
      <c r="B104" s="300" t="s">
        <v>478</v>
      </c>
      <c r="C104" s="1035"/>
      <c r="D104" s="1035"/>
      <c r="E104" s="1388">
        <f>C104+D104</f>
        <v>0</v>
      </c>
      <c r="F104" s="1389"/>
      <c r="G104" s="1389"/>
      <c r="H104" s="1390"/>
      <c r="I104" s="51"/>
      <c r="J104" s="51"/>
      <c r="K104" s="51"/>
      <c r="L104" s="51"/>
      <c r="M104" s="51"/>
      <c r="N104" s="51"/>
      <c r="O104" s="51"/>
      <c r="P104" s="51"/>
      <c r="Q104" s="51"/>
      <c r="R104" s="51"/>
      <c r="S104" s="51"/>
      <c r="T104" s="51"/>
      <c r="U104" s="51"/>
      <c r="V104" s="51"/>
      <c r="W104" s="51"/>
      <c r="X104" s="51"/>
      <c r="Y104" s="51"/>
      <c r="Z104" s="51"/>
      <c r="AA104" s="51"/>
      <c r="AB104" s="51"/>
      <c r="AC104" s="51"/>
      <c r="AD104" s="51"/>
      <c r="AE104" s="51"/>
      <c r="AF104" s="51"/>
      <c r="AG104" s="51"/>
      <c r="AH104" s="51"/>
      <c r="AI104" s="51"/>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1"/>
      <c r="BI104" s="51"/>
      <c r="BJ104" s="51"/>
      <c r="BK104" s="51"/>
      <c r="BL104" s="51"/>
      <c r="BM104" s="51"/>
      <c r="BN104" s="51"/>
      <c r="BO104" s="51"/>
      <c r="BP104" s="51"/>
      <c r="BQ104" s="51"/>
      <c r="BR104" s="51"/>
      <c r="BS104" s="51"/>
      <c r="BT104" s="51"/>
      <c r="BU104" s="51"/>
      <c r="BV104" s="51"/>
      <c r="BW104" s="51"/>
      <c r="BX104" s="51"/>
      <c r="BY104" s="51"/>
      <c r="BZ104" s="51"/>
      <c r="CA104" s="51"/>
      <c r="CB104" s="51"/>
      <c r="CC104" s="51"/>
      <c r="CD104" s="51"/>
      <c r="CE104" s="51"/>
      <c r="CF104" s="51"/>
      <c r="CG104" s="51"/>
      <c r="CH104" s="51"/>
      <c r="CI104" s="51"/>
      <c r="CJ104" s="51"/>
      <c r="CK104" s="51"/>
      <c r="CL104" s="51"/>
      <c r="CM104" s="51"/>
      <c r="CN104" s="51"/>
      <c r="CO104" s="51"/>
      <c r="CP104" s="51"/>
      <c r="CQ104" s="51"/>
      <c r="CR104" s="51"/>
      <c r="CS104" s="51"/>
      <c r="CT104" s="51"/>
      <c r="CU104" s="51"/>
      <c r="CV104" s="51"/>
      <c r="CW104" s="51"/>
      <c r="CX104" s="51"/>
      <c r="CY104" s="51"/>
      <c r="CZ104" s="51"/>
      <c r="DA104" s="51"/>
      <c r="DB104" s="51"/>
      <c r="DC104" s="51"/>
      <c r="DD104" s="51"/>
      <c r="DE104" s="51"/>
      <c r="DF104" s="51"/>
      <c r="DG104" s="51"/>
      <c r="DH104" s="51"/>
      <c r="DI104" s="51"/>
      <c r="DJ104" s="51"/>
      <c r="DK104" s="51"/>
      <c r="DL104" s="51"/>
      <c r="DM104" s="51"/>
      <c r="DN104" s="51"/>
      <c r="DO104" s="51"/>
      <c r="DP104" s="51"/>
      <c r="DQ104" s="51"/>
      <c r="DR104" s="51"/>
      <c r="DS104" s="51"/>
      <c r="DT104" s="51"/>
      <c r="DU104" s="51"/>
      <c r="DV104" s="51"/>
      <c r="DW104" s="51"/>
      <c r="DX104" s="51"/>
      <c r="DY104" s="51"/>
      <c r="DZ104" s="51"/>
      <c r="EA104" s="51"/>
      <c r="EB104" s="51"/>
      <c r="EC104" s="51"/>
      <c r="ED104" s="51"/>
      <c r="EE104" s="51"/>
      <c r="EF104" s="51"/>
      <c r="EG104" s="51"/>
      <c r="EH104" s="51"/>
      <c r="EI104" s="51"/>
      <c r="EJ104" s="51"/>
      <c r="EK104" s="51"/>
      <c r="EL104" s="51"/>
      <c r="EM104" s="51"/>
      <c r="EN104" s="51"/>
      <c r="EO104" s="51"/>
      <c r="EP104" s="51"/>
      <c r="EQ104" s="51"/>
      <c r="ER104" s="51"/>
      <c r="ES104" s="51"/>
      <c r="ET104" s="51"/>
      <c r="EU104" s="51"/>
      <c r="EV104" s="51"/>
      <c r="EW104" s="51"/>
      <c r="EX104" s="51"/>
      <c r="EY104" s="51"/>
      <c r="EZ104" s="51"/>
      <c r="FA104" s="51"/>
      <c r="FB104" s="51"/>
      <c r="FC104" s="51"/>
      <c r="FD104" s="51"/>
      <c r="FE104" s="51"/>
      <c r="FF104" s="51"/>
      <c r="FG104" s="51"/>
      <c r="FH104" s="51"/>
      <c r="FI104" s="51"/>
      <c r="FJ104" s="51"/>
      <c r="FK104" s="51"/>
      <c r="FL104" s="51"/>
      <c r="FM104" s="51"/>
      <c r="FN104" s="51"/>
      <c r="FO104" s="51"/>
      <c r="FP104" s="51"/>
      <c r="FQ104" s="51"/>
      <c r="FR104" s="51"/>
      <c r="FS104" s="51"/>
      <c r="FT104" s="51"/>
      <c r="FU104" s="51"/>
      <c r="FV104" s="51"/>
      <c r="FW104" s="51"/>
      <c r="FX104" s="51"/>
      <c r="FY104" s="51"/>
      <c r="FZ104" s="51"/>
      <c r="GA104" s="51"/>
      <c r="GB104" s="51"/>
      <c r="GC104" s="51"/>
      <c r="GD104" s="51"/>
      <c r="GE104" s="51"/>
      <c r="GF104" s="51"/>
      <c r="GG104" s="51"/>
      <c r="GH104" s="51"/>
      <c r="GI104" s="51"/>
      <c r="GJ104" s="51"/>
      <c r="GK104" s="51"/>
      <c r="GL104" s="51"/>
      <c r="GM104" s="51"/>
      <c r="GN104" s="51"/>
      <c r="GO104" s="51"/>
      <c r="GP104" s="51"/>
      <c r="GQ104" s="51"/>
      <c r="GR104" s="51"/>
      <c r="GS104" s="51"/>
      <c r="GT104" s="51"/>
      <c r="GU104" s="51"/>
      <c r="GV104" s="51"/>
      <c r="GW104" s="51"/>
      <c r="GX104" s="51"/>
      <c r="GY104" s="51"/>
      <c r="GZ104" s="51"/>
      <c r="HA104" s="51"/>
      <c r="HB104" s="51"/>
      <c r="HC104" s="51"/>
      <c r="HD104" s="51"/>
      <c r="HE104" s="51"/>
      <c r="HF104" s="51"/>
      <c r="HG104" s="51"/>
      <c r="HH104" s="51"/>
      <c r="HI104" s="51"/>
      <c r="HJ104" s="51"/>
      <c r="HK104" s="51"/>
      <c r="HL104" s="51"/>
      <c r="HM104" s="51"/>
      <c r="HN104" s="51"/>
      <c r="HO104" s="51"/>
      <c r="HP104" s="51"/>
      <c r="HQ104" s="51"/>
      <c r="HR104" s="51"/>
      <c r="HS104" s="51"/>
      <c r="HT104" s="51"/>
      <c r="HU104" s="51"/>
      <c r="HV104" s="51"/>
      <c r="HW104" s="51"/>
      <c r="HX104" s="51"/>
      <c r="HY104" s="51"/>
      <c r="HZ104" s="51"/>
      <c r="IA104" s="51"/>
      <c r="IB104" s="51"/>
      <c r="IC104" s="51"/>
      <c r="ID104" s="51"/>
      <c r="IE104" s="51"/>
      <c r="IF104" s="51"/>
    </row>
    <row r="105" spans="1:240" ht="15" x14ac:dyDescent="0.25">
      <c r="A105" s="287"/>
      <c r="B105" s="287"/>
      <c r="C105" s="373"/>
      <c r="D105" s="374"/>
      <c r="E105" s="267"/>
      <c r="F105" s="339"/>
      <c r="G105" s="339"/>
      <c r="H105" s="339"/>
      <c r="I105" s="51"/>
      <c r="J105" s="51"/>
      <c r="K105" s="51"/>
      <c r="L105" s="51"/>
      <c r="M105" s="51"/>
      <c r="N105" s="51"/>
      <c r="O105" s="51"/>
      <c r="P105" s="51"/>
      <c r="Q105" s="51"/>
      <c r="R105" s="51"/>
      <c r="S105" s="51"/>
      <c r="T105" s="51"/>
      <c r="U105" s="51"/>
      <c r="V105" s="51"/>
      <c r="W105" s="51"/>
      <c r="X105" s="51"/>
      <c r="Y105" s="51"/>
      <c r="Z105" s="51"/>
      <c r="AA105" s="51"/>
      <c r="AB105" s="51"/>
      <c r="AC105" s="51"/>
      <c r="AD105" s="51"/>
      <c r="AE105" s="51"/>
      <c r="AF105" s="51"/>
      <c r="AG105" s="51"/>
      <c r="AH105" s="51"/>
      <c r="AI105" s="51"/>
      <c r="AJ105" s="51"/>
      <c r="AK105" s="51"/>
      <c r="AL105" s="51"/>
      <c r="AM105" s="51"/>
      <c r="AN105" s="51"/>
      <c r="AO105" s="51"/>
      <c r="AP105" s="51"/>
      <c r="AQ105" s="51"/>
      <c r="AR105" s="51"/>
      <c r="AS105" s="51"/>
      <c r="AT105" s="51"/>
      <c r="AU105" s="51"/>
      <c r="AV105" s="51"/>
      <c r="AW105" s="51"/>
      <c r="AX105" s="51"/>
      <c r="AY105" s="51"/>
      <c r="AZ105" s="51"/>
      <c r="BA105" s="51"/>
      <c r="BB105" s="51"/>
      <c r="BC105" s="51"/>
      <c r="BD105" s="51"/>
      <c r="BE105" s="51"/>
      <c r="BF105" s="51"/>
      <c r="BG105" s="51"/>
      <c r="BH105" s="51"/>
      <c r="BI105" s="51"/>
      <c r="BJ105" s="51"/>
      <c r="BK105" s="51"/>
      <c r="BL105" s="51"/>
      <c r="BM105" s="51"/>
      <c r="BN105" s="51"/>
      <c r="BO105" s="51"/>
      <c r="BP105" s="51"/>
      <c r="BQ105" s="51"/>
      <c r="BR105" s="51"/>
      <c r="BS105" s="51"/>
      <c r="BT105" s="51"/>
      <c r="BU105" s="51"/>
      <c r="BV105" s="51"/>
      <c r="BW105" s="51"/>
      <c r="BX105" s="51"/>
      <c r="BY105" s="51"/>
      <c r="BZ105" s="51"/>
      <c r="CA105" s="51"/>
      <c r="CB105" s="51"/>
      <c r="CC105" s="51"/>
      <c r="CD105" s="51"/>
      <c r="CE105" s="51"/>
      <c r="CF105" s="51"/>
      <c r="CG105" s="51"/>
      <c r="CH105" s="51"/>
      <c r="CI105" s="51"/>
      <c r="CJ105" s="51"/>
      <c r="CK105" s="51"/>
      <c r="CL105" s="51"/>
      <c r="CM105" s="51"/>
      <c r="CN105" s="51"/>
      <c r="CO105" s="51"/>
      <c r="CP105" s="51"/>
      <c r="CQ105" s="51"/>
      <c r="CR105" s="51"/>
      <c r="CS105" s="51"/>
      <c r="CT105" s="51"/>
      <c r="CU105" s="51"/>
      <c r="CV105" s="51"/>
      <c r="CW105" s="51"/>
      <c r="CX105" s="51"/>
      <c r="CY105" s="51"/>
      <c r="CZ105" s="51"/>
      <c r="DA105" s="51"/>
      <c r="DB105" s="51"/>
      <c r="DC105" s="51"/>
      <c r="DD105" s="51"/>
      <c r="DE105" s="51"/>
      <c r="DF105" s="51"/>
      <c r="DG105" s="51"/>
      <c r="DH105" s="51"/>
      <c r="DI105" s="51"/>
      <c r="DJ105" s="51"/>
      <c r="DK105" s="51"/>
      <c r="DL105" s="51"/>
      <c r="DM105" s="51"/>
      <c r="DN105" s="51"/>
      <c r="DO105" s="51"/>
      <c r="DP105" s="51"/>
      <c r="DQ105" s="51"/>
      <c r="DR105" s="51"/>
      <c r="DS105" s="51"/>
      <c r="DT105" s="51"/>
      <c r="DU105" s="51"/>
      <c r="DV105" s="51"/>
      <c r="DW105" s="51"/>
      <c r="DX105" s="51"/>
      <c r="DY105" s="51"/>
      <c r="DZ105" s="51"/>
      <c r="EA105" s="51"/>
      <c r="EB105" s="51"/>
      <c r="EC105" s="51"/>
      <c r="ED105" s="51"/>
      <c r="EE105" s="51"/>
      <c r="EF105" s="51"/>
      <c r="EG105" s="51"/>
      <c r="EH105" s="51"/>
      <c r="EI105" s="51"/>
      <c r="EJ105" s="51"/>
      <c r="EK105" s="51"/>
      <c r="EL105" s="51"/>
      <c r="EM105" s="51"/>
      <c r="EN105" s="51"/>
      <c r="EO105" s="51"/>
      <c r="EP105" s="51"/>
      <c r="EQ105" s="51"/>
      <c r="ER105" s="51"/>
      <c r="ES105" s="51"/>
      <c r="ET105" s="51"/>
      <c r="EU105" s="51"/>
      <c r="EV105" s="51"/>
      <c r="EW105" s="51"/>
      <c r="EX105" s="51"/>
      <c r="EY105" s="51"/>
      <c r="EZ105" s="51"/>
      <c r="FA105" s="51"/>
      <c r="FB105" s="51"/>
      <c r="FC105" s="51"/>
      <c r="FD105" s="51"/>
      <c r="FE105" s="51"/>
      <c r="FF105" s="51"/>
      <c r="FG105" s="51"/>
      <c r="FH105" s="51"/>
      <c r="FI105" s="51"/>
      <c r="FJ105" s="51"/>
      <c r="FK105" s="51"/>
      <c r="FL105" s="51"/>
      <c r="FM105" s="51"/>
      <c r="FN105" s="51"/>
      <c r="FO105" s="51"/>
      <c r="FP105" s="51"/>
      <c r="FQ105" s="51"/>
      <c r="FR105" s="51"/>
      <c r="FS105" s="51"/>
      <c r="FT105" s="51"/>
      <c r="FU105" s="51"/>
      <c r="FV105" s="51"/>
      <c r="FW105" s="51"/>
      <c r="FX105" s="51"/>
      <c r="FY105" s="51"/>
      <c r="FZ105" s="51"/>
      <c r="GA105" s="51"/>
      <c r="GB105" s="51"/>
      <c r="GC105" s="51"/>
      <c r="GD105" s="51"/>
      <c r="GE105" s="51"/>
      <c r="GF105" s="51"/>
      <c r="GG105" s="51"/>
      <c r="GH105" s="51"/>
      <c r="GI105" s="51"/>
      <c r="GJ105" s="51"/>
      <c r="GK105" s="51"/>
      <c r="GL105" s="51"/>
      <c r="GM105" s="51"/>
      <c r="GN105" s="51"/>
      <c r="GO105" s="51"/>
      <c r="GP105" s="51"/>
      <c r="GQ105" s="51"/>
      <c r="GR105" s="51"/>
      <c r="GS105" s="51"/>
      <c r="GT105" s="51"/>
      <c r="GU105" s="51"/>
      <c r="GV105" s="51"/>
      <c r="GW105" s="51"/>
      <c r="GX105" s="51"/>
      <c r="GY105" s="51"/>
      <c r="GZ105" s="51"/>
      <c r="HA105" s="51"/>
      <c r="HB105" s="51"/>
      <c r="HC105" s="51"/>
      <c r="HD105" s="51"/>
      <c r="HE105" s="51"/>
      <c r="HF105" s="51"/>
      <c r="HG105" s="51"/>
      <c r="HH105" s="51"/>
      <c r="HI105" s="51"/>
      <c r="HJ105" s="51"/>
      <c r="HK105" s="51"/>
      <c r="HL105" s="51"/>
      <c r="HM105" s="51"/>
      <c r="HN105" s="51"/>
      <c r="HO105" s="51"/>
      <c r="HP105" s="51"/>
      <c r="HQ105" s="51"/>
      <c r="HR105" s="51"/>
      <c r="HS105" s="51"/>
      <c r="HT105" s="51"/>
      <c r="HU105" s="51"/>
      <c r="HV105" s="51"/>
      <c r="HW105" s="51"/>
      <c r="HX105" s="51"/>
      <c r="HY105" s="51"/>
      <c r="HZ105" s="51"/>
      <c r="IA105" s="51"/>
      <c r="IB105" s="51"/>
      <c r="IC105" s="51"/>
      <c r="ID105" s="51"/>
      <c r="IE105" s="51"/>
      <c r="IF105" s="51"/>
    </row>
    <row r="106" spans="1:240" ht="12.75" customHeight="1" thickBot="1" x14ac:dyDescent="0.3">
      <c r="A106" s="265" t="s">
        <v>660</v>
      </c>
      <c r="B106" s="267"/>
      <c r="C106" s="267"/>
      <c r="D106" s="296"/>
      <c r="E106" s="265"/>
      <c r="F106" s="265"/>
      <c r="G106" s="265"/>
      <c r="H106" s="265"/>
      <c r="I106" s="51"/>
      <c r="J106" s="51"/>
    </row>
    <row r="107" spans="1:240" ht="18" customHeight="1" thickBot="1" x14ac:dyDescent="0.3">
      <c r="A107" s="271">
        <v>5</v>
      </c>
      <c r="B107" s="297" t="s">
        <v>442</v>
      </c>
      <c r="C107" s="1280" t="str">
        <f>C96</f>
        <v>01.09. - 31.12.2021</v>
      </c>
      <c r="D107" s="1280" t="str">
        <f>D96</f>
        <v>01.01. - 31.08.2022</v>
      </c>
      <c r="E107" s="1402" t="str">
        <f>E96</f>
        <v>insgesamt</v>
      </c>
      <c r="F107" s="1403"/>
      <c r="G107" s="1403"/>
      <c r="H107" s="1404"/>
      <c r="I107" s="51"/>
      <c r="J107" s="51"/>
    </row>
    <row r="108" spans="1:240" ht="18.75" thickBot="1" x14ac:dyDescent="0.25">
      <c r="A108" s="272" t="s">
        <v>655</v>
      </c>
      <c r="B108" s="299" t="s">
        <v>674</v>
      </c>
      <c r="C108" s="1035"/>
      <c r="D108" s="1035"/>
      <c r="E108" s="1388">
        <f t="shared" ref="E108:E113" si="2">C108+D108</f>
        <v>0</v>
      </c>
      <c r="F108" s="1389"/>
      <c r="G108" s="1389"/>
      <c r="H108" s="1390"/>
      <c r="I108" s="51"/>
      <c r="J108" s="51"/>
    </row>
    <row r="109" spans="1:240" ht="18.75" thickBot="1" x14ac:dyDescent="0.25">
      <c r="A109" s="272" t="s">
        <v>525</v>
      </c>
      <c r="B109" s="299" t="s">
        <v>146</v>
      </c>
      <c r="C109" s="1035"/>
      <c r="D109" s="1035"/>
      <c r="E109" s="1388">
        <f t="shared" si="2"/>
        <v>0</v>
      </c>
      <c r="F109" s="1389"/>
      <c r="G109" s="1389"/>
      <c r="H109" s="1390"/>
    </row>
    <row r="110" spans="1:240" ht="29.25" thickBot="1" x14ac:dyDescent="0.25">
      <c r="A110" s="272" t="s">
        <v>657</v>
      </c>
      <c r="B110" s="300" t="s">
        <v>250</v>
      </c>
      <c r="C110" s="1035"/>
      <c r="D110" s="1035"/>
      <c r="E110" s="1388">
        <f t="shared" si="2"/>
        <v>0</v>
      </c>
      <c r="F110" s="1389"/>
      <c r="G110" s="1389"/>
      <c r="H110" s="1390"/>
    </row>
    <row r="111" spans="1:240" ht="18.75" thickBot="1" x14ac:dyDescent="0.25">
      <c r="A111" s="272" t="s">
        <v>526</v>
      </c>
      <c r="B111" s="300" t="s">
        <v>146</v>
      </c>
      <c r="C111" s="1035"/>
      <c r="D111" s="1035"/>
      <c r="E111" s="1388">
        <f t="shared" si="2"/>
        <v>0</v>
      </c>
      <c r="F111" s="1389"/>
      <c r="G111" s="1389"/>
      <c r="H111" s="1390"/>
    </row>
    <row r="112" spans="1:240" ht="29.25" thickBot="1" x14ac:dyDescent="0.25">
      <c r="A112" s="301" t="s">
        <v>23</v>
      </c>
      <c r="B112" s="300" t="s">
        <v>133</v>
      </c>
      <c r="C112" s="1036"/>
      <c r="D112" s="1036"/>
      <c r="E112" s="1388">
        <f t="shared" si="2"/>
        <v>0</v>
      </c>
      <c r="F112" s="1389"/>
      <c r="G112" s="1389"/>
      <c r="H112" s="1390"/>
    </row>
    <row r="113" spans="1:9" ht="18.75" thickBot="1" x14ac:dyDescent="0.25">
      <c r="A113" s="302" t="s">
        <v>527</v>
      </c>
      <c r="B113" s="730" t="s">
        <v>146</v>
      </c>
      <c r="C113" s="1037"/>
      <c r="D113" s="1037"/>
      <c r="E113" s="1388">
        <f t="shared" si="2"/>
        <v>0</v>
      </c>
      <c r="F113" s="1389"/>
      <c r="G113" s="1389"/>
      <c r="H113" s="1390"/>
    </row>
    <row r="114" spans="1:9" ht="20.25" customHeight="1" thickBot="1" x14ac:dyDescent="0.25">
      <c r="A114" s="1441" t="s">
        <v>709</v>
      </c>
      <c r="B114" s="1442"/>
      <c r="C114" s="1414" t="e">
        <f>(C113+C111+C109+D109+D111+D113)/(C102+D102+C103+D103+D101+C101)</f>
        <v>#DIV/0!</v>
      </c>
      <c r="D114" s="1415"/>
      <c r="E114" s="1415"/>
      <c r="F114" s="1415"/>
      <c r="G114" s="1415"/>
      <c r="H114" s="1416"/>
    </row>
    <row r="115" spans="1:9" ht="18.75" customHeight="1" thickBot="1" x14ac:dyDescent="0.25">
      <c r="A115" s="303"/>
      <c r="B115" s="304"/>
      <c r="C115" s="305"/>
      <c r="D115" s="306"/>
      <c r="E115" s="307"/>
      <c r="F115" s="269"/>
      <c r="G115" s="269"/>
      <c r="H115" s="269"/>
      <c r="I115"/>
    </row>
    <row r="116" spans="1:9" ht="27.75" thickBot="1" x14ac:dyDescent="0.25">
      <c r="A116" s="308">
        <v>6</v>
      </c>
      <c r="B116" s="309" t="s">
        <v>453</v>
      </c>
      <c r="C116" s="1281" t="str">
        <f>C96</f>
        <v>01.09. - 31.12.2021</v>
      </c>
      <c r="D116" s="1281" t="str">
        <f>D96</f>
        <v>01.01. - 31.08.2022</v>
      </c>
      <c r="E116" s="1269" t="str">
        <f>E96</f>
        <v>insgesamt</v>
      </c>
      <c r="F116" s="1027"/>
      <c r="G116" s="1027"/>
      <c r="H116" s="1028"/>
      <c r="I116"/>
    </row>
    <row r="117" spans="1:9" ht="18.75" thickBot="1" x14ac:dyDescent="0.25">
      <c r="A117" s="310" t="s">
        <v>479</v>
      </c>
      <c r="B117" s="311"/>
      <c r="C117" s="1038"/>
      <c r="D117" s="1038"/>
      <c r="E117" s="1388">
        <f t="shared" ref="E117:E122" si="3">C117+D117</f>
        <v>0</v>
      </c>
      <c r="F117" s="1389"/>
      <c r="G117" s="1389"/>
      <c r="H117" s="1390"/>
      <c r="I117"/>
    </row>
    <row r="118" spans="1:9" ht="18.75" thickBot="1" x14ac:dyDescent="0.25">
      <c r="A118" s="310" t="s">
        <v>482</v>
      </c>
      <c r="B118" s="311" t="s">
        <v>146</v>
      </c>
      <c r="C118" s="1038"/>
      <c r="D118" s="1038"/>
      <c r="E118" s="1388">
        <f t="shared" si="3"/>
        <v>0</v>
      </c>
      <c r="F118" s="1389"/>
      <c r="G118" s="1389"/>
      <c r="H118" s="1390"/>
      <c r="I118"/>
    </row>
    <row r="119" spans="1:9" ht="18.75" thickBot="1" x14ac:dyDescent="0.25">
      <c r="A119" s="310" t="s">
        <v>480</v>
      </c>
      <c r="B119" s="311"/>
      <c r="C119" s="1038"/>
      <c r="D119" s="1038"/>
      <c r="E119" s="1388">
        <f t="shared" si="3"/>
        <v>0</v>
      </c>
      <c r="F119" s="1389"/>
      <c r="G119" s="1389"/>
      <c r="H119" s="1390"/>
    </row>
    <row r="120" spans="1:9" ht="18.75" thickBot="1" x14ac:dyDescent="0.25">
      <c r="A120" s="310" t="s">
        <v>483</v>
      </c>
      <c r="B120" s="311" t="s">
        <v>146</v>
      </c>
      <c r="C120" s="1038"/>
      <c r="D120" s="1038"/>
      <c r="E120" s="1388">
        <f t="shared" si="3"/>
        <v>0</v>
      </c>
      <c r="F120" s="1389"/>
      <c r="G120" s="1389"/>
      <c r="H120" s="1390"/>
    </row>
    <row r="121" spans="1:9" ht="18.75" thickBot="1" x14ac:dyDescent="0.25">
      <c r="A121" s="310" t="s">
        <v>481</v>
      </c>
      <c r="B121" s="311"/>
      <c r="C121" s="1039"/>
      <c r="D121" s="1039"/>
      <c r="E121" s="1388">
        <f t="shared" si="3"/>
        <v>0</v>
      </c>
      <c r="F121" s="1389"/>
      <c r="G121" s="1389"/>
      <c r="H121" s="1390"/>
    </row>
    <row r="122" spans="1:9" ht="18.75" thickBot="1" x14ac:dyDescent="0.25">
      <c r="A122" s="310" t="s">
        <v>484</v>
      </c>
      <c r="B122" s="311" t="s">
        <v>146</v>
      </c>
      <c r="C122" s="1039"/>
      <c r="D122" s="1039"/>
      <c r="E122" s="1388">
        <f t="shared" si="3"/>
        <v>0</v>
      </c>
      <c r="F122" s="1389"/>
      <c r="G122" s="1389"/>
      <c r="H122" s="1390"/>
    </row>
    <row r="123" spans="1:9" ht="15.75" thickBot="1" x14ac:dyDescent="0.3">
      <c r="A123" s="265"/>
      <c r="B123" s="265"/>
      <c r="C123" s="265"/>
      <c r="D123" s="265"/>
      <c r="E123" s="1405"/>
      <c r="F123" s="1405"/>
      <c r="G123" s="1405"/>
      <c r="H123" s="1405"/>
    </row>
    <row r="124" spans="1:9" ht="15.75" thickBot="1" x14ac:dyDescent="0.25">
      <c r="A124" s="887">
        <v>7</v>
      </c>
      <c r="B124" s="886" t="s">
        <v>242</v>
      </c>
      <c r="C124" s="1280" t="str">
        <f>C96</f>
        <v>01.09. - 31.12.2021</v>
      </c>
      <c r="D124" s="1280" t="str">
        <f>D96</f>
        <v>01.01. - 31.08.2022</v>
      </c>
      <c r="E124" s="1402" t="str">
        <f>E116</f>
        <v>insgesamt</v>
      </c>
      <c r="F124" s="1406"/>
      <c r="G124" s="1406"/>
      <c r="H124" s="1407"/>
    </row>
    <row r="125" spans="1:9" ht="18.75" thickBot="1" x14ac:dyDescent="0.25">
      <c r="A125" s="310"/>
      <c r="B125" s="1042" t="s">
        <v>443</v>
      </c>
      <c r="C125" s="1040"/>
      <c r="D125" s="1040"/>
      <c r="E125" s="1388">
        <f>C125+D125</f>
        <v>0</v>
      </c>
      <c r="F125" s="1389"/>
      <c r="G125" s="1389"/>
      <c r="H125" s="1390"/>
    </row>
    <row r="126" spans="1:9" ht="15" thickBot="1" x14ac:dyDescent="0.25">
      <c r="A126" s="1029"/>
      <c r="B126" s="1034"/>
      <c r="C126" s="1031"/>
      <c r="D126" s="1031"/>
      <c r="E126" s="1026"/>
      <c r="F126" s="1026"/>
      <c r="G126" s="1026"/>
      <c r="H126" s="1026"/>
    </row>
    <row r="127" spans="1:9" ht="18.75" thickBot="1" x14ac:dyDescent="0.3">
      <c r="A127" s="1051"/>
      <c r="B127" s="1052" t="s">
        <v>255</v>
      </c>
      <c r="C127" s="1032"/>
      <c r="D127" s="1033"/>
      <c r="E127" s="1394" t="str">
        <f>IF(AND(C125&gt;0,D125&gt;=0,C125&lt;&gt;"",D125&lt;&gt;""),(C125+D125)/E97,"entfällt bei ZN")</f>
        <v>entfällt bei ZN</v>
      </c>
      <c r="F127" s="1397"/>
      <c r="G127" s="1397"/>
      <c r="H127" s="1398"/>
    </row>
    <row r="128" spans="1:9" ht="15.75" thickBot="1" x14ac:dyDescent="0.3">
      <c r="A128" s="1029"/>
      <c r="B128" s="1030"/>
      <c r="C128" s="1031"/>
      <c r="D128" s="1031"/>
      <c r="E128" s="265"/>
      <c r="F128" s="265"/>
      <c r="G128" s="265"/>
      <c r="H128" s="265"/>
    </row>
    <row r="129" spans="1:8" ht="15.75" thickBot="1" x14ac:dyDescent="0.25">
      <c r="A129" s="1445" t="s">
        <v>490</v>
      </c>
      <c r="B129" s="1446"/>
      <c r="C129" s="1281" t="str">
        <f>C96</f>
        <v>01.09. - 31.12.2021</v>
      </c>
      <c r="D129" s="1281" t="str">
        <f>D96</f>
        <v>01.01. - 31.08.2022</v>
      </c>
      <c r="E129" s="1402" t="str">
        <f>E124</f>
        <v>insgesamt</v>
      </c>
      <c r="F129" s="1403"/>
      <c r="G129" s="1403"/>
      <c r="H129" s="1404"/>
    </row>
    <row r="130" spans="1:8" ht="18.75" thickBot="1" x14ac:dyDescent="0.25">
      <c r="A130" s="310"/>
      <c r="B130" s="311" t="s">
        <v>128</v>
      </c>
      <c r="C130" s="1041">
        <f>SUM(C101:C104)</f>
        <v>0</v>
      </c>
      <c r="D130" s="1041">
        <f>SUM(D101:D104)</f>
        <v>0</v>
      </c>
      <c r="E130" s="1399">
        <f>SUM(E101:E104)</f>
        <v>0</v>
      </c>
      <c r="F130" s="1400"/>
      <c r="G130" s="1400"/>
      <c r="H130" s="1401"/>
    </row>
    <row r="131" spans="1:8" ht="18.75" thickBot="1" x14ac:dyDescent="0.3">
      <c r="A131" s="310"/>
      <c r="B131" s="311" t="s">
        <v>146</v>
      </c>
      <c r="C131" s="1041">
        <f>SUM(C101:C103)</f>
        <v>0</v>
      </c>
      <c r="D131" s="1041">
        <f>SUM(D101:D103)</f>
        <v>0</v>
      </c>
      <c r="E131" s="1391">
        <f>C131+D131</f>
        <v>0</v>
      </c>
      <c r="F131" s="1392"/>
      <c r="G131" s="1392"/>
      <c r="H131" s="1393"/>
    </row>
    <row r="132" spans="1:8" ht="18.75" thickBot="1" x14ac:dyDescent="0.3">
      <c r="A132" s="310"/>
      <c r="B132" s="311" t="s">
        <v>33</v>
      </c>
      <c r="C132" s="1041">
        <f>C108+C110+C112+C117+C119+C121+C125+C128</f>
        <v>0</v>
      </c>
      <c r="D132" s="1041">
        <f>D108+D110+D112+D117+D119+D121+D125+D128</f>
        <v>0</v>
      </c>
      <c r="E132" s="1391">
        <f>C132+D132</f>
        <v>0</v>
      </c>
      <c r="F132" s="1392"/>
      <c r="G132" s="1392"/>
      <c r="H132" s="1393"/>
    </row>
    <row r="133" spans="1:8" ht="18.75" thickBot="1" x14ac:dyDescent="0.3">
      <c r="A133" s="310"/>
      <c r="B133" s="311" t="s">
        <v>146</v>
      </c>
      <c r="C133" s="1041">
        <f>C125+C122+C120+C118+C113+C111+C109</f>
        <v>0</v>
      </c>
      <c r="D133" s="1041">
        <f>D125+D122+D120+D118+D113+D111+D109</f>
        <v>0</v>
      </c>
      <c r="E133" s="1391">
        <f>C133+D133</f>
        <v>0</v>
      </c>
      <c r="F133" s="1392"/>
      <c r="G133" s="1392"/>
      <c r="H133" s="1393"/>
    </row>
    <row r="134" spans="1:8" x14ac:dyDescent="0.2">
      <c r="A134" s="45"/>
      <c r="B134" s="45"/>
      <c r="C134" s="45"/>
      <c r="D134" s="45"/>
      <c r="E134" s="46"/>
      <c r="F134" s="46"/>
      <c r="G134" s="46"/>
      <c r="H134" s="46"/>
    </row>
    <row r="135" spans="1:8" x14ac:dyDescent="0.2">
      <c r="A135" s="45"/>
      <c r="B135" s="45"/>
      <c r="C135" s="45"/>
      <c r="D135" s="45"/>
      <c r="E135" s="46"/>
      <c r="F135" s="46"/>
      <c r="G135" s="46"/>
      <c r="H135" s="46"/>
    </row>
    <row r="136" spans="1:8" ht="13.5" thickBot="1" x14ac:dyDescent="0.25">
      <c r="A136" s="182"/>
      <c r="B136" s="45"/>
      <c r="C136" s="45"/>
      <c r="D136" s="45"/>
      <c r="E136" s="46"/>
      <c r="F136" s="46"/>
      <c r="G136" s="46"/>
      <c r="H136" s="46"/>
    </row>
    <row r="137" spans="1:8" ht="15" thickBot="1" x14ac:dyDescent="0.25">
      <c r="A137" s="44"/>
      <c r="B137" s="1072"/>
      <c r="C137" s="1071" t="s">
        <v>718</v>
      </c>
      <c r="D137" s="1181" t="s">
        <v>719</v>
      </c>
      <c r="E137" s="1457" t="s">
        <v>720</v>
      </c>
      <c r="F137" s="1458"/>
      <c r="G137" s="1458"/>
      <c r="H137" s="1459"/>
    </row>
    <row r="138" spans="1:8" ht="18.75" thickBot="1" x14ac:dyDescent="0.3">
      <c r="A138" s="194"/>
      <c r="B138" s="1073" t="s">
        <v>290</v>
      </c>
      <c r="C138" s="1077">
        <f>E16</f>
        <v>0</v>
      </c>
      <c r="D138" s="1182" t="e">
        <f>E46</f>
        <v>#DIV/0!</v>
      </c>
      <c r="E138" s="1460">
        <f>E44</f>
        <v>0</v>
      </c>
      <c r="F138" s="1461"/>
      <c r="G138" s="1461"/>
      <c r="H138" s="1462"/>
    </row>
    <row r="139" spans="1:8" ht="18.75" thickBot="1" x14ac:dyDescent="0.3">
      <c r="A139" s="46"/>
      <c r="B139" s="1074" t="s">
        <v>721</v>
      </c>
      <c r="C139" s="1077">
        <f>E97</f>
        <v>0</v>
      </c>
      <c r="D139" s="1182" t="str">
        <f>E127</f>
        <v>entfällt bei ZN</v>
      </c>
      <c r="E139" s="1460">
        <f>E125</f>
        <v>0</v>
      </c>
      <c r="F139" s="1461"/>
      <c r="G139" s="1461"/>
      <c r="H139" s="1462"/>
    </row>
    <row r="140" spans="1:8" ht="18.75" thickBot="1" x14ac:dyDescent="0.3">
      <c r="A140" s="194"/>
      <c r="B140" s="1076" t="s">
        <v>723</v>
      </c>
      <c r="C140" s="1078">
        <f>ABS(C139-C138)</f>
        <v>0</v>
      </c>
      <c r="D140" s="1182" t="e">
        <f>ABS(D139-D138)</f>
        <v>#VALUE!</v>
      </c>
      <c r="E140" s="1454">
        <f>E138-E139</f>
        <v>0</v>
      </c>
      <c r="F140" s="1455"/>
      <c r="G140" s="1455"/>
      <c r="H140" s="1456"/>
    </row>
    <row r="141" spans="1:8" ht="18.75" thickBot="1" x14ac:dyDescent="0.3">
      <c r="A141" s="46"/>
      <c r="B141" s="1075" t="s">
        <v>722</v>
      </c>
      <c r="C141" s="1079" t="e">
        <f>C140/C138</f>
        <v>#DIV/0!</v>
      </c>
      <c r="D141" s="1183" t="e">
        <f>ABS(D140/D138)</f>
        <v>#VALUE!</v>
      </c>
      <c r="E141" s="1451" t="e">
        <f>ABS(E140/E138)</f>
        <v>#DIV/0!</v>
      </c>
      <c r="F141" s="1452"/>
      <c r="G141" s="1452"/>
      <c r="H141" s="1453"/>
    </row>
    <row r="142" spans="1:8" x14ac:dyDescent="0.2">
      <c r="A142" s="46"/>
      <c r="B142" s="45"/>
      <c r="C142" s="46"/>
      <c r="D142" s="46"/>
      <c r="E142" s="52"/>
      <c r="F142" s="45"/>
      <c r="G142" s="45"/>
      <c r="H142" s="44"/>
    </row>
    <row r="143" spans="1:8" x14ac:dyDescent="0.2">
      <c r="A143" s="46"/>
      <c r="B143" s="45"/>
      <c r="C143" s="46"/>
      <c r="D143" s="46"/>
      <c r="E143" s="52"/>
      <c r="F143" s="45"/>
      <c r="G143" s="45"/>
      <c r="H143" s="44"/>
    </row>
    <row r="144" spans="1:8" x14ac:dyDescent="0.2">
      <c r="A144" s="182"/>
      <c r="B144" s="46"/>
      <c r="C144" s="46"/>
      <c r="D144" s="46"/>
      <c r="E144" s="46"/>
      <c r="F144" s="46"/>
      <c r="G144" s="46"/>
      <c r="H144" s="46"/>
    </row>
    <row r="145" spans="1:8" x14ac:dyDescent="0.2">
      <c r="A145" s="194"/>
      <c r="B145" s="169" t="s">
        <v>711</v>
      </c>
      <c r="C145" s="46"/>
      <c r="D145" s="46"/>
      <c r="E145" s="45"/>
      <c r="F145" s="45"/>
      <c r="G145" s="45"/>
      <c r="H145" s="45"/>
    </row>
    <row r="146" spans="1:8" x14ac:dyDescent="0.2">
      <c r="A146" s="46"/>
      <c r="B146" s="169"/>
      <c r="C146" s="46"/>
      <c r="D146" s="46"/>
      <c r="E146" s="45"/>
      <c r="F146" s="45"/>
      <c r="G146" s="45"/>
      <c r="H146" s="45"/>
    </row>
    <row r="147" spans="1:8" ht="13.5" thickBot="1" x14ac:dyDescent="0.25">
      <c r="A147" s="194"/>
      <c r="B147" s="1450" t="s">
        <v>712</v>
      </c>
      <c r="C147" s="1450"/>
      <c r="D147" s="1450"/>
      <c r="E147" s="1450"/>
      <c r="F147" s="1450"/>
      <c r="G147" s="46"/>
      <c r="H147" s="46"/>
    </row>
    <row r="148" spans="1:8" ht="13.5" thickBot="1" x14ac:dyDescent="0.25">
      <c r="A148" s="194"/>
      <c r="B148" s="45" t="s">
        <v>796</v>
      </c>
      <c r="C148" s="1276"/>
      <c r="D148" s="46"/>
      <c r="E148" s="46"/>
      <c r="F148" s="46"/>
      <c r="G148" s="46"/>
      <c r="H148" s="46"/>
    </row>
    <row r="149" spans="1:8" ht="13.5" thickBot="1" x14ac:dyDescent="0.25">
      <c r="A149" s="194"/>
      <c r="B149" s="45" t="s">
        <v>797</v>
      </c>
      <c r="C149" s="1277">
        <f>E97/40/12</f>
        <v>0</v>
      </c>
      <c r="D149" s="46"/>
      <c r="E149" s="46"/>
      <c r="F149" s="46"/>
      <c r="G149" s="46"/>
      <c r="H149" s="46"/>
    </row>
    <row r="150" spans="1:8" ht="11.25" customHeight="1" x14ac:dyDescent="0.2">
      <c r="A150" s="194"/>
      <c r="B150" s="45"/>
      <c r="C150" s="194"/>
      <c r="D150" s="46"/>
      <c r="E150" s="46"/>
      <c r="F150" s="46"/>
      <c r="G150" s="46"/>
      <c r="H150" s="46"/>
    </row>
    <row r="151" spans="1:8" x14ac:dyDescent="0.2">
      <c r="B151" s="45" t="s">
        <v>504</v>
      </c>
      <c r="C151" s="45"/>
      <c r="D151" s="1053"/>
      <c r="E151" s="1275"/>
      <c r="F151" s="46"/>
      <c r="G151" s="46"/>
      <c r="H151" s="46"/>
    </row>
    <row r="152" spans="1:8" ht="13.5" thickBot="1" x14ac:dyDescent="0.25">
      <c r="A152" s="45"/>
      <c r="C152" s="45"/>
      <c r="D152" s="377"/>
      <c r="E152" s="46"/>
      <c r="F152" s="46"/>
      <c r="G152" s="46"/>
      <c r="H152" s="46"/>
    </row>
    <row r="153" spans="1:8" ht="13.5" thickBot="1" x14ac:dyDescent="0.25">
      <c r="A153" s="45"/>
      <c r="B153" s="45" t="s">
        <v>713</v>
      </c>
      <c r="C153" s="45"/>
      <c r="D153" s="377"/>
      <c r="E153" s="1247"/>
      <c r="F153" s="46"/>
      <c r="G153" s="46"/>
      <c r="H153" s="46"/>
    </row>
    <row r="154" spans="1:8" x14ac:dyDescent="0.2">
      <c r="A154" s="45"/>
      <c r="C154" s="45"/>
      <c r="D154" s="377"/>
      <c r="E154" s="46"/>
      <c r="F154" s="46"/>
      <c r="G154" s="46"/>
      <c r="H154" s="46"/>
    </row>
    <row r="155" spans="1:8" x14ac:dyDescent="0.2">
      <c r="A155" s="45"/>
      <c r="C155" s="45"/>
      <c r="D155" s="377"/>
      <c r="E155" s="46"/>
      <c r="F155" s="46"/>
      <c r="G155" s="46"/>
      <c r="H155" s="46"/>
    </row>
    <row r="156" spans="1:8" x14ac:dyDescent="0.2">
      <c r="A156" s="45"/>
      <c r="C156" s="45"/>
      <c r="D156" s="377"/>
      <c r="E156" s="46"/>
      <c r="F156" s="46"/>
      <c r="G156" s="46"/>
      <c r="H156" s="46"/>
    </row>
    <row r="157" spans="1:8" ht="13.5" thickBot="1" x14ac:dyDescent="0.25">
      <c r="A157" s="1447"/>
      <c r="B157" s="1447"/>
      <c r="C157" s="1443"/>
      <c r="D157" s="1443"/>
      <c r="E157" s="1444"/>
      <c r="F157" s="1444"/>
      <c r="G157" s="1444"/>
      <c r="H157" s="1444"/>
    </row>
    <row r="158" spans="1:8" x14ac:dyDescent="0.2">
      <c r="A158" s="24" t="s">
        <v>621</v>
      </c>
      <c r="B158"/>
      <c r="C158" s="24" t="s">
        <v>304</v>
      </c>
      <c r="D158" s="44"/>
      <c r="E158" s="193"/>
      <c r="F158" s="11"/>
      <c r="G158" s="193"/>
      <c r="H158" s="193"/>
    </row>
    <row r="159" spans="1:8" x14ac:dyDescent="0.2">
      <c r="A159" s="24"/>
      <c r="B159"/>
      <c r="C159" s="65" t="s">
        <v>305</v>
      </c>
      <c r="D159" s="44"/>
      <c r="E159" s="193"/>
      <c r="F159" s="11"/>
      <c r="G159" s="193"/>
      <c r="H159" s="193"/>
    </row>
    <row r="160" spans="1:8" x14ac:dyDescent="0.2">
      <c r="A160" s="24"/>
      <c r="B160" s="24"/>
      <c r="C160" s="11"/>
      <c r="D160" s="11"/>
      <c r="F160" s="11"/>
      <c r="G160" s="11"/>
      <c r="H160" s="11"/>
    </row>
    <row r="161" spans="1:6" x14ac:dyDescent="0.2">
      <c r="A161"/>
      <c r="B161"/>
      <c r="C161"/>
      <c r="E161"/>
      <c r="F161"/>
    </row>
    <row r="162" spans="1:6" x14ac:dyDescent="0.2">
      <c r="A162"/>
      <c r="B162"/>
      <c r="C162"/>
      <c r="E162"/>
      <c r="F162"/>
    </row>
    <row r="163" spans="1:6" x14ac:dyDescent="0.2">
      <c r="A163"/>
      <c r="B163"/>
      <c r="C163"/>
      <c r="E163"/>
      <c r="F163"/>
    </row>
    <row r="164" spans="1:6" x14ac:dyDescent="0.2">
      <c r="A164"/>
      <c r="B164"/>
      <c r="C164"/>
      <c r="E164"/>
      <c r="F164"/>
    </row>
    <row r="165" spans="1:6" x14ac:dyDescent="0.2">
      <c r="A165"/>
      <c r="B165"/>
      <c r="C165"/>
      <c r="E165"/>
      <c r="F165"/>
    </row>
    <row r="166" spans="1:6" x14ac:dyDescent="0.2">
      <c r="A166"/>
      <c r="B166"/>
      <c r="C166"/>
      <c r="E166"/>
      <c r="F166"/>
    </row>
    <row r="167" spans="1:6" x14ac:dyDescent="0.2">
      <c r="A167"/>
      <c r="B167"/>
      <c r="C167"/>
      <c r="E167"/>
      <c r="F167"/>
    </row>
    <row r="168" spans="1:6" x14ac:dyDescent="0.2">
      <c r="A168"/>
      <c r="B168"/>
      <c r="C168"/>
      <c r="E168"/>
      <c r="F168"/>
    </row>
    <row r="169" spans="1:6" x14ac:dyDescent="0.2">
      <c r="A169"/>
      <c r="B169"/>
      <c r="C169"/>
      <c r="E169"/>
      <c r="F169"/>
    </row>
    <row r="170" spans="1:6" x14ac:dyDescent="0.2">
      <c r="A170"/>
      <c r="B170"/>
      <c r="C170"/>
      <c r="E170"/>
      <c r="F170"/>
    </row>
    <row r="171" spans="1:6" x14ac:dyDescent="0.2">
      <c r="A171"/>
      <c r="B171"/>
      <c r="C171"/>
      <c r="E171"/>
      <c r="F171"/>
    </row>
    <row r="172" spans="1:6" x14ac:dyDescent="0.2">
      <c r="A172"/>
      <c r="B172"/>
      <c r="C172"/>
      <c r="E172"/>
      <c r="F172"/>
    </row>
    <row r="173" spans="1:6" x14ac:dyDescent="0.2">
      <c r="A173"/>
      <c r="B173"/>
      <c r="C173"/>
      <c r="E173"/>
      <c r="F173"/>
    </row>
    <row r="174" spans="1:6" x14ac:dyDescent="0.2">
      <c r="A174"/>
      <c r="B174"/>
      <c r="C174"/>
      <c r="E174"/>
      <c r="F174"/>
    </row>
    <row r="175" spans="1:6" x14ac:dyDescent="0.2">
      <c r="A175"/>
      <c r="B175"/>
      <c r="C175"/>
      <c r="E175"/>
      <c r="F175"/>
    </row>
    <row r="176" spans="1:6" x14ac:dyDescent="0.2">
      <c r="A176"/>
      <c r="B176"/>
      <c r="C176"/>
      <c r="E176"/>
      <c r="F176"/>
    </row>
    <row r="177" spans="1:6" x14ac:dyDescent="0.2">
      <c r="A177"/>
      <c r="B177"/>
      <c r="C177"/>
      <c r="E177"/>
      <c r="F177"/>
    </row>
    <row r="178" spans="1:6" x14ac:dyDescent="0.2">
      <c r="A178"/>
      <c r="B178"/>
      <c r="C178"/>
      <c r="E178"/>
      <c r="F178"/>
    </row>
    <row r="179" spans="1:6" x14ac:dyDescent="0.2">
      <c r="A179"/>
      <c r="B179"/>
      <c r="C179"/>
      <c r="E179"/>
      <c r="F179"/>
    </row>
    <row r="180" spans="1:6" x14ac:dyDescent="0.2">
      <c r="A180"/>
      <c r="B180"/>
      <c r="C180"/>
      <c r="E180"/>
      <c r="F180"/>
    </row>
    <row r="181" spans="1:6" x14ac:dyDescent="0.2">
      <c r="A181"/>
      <c r="B181"/>
      <c r="C181"/>
      <c r="E181"/>
      <c r="F181"/>
    </row>
    <row r="182" spans="1:6" x14ac:dyDescent="0.2">
      <c r="A182"/>
      <c r="B182"/>
      <c r="C182"/>
      <c r="E182"/>
      <c r="F182"/>
    </row>
    <row r="183" spans="1:6" x14ac:dyDescent="0.2">
      <c r="A183"/>
      <c r="B183"/>
      <c r="C183"/>
      <c r="E183"/>
      <c r="F183"/>
    </row>
    <row r="184" spans="1:6" x14ac:dyDescent="0.2">
      <c r="A184"/>
      <c r="B184"/>
      <c r="C184"/>
      <c r="E184"/>
      <c r="F184"/>
    </row>
    <row r="185" spans="1:6" x14ac:dyDescent="0.2">
      <c r="A185"/>
      <c r="B185"/>
      <c r="C185"/>
      <c r="E185"/>
      <c r="F185"/>
    </row>
    <row r="186" spans="1:6" x14ac:dyDescent="0.2">
      <c r="A186"/>
      <c r="B186"/>
      <c r="C186"/>
      <c r="E186"/>
      <c r="F186"/>
    </row>
    <row r="187" spans="1:6" x14ac:dyDescent="0.2">
      <c r="A187"/>
      <c r="B187"/>
      <c r="C187"/>
      <c r="E187"/>
      <c r="F187"/>
    </row>
    <row r="188" spans="1:6" x14ac:dyDescent="0.2">
      <c r="A188"/>
      <c r="B188"/>
      <c r="C188"/>
      <c r="E188"/>
      <c r="F188"/>
    </row>
    <row r="189" spans="1:6" x14ac:dyDescent="0.2">
      <c r="A189"/>
      <c r="B189"/>
      <c r="C189"/>
      <c r="E189"/>
      <c r="F189"/>
    </row>
    <row r="190" spans="1:6" x14ac:dyDescent="0.2">
      <c r="A190"/>
      <c r="B190"/>
      <c r="C190"/>
      <c r="E190"/>
      <c r="F190"/>
    </row>
    <row r="191" spans="1:6" x14ac:dyDescent="0.2">
      <c r="A191"/>
      <c r="B191"/>
      <c r="C191"/>
      <c r="E191"/>
      <c r="F191"/>
    </row>
    <row r="192" spans="1:6" x14ac:dyDescent="0.2">
      <c r="A192"/>
      <c r="B192"/>
      <c r="C192"/>
      <c r="E192"/>
      <c r="F192"/>
    </row>
    <row r="193" spans="1:6" x14ac:dyDescent="0.2">
      <c r="A193"/>
      <c r="B193"/>
      <c r="C193"/>
      <c r="E193"/>
      <c r="F193"/>
    </row>
    <row r="194" spans="1:6" x14ac:dyDescent="0.2">
      <c r="A194"/>
      <c r="B194"/>
      <c r="C194"/>
      <c r="E194"/>
      <c r="F194"/>
    </row>
    <row r="195" spans="1:6" x14ac:dyDescent="0.2">
      <c r="A195"/>
      <c r="B195"/>
      <c r="C195"/>
      <c r="E195"/>
      <c r="F195"/>
    </row>
    <row r="196" spans="1:6" x14ac:dyDescent="0.2">
      <c r="A196"/>
      <c r="B196"/>
      <c r="C196"/>
      <c r="E196"/>
      <c r="F196"/>
    </row>
    <row r="197" spans="1:6" x14ac:dyDescent="0.2">
      <c r="A197"/>
      <c r="B197"/>
      <c r="C197"/>
      <c r="E197"/>
      <c r="F197"/>
    </row>
    <row r="198" spans="1:6" x14ac:dyDescent="0.2">
      <c r="A198"/>
      <c r="B198"/>
      <c r="C198"/>
      <c r="E198"/>
      <c r="F198"/>
    </row>
    <row r="199" spans="1:6" x14ac:dyDescent="0.2">
      <c r="A199"/>
      <c r="B199"/>
      <c r="C199"/>
      <c r="E199"/>
      <c r="F199"/>
    </row>
    <row r="200" spans="1:6" x14ac:dyDescent="0.2">
      <c r="A200"/>
      <c r="B200"/>
      <c r="C200"/>
      <c r="E200"/>
      <c r="F200"/>
    </row>
    <row r="201" spans="1:6" x14ac:dyDescent="0.2">
      <c r="A201"/>
      <c r="B201"/>
      <c r="C201"/>
      <c r="E201"/>
      <c r="F201"/>
    </row>
    <row r="202" spans="1:6" x14ac:dyDescent="0.2">
      <c r="A202"/>
      <c r="B202"/>
      <c r="C202"/>
      <c r="E202"/>
      <c r="F202"/>
    </row>
    <row r="203" spans="1:6" x14ac:dyDescent="0.2">
      <c r="A203"/>
      <c r="B203"/>
      <c r="C203"/>
      <c r="E203"/>
      <c r="F203"/>
    </row>
    <row r="204" spans="1:6" x14ac:dyDescent="0.2">
      <c r="A204"/>
      <c r="B204"/>
      <c r="C204"/>
      <c r="E204"/>
      <c r="F204"/>
    </row>
    <row r="205" spans="1:6" x14ac:dyDescent="0.2">
      <c r="A205"/>
      <c r="B205"/>
      <c r="C205"/>
      <c r="E205"/>
      <c r="F205"/>
    </row>
    <row r="206" spans="1:6" x14ac:dyDescent="0.2">
      <c r="A206"/>
      <c r="B206"/>
      <c r="C206"/>
      <c r="E206"/>
      <c r="F206"/>
    </row>
    <row r="207" spans="1:6" x14ac:dyDescent="0.2">
      <c r="A207"/>
      <c r="B207"/>
      <c r="C207"/>
      <c r="E207"/>
      <c r="F207"/>
    </row>
    <row r="208" spans="1:6" x14ac:dyDescent="0.2">
      <c r="A208"/>
      <c r="B208"/>
      <c r="C208"/>
      <c r="E208"/>
      <c r="F208"/>
    </row>
    <row r="209" spans="1:6" x14ac:dyDescent="0.2">
      <c r="A209"/>
      <c r="B209"/>
      <c r="C209"/>
      <c r="E209"/>
      <c r="F209"/>
    </row>
    <row r="210" spans="1:6" x14ac:dyDescent="0.2">
      <c r="A210"/>
      <c r="B210"/>
      <c r="C210"/>
      <c r="E210"/>
      <c r="F210"/>
    </row>
    <row r="211" spans="1:6" x14ac:dyDescent="0.2">
      <c r="A211"/>
      <c r="B211"/>
      <c r="C211"/>
      <c r="E211"/>
      <c r="F211"/>
    </row>
    <row r="212" spans="1:6" x14ac:dyDescent="0.2">
      <c r="A212"/>
      <c r="B212"/>
      <c r="C212"/>
      <c r="E212"/>
      <c r="F212"/>
    </row>
    <row r="213" spans="1:6" x14ac:dyDescent="0.2">
      <c r="A213"/>
      <c r="B213"/>
      <c r="C213"/>
      <c r="E213"/>
      <c r="F213"/>
    </row>
    <row r="214" spans="1:6" x14ac:dyDescent="0.2">
      <c r="A214"/>
      <c r="B214"/>
      <c r="C214"/>
      <c r="E214"/>
      <c r="F214"/>
    </row>
    <row r="215" spans="1:6" x14ac:dyDescent="0.2">
      <c r="A215"/>
      <c r="B215"/>
      <c r="C215"/>
      <c r="E215"/>
      <c r="F215"/>
    </row>
    <row r="216" spans="1:6" x14ac:dyDescent="0.2">
      <c r="A216"/>
      <c r="B216"/>
      <c r="C216"/>
      <c r="E216"/>
      <c r="F216"/>
    </row>
    <row r="217" spans="1:6" x14ac:dyDescent="0.2">
      <c r="A217"/>
      <c r="B217"/>
      <c r="C217"/>
      <c r="E217"/>
      <c r="F217"/>
    </row>
    <row r="218" spans="1:6" x14ac:dyDescent="0.2">
      <c r="A218"/>
      <c r="B218"/>
      <c r="C218"/>
      <c r="E218"/>
      <c r="F218"/>
    </row>
    <row r="219" spans="1:6" x14ac:dyDescent="0.2">
      <c r="A219"/>
      <c r="B219"/>
      <c r="C219"/>
      <c r="E219"/>
      <c r="F219"/>
    </row>
    <row r="220" spans="1:6" x14ac:dyDescent="0.2">
      <c r="A220"/>
      <c r="B220"/>
      <c r="C220"/>
      <c r="E220"/>
      <c r="F220"/>
    </row>
    <row r="221" spans="1:6" x14ac:dyDescent="0.2">
      <c r="A221"/>
      <c r="B221"/>
      <c r="C221"/>
      <c r="E221"/>
      <c r="F221"/>
    </row>
    <row r="222" spans="1:6" x14ac:dyDescent="0.2">
      <c r="A222"/>
      <c r="B222"/>
      <c r="C222"/>
      <c r="E222"/>
      <c r="F222"/>
    </row>
    <row r="223" spans="1:6" x14ac:dyDescent="0.2">
      <c r="A223"/>
      <c r="B223"/>
      <c r="C223"/>
      <c r="E223"/>
      <c r="F223"/>
    </row>
    <row r="224" spans="1:6" x14ac:dyDescent="0.2">
      <c r="A224"/>
      <c r="B224"/>
      <c r="C224"/>
      <c r="E224"/>
      <c r="F224"/>
    </row>
    <row r="225" spans="1:6" x14ac:dyDescent="0.2">
      <c r="A225"/>
      <c r="B225"/>
      <c r="C225"/>
      <c r="E225"/>
      <c r="F225"/>
    </row>
    <row r="226" spans="1:6" x14ac:dyDescent="0.2">
      <c r="A226"/>
      <c r="B226"/>
      <c r="C226"/>
      <c r="E226"/>
      <c r="F226"/>
    </row>
    <row r="227" spans="1:6" x14ac:dyDescent="0.2">
      <c r="A227"/>
      <c r="B227"/>
      <c r="C227"/>
      <c r="E227"/>
      <c r="F227"/>
    </row>
    <row r="228" spans="1:6" x14ac:dyDescent="0.2">
      <c r="A228"/>
      <c r="B228"/>
      <c r="C228"/>
      <c r="E228"/>
      <c r="F228"/>
    </row>
    <row r="229" spans="1:6" x14ac:dyDescent="0.2">
      <c r="A229"/>
      <c r="B229"/>
      <c r="C229"/>
      <c r="E229"/>
      <c r="F229"/>
    </row>
    <row r="230" spans="1:6" x14ac:dyDescent="0.2">
      <c r="A230"/>
      <c r="B230"/>
      <c r="C230"/>
      <c r="E230"/>
      <c r="F230"/>
    </row>
    <row r="231" spans="1:6" x14ac:dyDescent="0.2">
      <c r="A231"/>
      <c r="B231"/>
      <c r="C231"/>
      <c r="E231"/>
      <c r="F231"/>
    </row>
    <row r="232" spans="1:6" x14ac:dyDescent="0.2">
      <c r="A232"/>
      <c r="B232"/>
      <c r="C232"/>
      <c r="E232"/>
      <c r="F232"/>
    </row>
    <row r="233" spans="1:6" x14ac:dyDescent="0.2">
      <c r="A233"/>
      <c r="B233"/>
      <c r="C233"/>
      <c r="E233"/>
      <c r="F233"/>
    </row>
    <row r="234" spans="1:6" x14ac:dyDescent="0.2">
      <c r="A234"/>
      <c r="B234"/>
      <c r="C234"/>
      <c r="E234"/>
      <c r="F234"/>
    </row>
    <row r="235" spans="1:6" x14ac:dyDescent="0.2">
      <c r="A235"/>
      <c r="B235"/>
      <c r="C235"/>
      <c r="E235"/>
      <c r="F235"/>
    </row>
    <row r="236" spans="1:6" x14ac:dyDescent="0.2">
      <c r="A236"/>
      <c r="B236"/>
      <c r="C236"/>
      <c r="E236"/>
      <c r="F236"/>
    </row>
    <row r="237" spans="1:6" x14ac:dyDescent="0.2">
      <c r="A237"/>
      <c r="B237"/>
      <c r="C237"/>
      <c r="E237"/>
      <c r="F237"/>
    </row>
    <row r="238" spans="1:6" x14ac:dyDescent="0.2">
      <c r="A238"/>
      <c r="B238"/>
      <c r="C238"/>
      <c r="E238"/>
      <c r="F238"/>
    </row>
    <row r="239" spans="1:6" x14ac:dyDescent="0.2">
      <c r="A239"/>
      <c r="B239"/>
      <c r="C239"/>
      <c r="E239"/>
      <c r="F239"/>
    </row>
    <row r="240" spans="1:6" x14ac:dyDescent="0.2">
      <c r="A240"/>
      <c r="B240"/>
      <c r="C240"/>
      <c r="E240"/>
      <c r="F240"/>
    </row>
    <row r="241" spans="1:6" x14ac:dyDescent="0.2">
      <c r="A241"/>
      <c r="B241"/>
      <c r="C241"/>
      <c r="E241"/>
      <c r="F241"/>
    </row>
    <row r="242" spans="1:6" x14ac:dyDescent="0.2">
      <c r="A242"/>
      <c r="B242"/>
      <c r="C242"/>
      <c r="E242"/>
      <c r="F242"/>
    </row>
    <row r="243" spans="1:6" x14ac:dyDescent="0.2">
      <c r="A243"/>
      <c r="B243"/>
      <c r="C243"/>
      <c r="E243"/>
      <c r="F243"/>
    </row>
    <row r="244" spans="1:6" x14ac:dyDescent="0.2">
      <c r="A244"/>
      <c r="B244"/>
      <c r="C244"/>
      <c r="E244"/>
      <c r="F244"/>
    </row>
    <row r="245" spans="1:6" x14ac:dyDescent="0.2">
      <c r="A245"/>
      <c r="B245"/>
      <c r="C245"/>
      <c r="E245"/>
      <c r="F245"/>
    </row>
    <row r="246" spans="1:6" x14ac:dyDescent="0.2">
      <c r="A246"/>
      <c r="B246"/>
      <c r="C246"/>
      <c r="E246"/>
      <c r="F246"/>
    </row>
    <row r="247" spans="1:6" x14ac:dyDescent="0.2">
      <c r="A247"/>
      <c r="B247"/>
      <c r="C247"/>
      <c r="E247"/>
      <c r="F247"/>
    </row>
    <row r="248" spans="1:6" x14ac:dyDescent="0.2">
      <c r="A248"/>
      <c r="B248"/>
      <c r="C248"/>
      <c r="E248"/>
      <c r="F248"/>
    </row>
    <row r="249" spans="1:6" x14ac:dyDescent="0.2">
      <c r="A249"/>
      <c r="B249"/>
      <c r="C249"/>
      <c r="E249"/>
      <c r="F249"/>
    </row>
    <row r="250" spans="1:6" x14ac:dyDescent="0.2">
      <c r="A250"/>
      <c r="B250"/>
      <c r="C250"/>
      <c r="E250"/>
      <c r="F250"/>
    </row>
    <row r="251" spans="1:6" x14ac:dyDescent="0.2">
      <c r="A251"/>
      <c r="B251"/>
      <c r="C251"/>
      <c r="E251"/>
      <c r="F251"/>
    </row>
    <row r="252" spans="1:6" x14ac:dyDescent="0.2">
      <c r="A252"/>
      <c r="B252"/>
      <c r="C252"/>
      <c r="E252"/>
      <c r="F252"/>
    </row>
    <row r="253" spans="1:6" x14ac:dyDescent="0.2">
      <c r="A253"/>
      <c r="B253"/>
      <c r="C253"/>
      <c r="E253"/>
      <c r="F253"/>
    </row>
    <row r="254" spans="1:6" x14ac:dyDescent="0.2">
      <c r="A254"/>
      <c r="B254"/>
      <c r="C254"/>
      <c r="E254"/>
      <c r="F254"/>
    </row>
    <row r="255" spans="1:6" x14ac:dyDescent="0.2">
      <c r="A255"/>
      <c r="B255"/>
      <c r="C255"/>
      <c r="E255"/>
      <c r="F255"/>
    </row>
    <row r="256" spans="1:6" x14ac:dyDescent="0.2">
      <c r="A256"/>
      <c r="B256"/>
      <c r="C256"/>
      <c r="E256"/>
      <c r="F256"/>
    </row>
    <row r="257" spans="1:6" x14ac:dyDescent="0.2">
      <c r="A257"/>
      <c r="B257"/>
      <c r="C257"/>
      <c r="E257"/>
      <c r="F257"/>
    </row>
    <row r="258" spans="1:6" x14ac:dyDescent="0.2">
      <c r="A258"/>
      <c r="B258"/>
      <c r="C258"/>
      <c r="E258"/>
      <c r="F258"/>
    </row>
    <row r="259" spans="1:6" x14ac:dyDescent="0.2">
      <c r="A259"/>
      <c r="B259"/>
      <c r="C259"/>
      <c r="E259"/>
      <c r="F259"/>
    </row>
    <row r="260" spans="1:6" x14ac:dyDescent="0.2">
      <c r="A260"/>
      <c r="B260"/>
      <c r="C260"/>
      <c r="E260"/>
      <c r="F260"/>
    </row>
    <row r="261" spans="1:6" x14ac:dyDescent="0.2">
      <c r="A261"/>
      <c r="B261"/>
      <c r="C261"/>
      <c r="E261"/>
      <c r="F261"/>
    </row>
    <row r="262" spans="1:6" x14ac:dyDescent="0.2">
      <c r="A262"/>
      <c r="B262"/>
      <c r="C262"/>
      <c r="E262"/>
      <c r="F262"/>
    </row>
    <row r="263" spans="1:6" x14ac:dyDescent="0.2">
      <c r="A263"/>
      <c r="B263"/>
      <c r="C263"/>
      <c r="E263"/>
      <c r="F263"/>
    </row>
    <row r="264" spans="1:6" x14ac:dyDescent="0.2">
      <c r="A264"/>
      <c r="B264"/>
      <c r="C264"/>
      <c r="E264"/>
      <c r="F264"/>
    </row>
    <row r="265" spans="1:6" x14ac:dyDescent="0.2">
      <c r="A265"/>
      <c r="B265"/>
      <c r="C265"/>
      <c r="E265"/>
      <c r="F265"/>
    </row>
    <row r="266" spans="1:6" x14ac:dyDescent="0.2">
      <c r="A266"/>
      <c r="B266"/>
      <c r="C266"/>
      <c r="E266"/>
      <c r="F266"/>
    </row>
    <row r="267" spans="1:6" x14ac:dyDescent="0.2">
      <c r="A267"/>
      <c r="B267"/>
      <c r="C267"/>
      <c r="E267"/>
      <c r="F267"/>
    </row>
    <row r="268" spans="1:6" x14ac:dyDescent="0.2">
      <c r="A268"/>
      <c r="B268"/>
      <c r="E268"/>
      <c r="F268"/>
    </row>
    <row r="269" spans="1:6" x14ac:dyDescent="0.2">
      <c r="A269"/>
      <c r="E269"/>
      <c r="F269"/>
    </row>
    <row r="270" spans="1:6" x14ac:dyDescent="0.2">
      <c r="A270"/>
      <c r="E270"/>
      <c r="F270"/>
    </row>
    <row r="271" spans="1:6" x14ac:dyDescent="0.2">
      <c r="A271"/>
      <c r="E271"/>
      <c r="F271"/>
    </row>
    <row r="272" spans="1:6" x14ac:dyDescent="0.2">
      <c r="A272"/>
      <c r="E272"/>
      <c r="F272"/>
    </row>
    <row r="273" spans="1:6" x14ac:dyDescent="0.2">
      <c r="A273"/>
      <c r="E273"/>
      <c r="F273"/>
    </row>
    <row r="274" spans="1:6" x14ac:dyDescent="0.2">
      <c r="A274"/>
      <c r="E274"/>
      <c r="F274"/>
    </row>
    <row r="275" spans="1:6" x14ac:dyDescent="0.2">
      <c r="A275"/>
      <c r="E275"/>
      <c r="F275"/>
    </row>
    <row r="276" spans="1:6" x14ac:dyDescent="0.2">
      <c r="A276"/>
      <c r="E276"/>
      <c r="F276"/>
    </row>
    <row r="277" spans="1:6" x14ac:dyDescent="0.2">
      <c r="A277"/>
      <c r="E277"/>
      <c r="F277"/>
    </row>
    <row r="278" spans="1:6" x14ac:dyDescent="0.2">
      <c r="A278"/>
      <c r="E278"/>
      <c r="F278"/>
    </row>
    <row r="279" spans="1:6" x14ac:dyDescent="0.2">
      <c r="A279"/>
      <c r="E279"/>
      <c r="F279"/>
    </row>
    <row r="280" spans="1:6" x14ac:dyDescent="0.2">
      <c r="A280"/>
      <c r="E280"/>
      <c r="F280"/>
    </row>
    <row r="281" spans="1:6" x14ac:dyDescent="0.2">
      <c r="A281"/>
      <c r="E281"/>
      <c r="F281"/>
    </row>
    <row r="282" spans="1:6" x14ac:dyDescent="0.2">
      <c r="A282"/>
      <c r="E282"/>
      <c r="F282"/>
    </row>
    <row r="283" spans="1:6" x14ac:dyDescent="0.2">
      <c r="A283"/>
      <c r="E283"/>
      <c r="F283"/>
    </row>
    <row r="284" spans="1:6" x14ac:dyDescent="0.2">
      <c r="E284"/>
      <c r="F284"/>
    </row>
    <row r="285" spans="1:6" x14ac:dyDescent="0.2">
      <c r="E285"/>
      <c r="F285"/>
    </row>
    <row r="286" spans="1:6" x14ac:dyDescent="0.2">
      <c r="E286"/>
      <c r="F286"/>
    </row>
    <row r="287" spans="1:6" x14ac:dyDescent="0.2">
      <c r="E287"/>
      <c r="F287"/>
    </row>
    <row r="288" spans="1:6" x14ac:dyDescent="0.2">
      <c r="E288"/>
      <c r="F288"/>
    </row>
    <row r="289" spans="5:6" x14ac:dyDescent="0.2">
      <c r="E289"/>
      <c r="F289"/>
    </row>
    <row r="290" spans="5:6" x14ac:dyDescent="0.2">
      <c r="E290"/>
      <c r="F290"/>
    </row>
    <row r="291" spans="5:6" x14ac:dyDescent="0.2">
      <c r="E291"/>
      <c r="F291"/>
    </row>
    <row r="292" spans="5:6" x14ac:dyDescent="0.2">
      <c r="E292"/>
      <c r="F292"/>
    </row>
    <row r="293" spans="5:6" x14ac:dyDescent="0.2">
      <c r="E293"/>
      <c r="F293"/>
    </row>
    <row r="294" spans="5:6" x14ac:dyDescent="0.2">
      <c r="E294"/>
      <c r="F294"/>
    </row>
    <row r="295" spans="5:6" x14ac:dyDescent="0.2">
      <c r="E295"/>
      <c r="F295"/>
    </row>
    <row r="296" spans="5:6" x14ac:dyDescent="0.2">
      <c r="E296"/>
      <c r="F296"/>
    </row>
    <row r="297" spans="5:6" x14ac:dyDescent="0.2">
      <c r="E297"/>
      <c r="F297"/>
    </row>
    <row r="298" spans="5:6" x14ac:dyDescent="0.2">
      <c r="E298"/>
      <c r="F298"/>
    </row>
    <row r="299" spans="5:6" x14ac:dyDescent="0.2">
      <c r="E299"/>
      <c r="F299"/>
    </row>
    <row r="300" spans="5:6" x14ac:dyDescent="0.2">
      <c r="E300"/>
      <c r="F300"/>
    </row>
    <row r="301" spans="5:6" x14ac:dyDescent="0.2">
      <c r="E301"/>
      <c r="F301"/>
    </row>
    <row r="302" spans="5:6" x14ac:dyDescent="0.2">
      <c r="E302"/>
      <c r="F302"/>
    </row>
    <row r="303" spans="5:6" x14ac:dyDescent="0.2">
      <c r="E303"/>
      <c r="F303"/>
    </row>
    <row r="304" spans="5:6" x14ac:dyDescent="0.2">
      <c r="E304"/>
      <c r="F304"/>
    </row>
    <row r="305" spans="6:6" x14ac:dyDescent="0.2">
      <c r="F305"/>
    </row>
    <row r="306" spans="6:6" x14ac:dyDescent="0.2">
      <c r="F306"/>
    </row>
    <row r="307" spans="6:6" x14ac:dyDescent="0.2">
      <c r="F307"/>
    </row>
    <row r="308" spans="6:6" x14ac:dyDescent="0.2">
      <c r="F308"/>
    </row>
    <row r="309" spans="6:6" x14ac:dyDescent="0.2">
      <c r="F309"/>
    </row>
    <row r="310" spans="6:6" x14ac:dyDescent="0.2">
      <c r="F310"/>
    </row>
    <row r="311" spans="6:6" x14ac:dyDescent="0.2">
      <c r="F311"/>
    </row>
    <row r="312" spans="6:6" x14ac:dyDescent="0.2">
      <c r="F312"/>
    </row>
    <row r="313" spans="6:6" x14ac:dyDescent="0.2">
      <c r="F313"/>
    </row>
    <row r="314" spans="6:6" x14ac:dyDescent="0.2">
      <c r="F314"/>
    </row>
    <row r="315" spans="6:6" x14ac:dyDescent="0.2">
      <c r="F315"/>
    </row>
    <row r="316" spans="6:6" x14ac:dyDescent="0.2">
      <c r="F316"/>
    </row>
    <row r="317" spans="6:6" x14ac:dyDescent="0.2">
      <c r="F317"/>
    </row>
    <row r="318" spans="6:6" x14ac:dyDescent="0.2">
      <c r="F318"/>
    </row>
    <row r="319" spans="6:6" x14ac:dyDescent="0.2">
      <c r="F319"/>
    </row>
  </sheetData>
  <sheetProtection selectLockedCells="1"/>
  <mergeCells count="96">
    <mergeCell ref="E139:H139"/>
    <mergeCell ref="E119:H119"/>
    <mergeCell ref="E120:H120"/>
    <mergeCell ref="E121:H121"/>
    <mergeCell ref="E122:H122"/>
    <mergeCell ref="E123:H123"/>
    <mergeCell ref="E124:H124"/>
    <mergeCell ref="A157:B157"/>
    <mergeCell ref="C157:D157"/>
    <mergeCell ref="E157:H157"/>
    <mergeCell ref="B147:F147"/>
    <mergeCell ref="E125:H125"/>
    <mergeCell ref="E127:H127"/>
    <mergeCell ref="E130:H130"/>
    <mergeCell ref="E131:H131"/>
    <mergeCell ref="E133:H133"/>
    <mergeCell ref="E132:H132"/>
    <mergeCell ref="A129:B129"/>
    <mergeCell ref="E129:H129"/>
    <mergeCell ref="E141:H141"/>
    <mergeCell ref="E140:H140"/>
    <mergeCell ref="E137:H137"/>
    <mergeCell ref="E138:H138"/>
    <mergeCell ref="A114:B114"/>
    <mergeCell ref="C114:H114"/>
    <mergeCell ref="E103:H103"/>
    <mergeCell ref="E104:H104"/>
    <mergeCell ref="E107:H107"/>
    <mergeCell ref="E108:H108"/>
    <mergeCell ref="E109:H109"/>
    <mergeCell ref="E110:H110"/>
    <mergeCell ref="E111:H111"/>
    <mergeCell ref="E112:H112"/>
    <mergeCell ref="E113:H113"/>
    <mergeCell ref="A84:C84"/>
    <mergeCell ref="A85:C85"/>
    <mergeCell ref="D87:F87"/>
    <mergeCell ref="A88:B88"/>
    <mergeCell ref="C88:D88"/>
    <mergeCell ref="D84:H84"/>
    <mergeCell ref="A33:B33"/>
    <mergeCell ref="C78:D78"/>
    <mergeCell ref="E78:H78"/>
    <mergeCell ref="A19:B19"/>
    <mergeCell ref="A48:B48"/>
    <mergeCell ref="A78:B78"/>
    <mergeCell ref="E28:H28"/>
    <mergeCell ref="E29:H29"/>
    <mergeCell ref="E30:H30"/>
    <mergeCell ref="E31:H31"/>
    <mergeCell ref="E27:H27"/>
    <mergeCell ref="E26:H26"/>
    <mergeCell ref="E21:H21"/>
    <mergeCell ref="E22:H22"/>
    <mergeCell ref="E23:H23"/>
    <mergeCell ref="E50:H50"/>
    <mergeCell ref="C6:D6"/>
    <mergeCell ref="C9:D9"/>
    <mergeCell ref="A7:H7"/>
    <mergeCell ref="A2:C2"/>
    <mergeCell ref="D5:F5"/>
    <mergeCell ref="A3:C3"/>
    <mergeCell ref="A6:B6"/>
    <mergeCell ref="E16:H16"/>
    <mergeCell ref="E19:H19"/>
    <mergeCell ref="C11:E11"/>
    <mergeCell ref="E14:H14"/>
    <mergeCell ref="E20:H20"/>
    <mergeCell ref="A100:B100"/>
    <mergeCell ref="E100:H100"/>
    <mergeCell ref="E101:H101"/>
    <mergeCell ref="E102:H102"/>
    <mergeCell ref="A16:B16"/>
    <mergeCell ref="E32:H32"/>
    <mergeCell ref="E36:H36"/>
    <mergeCell ref="C33:H33"/>
    <mergeCell ref="E37:H37"/>
    <mergeCell ref="E38:H38"/>
    <mergeCell ref="E39:H39"/>
    <mergeCell ref="A89:H89"/>
    <mergeCell ref="C91:D91"/>
    <mergeCell ref="C93:E93"/>
    <mergeCell ref="E96:H96"/>
    <mergeCell ref="E97:H97"/>
    <mergeCell ref="E40:H40"/>
    <mergeCell ref="E42:H42"/>
    <mergeCell ref="E44:H44"/>
    <mergeCell ref="E41:H41"/>
    <mergeCell ref="E43:H43"/>
    <mergeCell ref="E117:H117"/>
    <mergeCell ref="E118:H118"/>
    <mergeCell ref="E51:H51"/>
    <mergeCell ref="E52:H52"/>
    <mergeCell ref="E46:H46"/>
    <mergeCell ref="E49:H49"/>
    <mergeCell ref="E48:H48"/>
  </mergeCells>
  <phoneticPr fontId="49" type="noConversion"/>
  <conditionalFormatting sqref="C33:H33">
    <cfRule type="cellIs" dxfId="44" priority="15" stopIfTrue="1" operator="lessThan">
      <formula>0.1</formula>
    </cfRule>
  </conditionalFormatting>
  <conditionalFormatting sqref="C49">
    <cfRule type="cellIs" dxfId="43" priority="14" stopIfTrue="1" operator="notEqual">
      <formula>$C$51</formula>
    </cfRule>
  </conditionalFormatting>
  <conditionalFormatting sqref="D49">
    <cfRule type="cellIs" dxfId="42" priority="13" stopIfTrue="1" operator="notEqual">
      <formula>$D$51</formula>
    </cfRule>
  </conditionalFormatting>
  <conditionalFormatting sqref="E49:H49">
    <cfRule type="cellIs" dxfId="41" priority="12" stopIfTrue="1" operator="notEqual">
      <formula>$E$51</formula>
    </cfRule>
  </conditionalFormatting>
  <conditionalFormatting sqref="C50">
    <cfRule type="cellIs" dxfId="40" priority="11" stopIfTrue="1" operator="notEqual">
      <formula>$C$52</formula>
    </cfRule>
  </conditionalFormatting>
  <conditionalFormatting sqref="D50">
    <cfRule type="cellIs" dxfId="39" priority="10" stopIfTrue="1" operator="notEqual">
      <formula>$D$52</formula>
    </cfRule>
  </conditionalFormatting>
  <conditionalFormatting sqref="E51:H51">
    <cfRule type="cellIs" dxfId="38" priority="9" stopIfTrue="1" operator="notEqual">
      <formula>$E$49</formula>
    </cfRule>
  </conditionalFormatting>
  <conditionalFormatting sqref="C51">
    <cfRule type="cellIs" dxfId="37" priority="8" stopIfTrue="1" operator="notEqual">
      <formula>$C$49</formula>
    </cfRule>
  </conditionalFormatting>
  <conditionalFormatting sqref="C52">
    <cfRule type="cellIs" dxfId="36" priority="7" stopIfTrue="1" operator="notEqual">
      <formula>$C$50</formula>
    </cfRule>
  </conditionalFormatting>
  <conditionalFormatting sqref="D51">
    <cfRule type="cellIs" dxfId="35" priority="6" stopIfTrue="1" operator="notEqual">
      <formula>$D$49</formula>
    </cfRule>
  </conditionalFormatting>
  <conditionalFormatting sqref="D52">
    <cfRule type="cellIs" dxfId="34" priority="5" stopIfTrue="1" operator="notEqual">
      <formula>$D$50</formula>
    </cfRule>
  </conditionalFormatting>
  <conditionalFormatting sqref="E50:H50">
    <cfRule type="cellIs" dxfId="33" priority="4" stopIfTrue="1" operator="notEqual">
      <formula>$E$52</formula>
    </cfRule>
  </conditionalFormatting>
  <conditionalFormatting sqref="E52:H52">
    <cfRule type="cellIs" dxfId="32" priority="3" stopIfTrue="1" operator="notEqual">
      <formula>$E$50</formula>
    </cfRule>
  </conditionalFormatting>
  <conditionalFormatting sqref="C114:H114">
    <cfRule type="cellIs" dxfId="31" priority="2" stopIfTrue="1" operator="lessThan">
      <formula>0.1</formula>
    </cfRule>
  </conditionalFormatting>
  <conditionalFormatting sqref="E46:H46">
    <cfRule type="cellIs" dxfId="30" priority="1" operator="greaterThan">
      <formula>200</formula>
    </cfRule>
  </conditionalFormatting>
  <dataValidations count="4">
    <dataValidation type="list" allowBlank="1" showInputMessage="1" showErrorMessage="1" sqref="C93:E93">
      <formula1>"01.08.2021 - 31.07.2022,01.09.2021 - 31.08.2022"</formula1>
    </dataValidation>
    <dataValidation type="list" allowBlank="1" showInputMessage="1" showErrorMessage="1" sqref="C91:D91">
      <formula1>"Freiwilliges Soziales Jahr,Freiwilliges Ökologisches Jahr"</formula1>
    </dataValidation>
    <dataValidation type="list" allowBlank="1" showInputMessage="1" showErrorMessage="1" sqref="C9:D9">
      <formula1>"Freiwilliges Soziales Jahr,Freiwilliges Ökologisches Jahr"</formula1>
    </dataValidation>
    <dataValidation type="list" allowBlank="1" showInputMessage="1" showErrorMessage="1" sqref="C11:E11">
      <formula1>"01.08.2021 - 31.07.2022,01.09.2021 - 31.08.2022"</formula1>
    </dataValidation>
  </dataValidations>
  <printOptions horizontalCentered="1" verticalCentered="1"/>
  <pageMargins left="0.23622047244094491" right="0.23622047244094491" top="0.15748031496062992" bottom="0.35433070866141736" header="0" footer="0"/>
  <pageSetup paperSize="9" scale="61" orientation="portrait" r:id="rId1"/>
  <headerFooter alignWithMargins="0"/>
  <rowBreaks count="1" manualBreakCount="1">
    <brk id="81" max="16383" man="1"/>
  </rowBreaks>
  <colBreaks count="1" manualBreakCount="1">
    <brk id="8" max="1048575" man="1"/>
  </colBreaks>
  <ignoredErrors>
    <ignoredError sqref="E97" unlockedFormula="1"/>
    <ignoredError sqref="E46"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72709" r:id="rId4" name="Check Box 5">
              <controlPr defaultSize="0" autoFill="0" autoLine="0" autoPict="0">
                <anchor moveWithCells="1">
                  <from>
                    <xdr:col>0</xdr:col>
                    <xdr:colOff>57150</xdr:colOff>
                    <xdr:row>55</xdr:row>
                    <xdr:rowOff>95250</xdr:rowOff>
                  </from>
                  <to>
                    <xdr:col>0</xdr:col>
                    <xdr:colOff>304800</xdr:colOff>
                    <xdr:row>57</xdr:row>
                    <xdr:rowOff>66675</xdr:rowOff>
                  </to>
                </anchor>
              </controlPr>
            </control>
          </mc:Choice>
        </mc:AlternateContent>
        <mc:AlternateContent xmlns:mc="http://schemas.openxmlformats.org/markup-compatibility/2006">
          <mc:Choice Requires="x14">
            <control shapeId="72710" r:id="rId5" name="Check Box 6">
              <controlPr defaultSize="0" autoFill="0" autoLine="0" autoPict="0">
                <anchor moveWithCells="1">
                  <from>
                    <xdr:col>0</xdr:col>
                    <xdr:colOff>57150</xdr:colOff>
                    <xdr:row>57</xdr:row>
                    <xdr:rowOff>104775</xdr:rowOff>
                  </from>
                  <to>
                    <xdr:col>0</xdr:col>
                    <xdr:colOff>304800</xdr:colOff>
                    <xdr:row>59</xdr:row>
                    <xdr:rowOff>123825</xdr:rowOff>
                  </to>
                </anchor>
              </controlPr>
            </control>
          </mc:Choice>
        </mc:AlternateContent>
        <mc:AlternateContent xmlns:mc="http://schemas.openxmlformats.org/markup-compatibility/2006">
          <mc:Choice Requires="x14">
            <control shapeId="72717" r:id="rId6" name="Check Box 13">
              <controlPr defaultSize="0" autoFill="0" autoLine="0" autoPict="0">
                <anchor moveWithCells="1">
                  <from>
                    <xdr:col>0</xdr:col>
                    <xdr:colOff>57150</xdr:colOff>
                    <xdr:row>63</xdr:row>
                    <xdr:rowOff>76200</xdr:rowOff>
                  </from>
                  <to>
                    <xdr:col>0</xdr:col>
                    <xdr:colOff>304800</xdr:colOff>
                    <xdr:row>65</xdr:row>
                    <xdr:rowOff>85725</xdr:rowOff>
                  </to>
                </anchor>
              </controlPr>
            </control>
          </mc:Choice>
        </mc:AlternateContent>
        <mc:AlternateContent xmlns:mc="http://schemas.openxmlformats.org/markup-compatibility/2006">
          <mc:Choice Requires="x14">
            <control shapeId="72718" r:id="rId7" name="Check Box 14">
              <controlPr defaultSize="0" autoFill="0" autoLine="0" autoPict="0">
                <anchor moveWithCells="1">
                  <from>
                    <xdr:col>0</xdr:col>
                    <xdr:colOff>57150</xdr:colOff>
                    <xdr:row>65</xdr:row>
                    <xdr:rowOff>76200</xdr:rowOff>
                  </from>
                  <to>
                    <xdr:col>0</xdr:col>
                    <xdr:colOff>304800</xdr:colOff>
                    <xdr:row>67</xdr:row>
                    <xdr:rowOff>76200</xdr:rowOff>
                  </to>
                </anchor>
              </controlPr>
            </control>
          </mc:Choice>
        </mc:AlternateContent>
        <mc:AlternateContent xmlns:mc="http://schemas.openxmlformats.org/markup-compatibility/2006">
          <mc:Choice Requires="x14">
            <control shapeId="72726" r:id="rId8" name="Check Box 22">
              <controlPr defaultSize="0" autoFill="0" autoLine="0" autoPict="0">
                <anchor moveWithCells="1">
                  <from>
                    <xdr:col>0</xdr:col>
                    <xdr:colOff>57150</xdr:colOff>
                    <xdr:row>61</xdr:row>
                    <xdr:rowOff>0</xdr:rowOff>
                  </from>
                  <to>
                    <xdr:col>0</xdr:col>
                    <xdr:colOff>304800</xdr:colOff>
                    <xdr:row>62</xdr:row>
                    <xdr:rowOff>142875</xdr:rowOff>
                  </to>
                </anchor>
              </controlPr>
            </control>
          </mc:Choice>
        </mc:AlternateContent>
        <mc:AlternateContent xmlns:mc="http://schemas.openxmlformats.org/markup-compatibility/2006">
          <mc:Choice Requires="x14">
            <control shapeId="72753" r:id="rId9" name="Check Box 49">
              <controlPr defaultSize="0" autoFill="0" autoLine="0" autoPict="0">
                <anchor moveWithCells="1">
                  <from>
                    <xdr:col>0</xdr:col>
                    <xdr:colOff>57150</xdr:colOff>
                    <xdr:row>146</xdr:row>
                    <xdr:rowOff>0</xdr:rowOff>
                  </from>
                  <to>
                    <xdr:col>0</xdr:col>
                    <xdr:colOff>304800</xdr:colOff>
                    <xdr:row>147</xdr:row>
                    <xdr:rowOff>0</xdr:rowOff>
                  </to>
                </anchor>
              </controlPr>
            </control>
          </mc:Choice>
        </mc:AlternateContent>
        <mc:AlternateContent xmlns:mc="http://schemas.openxmlformats.org/markup-compatibility/2006">
          <mc:Choice Requires="x14">
            <control shapeId="72754" r:id="rId10" name="Check Box 50">
              <controlPr defaultSize="0" autoFill="0" autoLine="0" autoPict="0">
                <anchor moveWithCells="1">
                  <from>
                    <xdr:col>0</xdr:col>
                    <xdr:colOff>47625</xdr:colOff>
                    <xdr:row>143</xdr:row>
                    <xdr:rowOff>104775</xdr:rowOff>
                  </from>
                  <to>
                    <xdr:col>0</xdr:col>
                    <xdr:colOff>295275</xdr:colOff>
                    <xdr:row>145</xdr:row>
                    <xdr:rowOff>76200</xdr:rowOff>
                  </to>
                </anchor>
              </controlPr>
            </control>
          </mc:Choice>
        </mc:AlternateContent>
        <mc:AlternateContent xmlns:mc="http://schemas.openxmlformats.org/markup-compatibility/2006">
          <mc:Choice Requires="x14">
            <control shapeId="72755" r:id="rId11" name="Check Box 51">
              <controlPr defaultSize="0" autoFill="0" autoLine="0" autoPict="0">
                <anchor moveWithCells="1">
                  <from>
                    <xdr:col>0</xdr:col>
                    <xdr:colOff>47625</xdr:colOff>
                    <xdr:row>149</xdr:row>
                    <xdr:rowOff>57150</xdr:rowOff>
                  </from>
                  <to>
                    <xdr:col>0</xdr:col>
                    <xdr:colOff>295275</xdr:colOff>
                    <xdr:row>151</xdr:row>
                    <xdr:rowOff>85725</xdr:rowOff>
                  </to>
                </anchor>
              </controlPr>
            </control>
          </mc:Choice>
        </mc:AlternateContent>
        <mc:AlternateContent xmlns:mc="http://schemas.openxmlformats.org/markup-compatibility/2006">
          <mc:Choice Requires="x14">
            <control shapeId="72756" r:id="rId12" name="Check Box 52">
              <controlPr defaultSize="0" autoFill="0" autoLine="0" autoPict="0">
                <anchor moveWithCells="1">
                  <from>
                    <xdr:col>0</xdr:col>
                    <xdr:colOff>47625</xdr:colOff>
                    <xdr:row>151</xdr:row>
                    <xdr:rowOff>66675</xdr:rowOff>
                  </from>
                  <to>
                    <xdr:col>0</xdr:col>
                    <xdr:colOff>295275</xdr:colOff>
                    <xdr:row>153</xdr:row>
                    <xdr:rowOff>85725</xdr:rowOff>
                  </to>
                </anchor>
              </controlPr>
            </control>
          </mc:Choice>
        </mc:AlternateContent>
        <mc:AlternateContent xmlns:mc="http://schemas.openxmlformats.org/markup-compatibility/2006">
          <mc:Choice Requires="x14">
            <control shapeId="72761" r:id="rId13" name="Check Box 57">
              <controlPr defaultSize="0" autoFill="0" autoLine="0" autoPict="0">
                <anchor moveWithCells="1">
                  <from>
                    <xdr:col>0</xdr:col>
                    <xdr:colOff>47625</xdr:colOff>
                    <xdr:row>67</xdr:row>
                    <xdr:rowOff>19050</xdr:rowOff>
                  </from>
                  <to>
                    <xdr:col>0</xdr:col>
                    <xdr:colOff>295275</xdr:colOff>
                    <xdr:row>69</xdr:row>
                    <xdr:rowOff>57150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7">
    <pageSetUpPr fitToPage="1"/>
  </sheetPr>
  <dimension ref="A1:N51"/>
  <sheetViews>
    <sheetView showGridLines="0" view="pageBreakPreview" zoomScale="85" zoomScaleNormal="100" zoomScaleSheetLayoutView="85" workbookViewId="0">
      <selection activeCell="E17" sqref="E17:G31"/>
    </sheetView>
  </sheetViews>
  <sheetFormatPr baseColWidth="10" defaultRowHeight="12.75" x14ac:dyDescent="0.2"/>
  <cols>
    <col min="1" max="1" width="6.28515625" customWidth="1"/>
    <col min="2" max="2" width="7.42578125" customWidth="1"/>
    <col min="3" max="3" width="27.5703125" customWidth="1"/>
    <col min="4" max="4" width="9.28515625" customWidth="1"/>
    <col min="5" max="5" width="14.28515625" customWidth="1"/>
    <col min="6" max="6" width="14.5703125" customWidth="1"/>
    <col min="7" max="7" width="15.5703125" customWidth="1"/>
    <col min="8" max="8" width="11.42578125" customWidth="1"/>
    <col min="9" max="9" width="17.42578125" customWidth="1"/>
    <col min="10" max="11" width="17.7109375" customWidth="1"/>
    <col min="12" max="12" width="19" customWidth="1"/>
    <col min="13" max="13" width="27.140625" customWidth="1"/>
  </cols>
  <sheetData>
    <row r="1" spans="1:13" x14ac:dyDescent="0.2">
      <c r="A1" s="92" t="s">
        <v>82</v>
      </c>
      <c r="M1" s="209" t="s">
        <v>385</v>
      </c>
    </row>
    <row r="2" spans="1:13" ht="15" x14ac:dyDescent="0.25">
      <c r="A2" s="1474" t="s">
        <v>827</v>
      </c>
      <c r="B2" s="1475"/>
      <c r="C2" s="1475"/>
      <c r="D2" s="1475"/>
      <c r="E2" s="1475"/>
      <c r="F2" s="1475"/>
      <c r="G2" s="1475"/>
      <c r="H2" s="1475"/>
      <c r="I2" s="1475"/>
      <c r="J2" s="1475"/>
      <c r="K2" s="1475"/>
      <c r="L2" s="1476"/>
    </row>
    <row r="3" spans="1:13" ht="15.75" x14ac:dyDescent="0.25">
      <c r="A3" s="1496" t="s">
        <v>256</v>
      </c>
      <c r="B3" s="1497"/>
      <c r="C3" s="387" t="s">
        <v>814</v>
      </c>
      <c r="D3" s="202"/>
      <c r="E3" s="202"/>
      <c r="F3" s="202"/>
      <c r="G3" s="202"/>
      <c r="H3" s="195"/>
      <c r="I3" s="196"/>
      <c r="J3" s="44"/>
      <c r="K3" s="44"/>
      <c r="L3" s="167"/>
    </row>
    <row r="4" spans="1:13" ht="11.25" customHeight="1" x14ac:dyDescent="0.25">
      <c r="A4" s="198"/>
      <c r="B4" s="199"/>
      <c r="C4" s="199"/>
      <c r="D4" s="201"/>
      <c r="E4" s="202"/>
      <c r="F4" s="202"/>
      <c r="G4" s="202"/>
      <c r="H4" s="195"/>
      <c r="I4" s="196"/>
      <c r="J4" s="44"/>
      <c r="K4" s="44"/>
      <c r="L4" s="167"/>
    </row>
    <row r="5" spans="1:13" ht="20.25" customHeight="1" x14ac:dyDescent="0.2">
      <c r="A5" s="1498" t="s">
        <v>440</v>
      </c>
      <c r="B5" s="1499"/>
      <c r="C5" s="1500"/>
      <c r="D5" s="1501"/>
      <c r="E5" s="1502"/>
      <c r="F5" s="1502"/>
      <c r="G5" s="1502"/>
      <c r="H5" s="1502"/>
      <c r="I5" s="1502"/>
      <c r="J5" s="1502"/>
      <c r="K5" s="1502"/>
      <c r="L5" s="1502"/>
      <c r="M5" s="1503"/>
    </row>
    <row r="6" spans="1:13" x14ac:dyDescent="0.2">
      <c r="A6" s="44"/>
      <c r="B6" s="165"/>
      <c r="C6" s="44"/>
      <c r="D6" s="44"/>
      <c r="E6" s="44"/>
      <c r="F6" s="44"/>
      <c r="G6" s="44"/>
      <c r="H6" s="44"/>
      <c r="I6" s="44"/>
      <c r="J6" s="44"/>
      <c r="K6" s="44"/>
      <c r="L6" s="44"/>
    </row>
    <row r="7" spans="1:13" ht="14.25" customHeight="1" x14ac:dyDescent="0.2">
      <c r="A7" s="1514" t="s">
        <v>266</v>
      </c>
      <c r="B7" s="1515"/>
      <c r="C7" s="1515"/>
      <c r="D7" s="1515"/>
      <c r="E7" s="1515"/>
      <c r="F7" s="1515"/>
      <c r="G7" s="1515"/>
      <c r="H7" s="1515"/>
      <c r="I7" s="1515"/>
      <c r="J7" s="1515"/>
      <c r="K7" s="1515"/>
      <c r="L7" s="1515"/>
      <c r="M7" s="1516"/>
    </row>
    <row r="8" spans="1:13" ht="45.95" customHeight="1" x14ac:dyDescent="0.2">
      <c r="A8" s="210"/>
      <c r="B8" s="1511" t="s">
        <v>302</v>
      </c>
      <c r="C8" s="1512"/>
      <c r="D8" s="1512"/>
      <c r="E8" s="1512"/>
      <c r="F8" s="1512"/>
      <c r="G8" s="1512"/>
      <c r="H8" s="1512"/>
      <c r="I8" s="1512"/>
      <c r="J8" s="1512"/>
      <c r="K8" s="1512"/>
      <c r="L8" s="1512"/>
      <c r="M8" s="1513"/>
    </row>
    <row r="9" spans="1:13" ht="33" customHeight="1" x14ac:dyDescent="0.2">
      <c r="A9" s="172"/>
      <c r="B9" s="1512" t="s">
        <v>505</v>
      </c>
      <c r="C9" s="1512"/>
      <c r="D9" s="1512"/>
      <c r="E9" s="1512"/>
      <c r="F9" s="1512"/>
      <c r="G9" s="1512"/>
      <c r="H9" s="1512"/>
      <c r="I9" s="1512"/>
      <c r="J9" s="1512"/>
      <c r="K9" s="1512"/>
      <c r="L9" s="1512"/>
      <c r="M9" s="1512"/>
    </row>
    <row r="10" spans="1:13" ht="13.7" customHeight="1" x14ac:dyDescent="0.2">
      <c r="A10" s="222"/>
      <c r="B10" s="190"/>
      <c r="C10" s="190"/>
      <c r="D10" s="190"/>
      <c r="E10" s="190"/>
      <c r="F10" s="190"/>
      <c r="G10" s="190"/>
      <c r="H10" s="190"/>
      <c r="I10" s="190"/>
      <c r="J10" s="190"/>
      <c r="K10" s="190"/>
      <c r="L10" s="190"/>
      <c r="M10" s="190"/>
    </row>
    <row r="11" spans="1:13" ht="15.75" customHeight="1" x14ac:dyDescent="0.2">
      <c r="A11" s="1514" t="s">
        <v>267</v>
      </c>
      <c r="B11" s="1515"/>
      <c r="C11" s="1515"/>
      <c r="D11" s="1515"/>
      <c r="E11" s="1515"/>
      <c r="F11" s="1515"/>
      <c r="G11" s="1515"/>
      <c r="H11" s="1515"/>
      <c r="I11" s="1515"/>
      <c r="J11" s="1515"/>
      <c r="K11" s="1515"/>
      <c r="L11" s="1515"/>
      <c r="M11" s="1516"/>
    </row>
    <row r="12" spans="1:13" ht="45.95" customHeight="1" x14ac:dyDescent="0.2">
      <c r="A12" s="210"/>
      <c r="B12" s="1511" t="s">
        <v>301</v>
      </c>
      <c r="C12" s="1512"/>
      <c r="D12" s="1512"/>
      <c r="E12" s="1512"/>
      <c r="F12" s="1512"/>
      <c r="G12" s="1512"/>
      <c r="H12" s="1512"/>
      <c r="I12" s="1512"/>
      <c r="J12" s="1512"/>
      <c r="K12" s="1512"/>
      <c r="L12" s="1512"/>
      <c r="M12" s="1513"/>
    </row>
    <row r="13" spans="1:13" ht="24.75" customHeight="1" x14ac:dyDescent="0.2">
      <c r="A13" s="210"/>
      <c r="B13" s="1512" t="s">
        <v>506</v>
      </c>
      <c r="C13" s="1512"/>
      <c r="D13" s="1512"/>
      <c r="E13" s="1512"/>
      <c r="F13" s="1512"/>
      <c r="G13" s="1512"/>
      <c r="H13" s="1512"/>
      <c r="I13" s="1512"/>
      <c r="J13" s="1512"/>
      <c r="K13" s="1512"/>
      <c r="L13" s="1512"/>
      <c r="M13" s="1512"/>
    </row>
    <row r="14" spans="1:13" ht="14.25" customHeight="1" thickBot="1" x14ac:dyDescent="0.25">
      <c r="A14" s="44"/>
      <c r="B14" s="44"/>
      <c r="C14" s="44"/>
      <c r="D14" s="44"/>
      <c r="E14" s="44"/>
      <c r="F14" s="44"/>
      <c r="G14" s="44"/>
      <c r="H14" s="44"/>
      <c r="I14" s="44"/>
      <c r="J14" s="44"/>
      <c r="K14" s="44"/>
      <c r="L14" s="44"/>
    </row>
    <row r="15" spans="1:13" ht="30.75" customHeight="1" thickBot="1" x14ac:dyDescent="0.25">
      <c r="A15" s="1491"/>
      <c r="B15" s="1477" t="s">
        <v>664</v>
      </c>
      <c r="C15" s="1486"/>
      <c r="D15" s="1487"/>
      <c r="E15" s="1468" t="s">
        <v>749</v>
      </c>
      <c r="F15" s="1469"/>
      <c r="G15" s="1470"/>
      <c r="H15" s="1466" t="s">
        <v>260</v>
      </c>
      <c r="I15" s="1471" t="s">
        <v>258</v>
      </c>
      <c r="J15" s="1472"/>
      <c r="K15" s="1473"/>
      <c r="L15" s="1466" t="s">
        <v>230</v>
      </c>
      <c r="M15" s="1509" t="s">
        <v>244</v>
      </c>
    </row>
    <row r="16" spans="1:13" ht="17.25" customHeight="1" thickBot="1" x14ac:dyDescent="0.25">
      <c r="A16" s="1492"/>
      <c r="B16" s="1488"/>
      <c r="C16" s="1489"/>
      <c r="D16" s="1490"/>
      <c r="E16" s="211" t="str">
        <f>IF(C3="01.08.2021 - 31.07.2022","08-12/2021",(IF(C3="01.09.2021 - 31.08.2022","09-12/2021")))</f>
        <v>09-12/2021</v>
      </c>
      <c r="F16" s="212" t="str">
        <f>IF(C3="01.08.2021 - 31.07.2022","01-07/2022",(IF(C3="01.09.2021 - 31.08.2022","01-08/2022")))</f>
        <v>01-08/2022</v>
      </c>
      <c r="G16" s="1119" t="s">
        <v>748</v>
      </c>
      <c r="H16" s="1467"/>
      <c r="I16" s="211" t="str">
        <f>E16</f>
        <v>09-12/2021</v>
      </c>
      <c r="J16" s="212" t="str">
        <f>F16</f>
        <v>01-08/2022</v>
      </c>
      <c r="K16" s="1119" t="s">
        <v>748</v>
      </c>
      <c r="L16" s="1467"/>
      <c r="M16" s="1510"/>
    </row>
    <row r="17" spans="1:13" s="440" customFormat="1" ht="15.75" thickBot="1" x14ac:dyDescent="0.25">
      <c r="A17" s="445">
        <v>1</v>
      </c>
      <c r="B17" s="1493"/>
      <c r="C17" s="1494"/>
      <c r="D17" s="1495"/>
      <c r="E17" s="1104"/>
      <c r="F17" s="1104"/>
      <c r="G17" s="1104">
        <f t="shared" ref="G17:G30" si="0">E17+F17</f>
        <v>0</v>
      </c>
      <c r="H17" s="1105"/>
      <c r="I17" s="1106"/>
      <c r="J17" s="1107"/>
      <c r="K17" s="1107">
        <f t="shared" ref="K17:K30" si="1">I17+J17</f>
        <v>0</v>
      </c>
      <c r="L17" s="1105"/>
      <c r="M17" s="384"/>
    </row>
    <row r="18" spans="1:13" s="440" customFormat="1" ht="15.75" thickBot="1" x14ac:dyDescent="0.25">
      <c r="A18" s="446">
        <v>2</v>
      </c>
      <c r="B18" s="1463"/>
      <c r="C18" s="1464"/>
      <c r="D18" s="1465"/>
      <c r="E18" s="1108"/>
      <c r="F18" s="1109"/>
      <c r="G18" s="1104">
        <f t="shared" si="0"/>
        <v>0</v>
      </c>
      <c r="H18" s="1110"/>
      <c r="I18" s="1111"/>
      <c r="J18" s="1111"/>
      <c r="K18" s="1107">
        <f t="shared" si="1"/>
        <v>0</v>
      </c>
      <c r="L18" s="1112"/>
      <c r="M18" s="385"/>
    </row>
    <row r="19" spans="1:13" s="440" customFormat="1" ht="15.75" thickBot="1" x14ac:dyDescent="0.25">
      <c r="A19" s="446">
        <v>3</v>
      </c>
      <c r="B19" s="1463"/>
      <c r="C19" s="1464"/>
      <c r="D19" s="1465"/>
      <c r="E19" s="1108"/>
      <c r="F19" s="1109"/>
      <c r="G19" s="1104">
        <f t="shared" si="0"/>
        <v>0</v>
      </c>
      <c r="H19" s="1110"/>
      <c r="I19" s="1111"/>
      <c r="J19" s="1111"/>
      <c r="K19" s="1107">
        <f t="shared" si="1"/>
        <v>0</v>
      </c>
      <c r="L19" s="1112"/>
      <c r="M19" s="385"/>
    </row>
    <row r="20" spans="1:13" s="440" customFormat="1" ht="15.75" thickBot="1" x14ac:dyDescent="0.25">
      <c r="A20" s="446">
        <v>4</v>
      </c>
      <c r="B20" s="1463"/>
      <c r="C20" s="1464"/>
      <c r="D20" s="1465"/>
      <c r="E20" s="1108"/>
      <c r="F20" s="1109"/>
      <c r="G20" s="1104">
        <f t="shared" si="0"/>
        <v>0</v>
      </c>
      <c r="H20" s="1110"/>
      <c r="I20" s="1111"/>
      <c r="J20" s="1111"/>
      <c r="K20" s="1107">
        <f t="shared" si="1"/>
        <v>0</v>
      </c>
      <c r="L20" s="1112"/>
      <c r="M20" s="385"/>
    </row>
    <row r="21" spans="1:13" s="440" customFormat="1" ht="15.75" thickBot="1" x14ac:dyDescent="0.25">
      <c r="A21" s="446">
        <v>5</v>
      </c>
      <c r="B21" s="1463"/>
      <c r="C21" s="1464"/>
      <c r="D21" s="1465"/>
      <c r="E21" s="1108"/>
      <c r="F21" s="1109"/>
      <c r="G21" s="1104">
        <f t="shared" si="0"/>
        <v>0</v>
      </c>
      <c r="H21" s="1110"/>
      <c r="I21" s="1111"/>
      <c r="J21" s="1111"/>
      <c r="K21" s="1107">
        <f t="shared" si="1"/>
        <v>0</v>
      </c>
      <c r="L21" s="1112"/>
      <c r="M21" s="385"/>
    </row>
    <row r="22" spans="1:13" s="440" customFormat="1" ht="15.75" thickBot="1" x14ac:dyDescent="0.25">
      <c r="A22" s="446">
        <v>6</v>
      </c>
      <c r="B22" s="1463"/>
      <c r="C22" s="1464"/>
      <c r="D22" s="1465"/>
      <c r="E22" s="1108"/>
      <c r="F22" s="1109"/>
      <c r="G22" s="1104">
        <f t="shared" si="0"/>
        <v>0</v>
      </c>
      <c r="H22" s="1110"/>
      <c r="I22" s="1111"/>
      <c r="J22" s="1111"/>
      <c r="K22" s="1107">
        <f t="shared" si="1"/>
        <v>0</v>
      </c>
      <c r="L22" s="1112"/>
      <c r="M22" s="385"/>
    </row>
    <row r="23" spans="1:13" s="440" customFormat="1" ht="15.75" thickBot="1" x14ac:dyDescent="0.25">
      <c r="A23" s="446">
        <v>7</v>
      </c>
      <c r="B23" s="1463"/>
      <c r="C23" s="1464"/>
      <c r="D23" s="1465"/>
      <c r="E23" s="1108"/>
      <c r="F23" s="1109"/>
      <c r="G23" s="1104">
        <f t="shared" si="0"/>
        <v>0</v>
      </c>
      <c r="H23" s="1110"/>
      <c r="I23" s="1111"/>
      <c r="J23" s="1111"/>
      <c r="K23" s="1107">
        <f t="shared" si="1"/>
        <v>0</v>
      </c>
      <c r="L23" s="1112"/>
      <c r="M23" s="385"/>
    </row>
    <row r="24" spans="1:13" s="440" customFormat="1" ht="15.75" thickBot="1" x14ac:dyDescent="0.25">
      <c r="A24" s="446">
        <v>8</v>
      </c>
      <c r="B24" s="1463"/>
      <c r="C24" s="1464"/>
      <c r="D24" s="1465"/>
      <c r="E24" s="1108"/>
      <c r="F24" s="1109"/>
      <c r="G24" s="1104">
        <f t="shared" si="0"/>
        <v>0</v>
      </c>
      <c r="H24" s="1110"/>
      <c r="I24" s="1111"/>
      <c r="J24" s="1111"/>
      <c r="K24" s="1107">
        <f t="shared" si="1"/>
        <v>0</v>
      </c>
      <c r="L24" s="1112"/>
      <c r="M24" s="385"/>
    </row>
    <row r="25" spans="1:13" s="440" customFormat="1" ht="15.75" thickBot="1" x14ac:dyDescent="0.25">
      <c r="A25" s="446">
        <v>9</v>
      </c>
      <c r="B25" s="1463"/>
      <c r="C25" s="1464"/>
      <c r="D25" s="1465"/>
      <c r="E25" s="1108"/>
      <c r="F25" s="1109"/>
      <c r="G25" s="1104">
        <f t="shared" si="0"/>
        <v>0</v>
      </c>
      <c r="H25" s="1110"/>
      <c r="I25" s="1111"/>
      <c r="J25" s="1111"/>
      <c r="K25" s="1107">
        <f t="shared" si="1"/>
        <v>0</v>
      </c>
      <c r="L25" s="1112"/>
      <c r="M25" s="385"/>
    </row>
    <row r="26" spans="1:13" s="440" customFormat="1" ht="15.75" thickBot="1" x14ac:dyDescent="0.25">
      <c r="A26" s="446">
        <v>10</v>
      </c>
      <c r="B26" s="1463"/>
      <c r="C26" s="1464"/>
      <c r="D26" s="1465"/>
      <c r="E26" s="1108"/>
      <c r="F26" s="1109"/>
      <c r="G26" s="1104">
        <f t="shared" si="0"/>
        <v>0</v>
      </c>
      <c r="H26" s="1110"/>
      <c r="I26" s="1111"/>
      <c r="J26" s="1111"/>
      <c r="K26" s="1107">
        <f t="shared" si="1"/>
        <v>0</v>
      </c>
      <c r="L26" s="1112"/>
      <c r="M26" s="385"/>
    </row>
    <row r="27" spans="1:13" s="440" customFormat="1" ht="15.75" thickBot="1" x14ac:dyDescent="0.25">
      <c r="A27" s="446">
        <v>11</v>
      </c>
      <c r="B27" s="1463"/>
      <c r="C27" s="1464"/>
      <c r="D27" s="1465"/>
      <c r="E27" s="1108"/>
      <c r="F27" s="1109"/>
      <c r="G27" s="1104">
        <f t="shared" si="0"/>
        <v>0</v>
      </c>
      <c r="H27" s="1110"/>
      <c r="I27" s="1111"/>
      <c r="J27" s="1111"/>
      <c r="K27" s="1107">
        <f t="shared" si="1"/>
        <v>0</v>
      </c>
      <c r="L27" s="1112"/>
      <c r="M27" s="385"/>
    </row>
    <row r="28" spans="1:13" s="440" customFormat="1" ht="15.75" thickBot="1" x14ac:dyDescent="0.25">
      <c r="A28" s="446">
        <v>12</v>
      </c>
      <c r="B28" s="1463"/>
      <c r="C28" s="1464"/>
      <c r="D28" s="1465"/>
      <c r="E28" s="1108"/>
      <c r="F28" s="1109"/>
      <c r="G28" s="1104">
        <f t="shared" si="0"/>
        <v>0</v>
      </c>
      <c r="H28" s="1110"/>
      <c r="I28" s="1111"/>
      <c r="J28" s="1111"/>
      <c r="K28" s="1107">
        <f t="shared" si="1"/>
        <v>0</v>
      </c>
      <c r="L28" s="1112"/>
      <c r="M28" s="385"/>
    </row>
    <row r="29" spans="1:13" s="440" customFormat="1" ht="15.75" thickBot="1" x14ac:dyDescent="0.25">
      <c r="A29" s="446">
        <v>13</v>
      </c>
      <c r="B29" s="1463"/>
      <c r="C29" s="1464"/>
      <c r="D29" s="1465"/>
      <c r="E29" s="1108"/>
      <c r="F29" s="1109"/>
      <c r="G29" s="1104">
        <f t="shared" si="0"/>
        <v>0</v>
      </c>
      <c r="H29" s="1110"/>
      <c r="I29" s="1111"/>
      <c r="J29" s="1111"/>
      <c r="K29" s="1107">
        <f t="shared" si="1"/>
        <v>0</v>
      </c>
      <c r="L29" s="1112"/>
      <c r="M29" s="385"/>
    </row>
    <row r="30" spans="1:13" s="440" customFormat="1" ht="15.75" thickBot="1" x14ac:dyDescent="0.25">
      <c r="A30" s="446">
        <v>14</v>
      </c>
      <c r="B30" s="1463"/>
      <c r="C30" s="1464"/>
      <c r="D30" s="1465"/>
      <c r="E30" s="1113"/>
      <c r="F30" s="1114"/>
      <c r="G30" s="1104">
        <f t="shared" si="0"/>
        <v>0</v>
      </c>
      <c r="H30" s="1115"/>
      <c r="I30" s="1116"/>
      <c r="J30" s="1111"/>
      <c r="K30" s="1107">
        <f t="shared" si="1"/>
        <v>0</v>
      </c>
      <c r="L30" s="1117"/>
      <c r="M30" s="386"/>
    </row>
    <row r="31" spans="1:13" ht="15.75" thickBot="1" x14ac:dyDescent="0.25">
      <c r="A31" s="1483" t="s">
        <v>142</v>
      </c>
      <c r="B31" s="1484"/>
      <c r="C31" s="1484"/>
      <c r="D31" s="1485"/>
      <c r="E31" s="1118">
        <f>SUM(E17:E30)</f>
        <v>0</v>
      </c>
      <c r="F31" s="1118">
        <f>SUM(F17:F30)</f>
        <v>0</v>
      </c>
      <c r="G31" s="1118">
        <f>SUM(G17:G30)</f>
        <v>0</v>
      </c>
      <c r="H31" s="843"/>
      <c r="I31" s="1194">
        <f>SUM(I17:I30)</f>
        <v>0</v>
      </c>
      <c r="J31" s="1194">
        <f>SUM(J17:J30)</f>
        <v>0</v>
      </c>
      <c r="K31" s="1194">
        <f>SUM(K17:K30)</f>
        <v>0</v>
      </c>
      <c r="L31" s="1194">
        <f>SUM(L17:L30)</f>
        <v>0</v>
      </c>
      <c r="M31" s="205"/>
    </row>
    <row r="32" spans="1:13" ht="24.75" customHeight="1" thickBot="1" x14ac:dyDescent="0.25">
      <c r="A32" s="1477" t="s">
        <v>229</v>
      </c>
      <c r="B32" s="1478"/>
      <c r="C32" s="1478"/>
      <c r="D32" s="1479"/>
      <c r="E32" s="1471" t="s">
        <v>529</v>
      </c>
      <c r="F32" s="1472"/>
      <c r="G32" s="1473"/>
      <c r="H32" s="203"/>
      <c r="I32" s="1471" t="s">
        <v>530</v>
      </c>
      <c r="J32" s="1472"/>
      <c r="K32" s="1473"/>
      <c r="L32" s="177"/>
    </row>
    <row r="33" spans="1:14" ht="12.75" customHeight="1" thickBot="1" x14ac:dyDescent="0.25">
      <c r="A33" s="1480"/>
      <c r="B33" s="1481"/>
      <c r="C33" s="1481"/>
      <c r="D33" s="1482"/>
      <c r="E33" s="1185" t="str">
        <f>E16</f>
        <v>09-12/2021</v>
      </c>
      <c r="F33" s="1187" t="str">
        <f>F16</f>
        <v>01-08/2022</v>
      </c>
      <c r="G33" s="1122" t="s">
        <v>748</v>
      </c>
      <c r="H33" s="204"/>
      <c r="I33" s="1186" t="str">
        <f>I16</f>
        <v>09-12/2021</v>
      </c>
      <c r="J33" s="1188" t="str">
        <f>J16</f>
        <v>01-08/2022</v>
      </c>
      <c r="K33" s="1123" t="s">
        <v>748</v>
      </c>
      <c r="L33" s="177"/>
    </row>
    <row r="34" spans="1:14" ht="15.75" thickBot="1" x14ac:dyDescent="0.25">
      <c r="A34" s="1506" t="s">
        <v>750</v>
      </c>
      <c r="B34" s="1507"/>
      <c r="C34" s="1508"/>
      <c r="D34" s="1121"/>
      <c r="E34" s="1195">
        <f>E31*D34</f>
        <v>0</v>
      </c>
      <c r="F34" s="1195">
        <f>F31*D34</f>
        <v>0</v>
      </c>
      <c r="G34" s="1195">
        <f>G31*D34</f>
        <v>0</v>
      </c>
      <c r="H34" s="181"/>
      <c r="I34" s="1196">
        <f>I31-E34</f>
        <v>0</v>
      </c>
      <c r="J34" s="1196">
        <f>J31-F34</f>
        <v>0</v>
      </c>
      <c r="K34" s="1197">
        <f>K31-G34</f>
        <v>0</v>
      </c>
      <c r="L34" s="176"/>
    </row>
    <row r="35" spans="1:14" x14ac:dyDescent="0.2">
      <c r="A35" s="5"/>
      <c r="B35" s="173"/>
      <c r="C35" s="173"/>
      <c r="D35" s="173"/>
      <c r="E35" s="173"/>
      <c r="F35" s="173"/>
      <c r="G35" s="173"/>
      <c r="H35" s="173"/>
      <c r="I35" s="173"/>
      <c r="J35" s="173"/>
      <c r="K35" s="173"/>
      <c r="L35" s="176"/>
    </row>
    <row r="36" spans="1:14" x14ac:dyDescent="0.2">
      <c r="A36" s="167"/>
      <c r="B36" s="44" t="s">
        <v>444</v>
      </c>
      <c r="C36" s="44"/>
      <c r="D36" s="44"/>
      <c r="E36" s="44"/>
      <c r="F36" s="44"/>
      <c r="G36" s="44"/>
      <c r="H36" s="44"/>
      <c r="I36" s="44"/>
      <c r="J36" s="44"/>
      <c r="K36" s="44"/>
      <c r="L36" s="177"/>
    </row>
    <row r="37" spans="1:14" x14ac:dyDescent="0.2">
      <c r="A37" s="167"/>
      <c r="B37" s="44"/>
      <c r="C37" s="44"/>
      <c r="D37" s="44"/>
      <c r="E37" s="44"/>
      <c r="F37" s="44"/>
      <c r="G37" s="44"/>
      <c r="H37" s="44"/>
      <c r="I37" s="44"/>
      <c r="J37" s="44"/>
      <c r="K37" s="44"/>
      <c r="L37" s="177"/>
    </row>
    <row r="38" spans="1:14" x14ac:dyDescent="0.2">
      <c r="A38" s="165" t="s">
        <v>261</v>
      </c>
      <c r="B38" s="174"/>
      <c r="C38" s="174"/>
      <c r="D38" s="174"/>
      <c r="E38" s="44"/>
      <c r="F38" s="44"/>
      <c r="G38" s="44"/>
      <c r="H38" s="44"/>
      <c r="I38" s="168" t="s">
        <v>531</v>
      </c>
      <c r="J38" s="177"/>
      <c r="K38" s="177"/>
      <c r="L38" s="176"/>
    </row>
    <row r="39" spans="1:14" x14ac:dyDescent="0.2">
      <c r="A39" s="167"/>
      <c r="B39" s="168" t="s">
        <v>764</v>
      </c>
      <c r="C39" s="44"/>
      <c r="D39" s="44"/>
      <c r="E39" s="44"/>
      <c r="F39" s="44"/>
      <c r="G39" s="44"/>
      <c r="H39" s="44"/>
      <c r="I39" s="168" t="s">
        <v>532</v>
      </c>
      <c r="J39" s="177"/>
      <c r="K39" s="177"/>
      <c r="L39" s="179"/>
    </row>
    <row r="40" spans="1:14" x14ac:dyDescent="0.2">
      <c r="A40" s="44"/>
      <c r="B40" s="174"/>
      <c r="C40" s="174"/>
      <c r="D40" s="174"/>
      <c r="E40" s="44"/>
      <c r="F40" s="163"/>
      <c r="G40" s="163"/>
      <c r="H40" s="163"/>
      <c r="I40" s="168" t="s">
        <v>533</v>
      </c>
      <c r="J40" s="177"/>
      <c r="K40" s="177"/>
      <c r="L40" s="179"/>
    </row>
    <row r="41" spans="1:14" ht="12.75" customHeight="1" x14ac:dyDescent="0.2">
      <c r="A41" s="90"/>
      <c r="B41" s="163" t="s">
        <v>262</v>
      </c>
      <c r="C41" s="163"/>
      <c r="D41" s="163"/>
      <c r="E41" s="163"/>
      <c r="F41" s="163"/>
      <c r="G41" s="163"/>
      <c r="H41" s="163"/>
      <c r="I41" s="1504"/>
      <c r="J41" s="1504"/>
      <c r="K41" s="176"/>
      <c r="L41" s="163"/>
    </row>
    <row r="42" spans="1:14" x14ac:dyDescent="0.2">
      <c r="C42" s="44"/>
      <c r="D42" s="44"/>
      <c r="E42" s="44"/>
      <c r="F42" s="44"/>
      <c r="G42" s="44"/>
      <c r="H42" s="44"/>
      <c r="I42" s="179" t="s">
        <v>263</v>
      </c>
      <c r="J42" s="179"/>
      <c r="K42" s="179"/>
      <c r="L42" s="44"/>
    </row>
    <row r="43" spans="1:14" x14ac:dyDescent="0.2">
      <c r="A43" s="5"/>
      <c r="B43" s="90" t="s">
        <v>445</v>
      </c>
      <c r="C43" s="44"/>
      <c r="D43" s="44"/>
      <c r="E43" s="44"/>
      <c r="F43" s="44"/>
      <c r="G43" s="44"/>
      <c r="H43" s="44"/>
      <c r="I43" s="179" t="s">
        <v>264</v>
      </c>
      <c r="J43" s="179"/>
      <c r="K43" s="179"/>
      <c r="L43" s="44"/>
    </row>
    <row r="44" spans="1:14" x14ac:dyDescent="0.2">
      <c r="B44" t="s">
        <v>446</v>
      </c>
      <c r="C44" s="44"/>
      <c r="D44" s="44"/>
      <c r="E44" s="44"/>
      <c r="F44" s="44"/>
      <c r="G44" s="44"/>
      <c r="H44" s="44"/>
      <c r="J44" s="163"/>
      <c r="K44" s="163"/>
      <c r="L44" s="177"/>
    </row>
    <row r="45" spans="1:14" x14ac:dyDescent="0.2">
      <c r="C45" s="44"/>
      <c r="D45" s="44"/>
      <c r="E45" s="44"/>
      <c r="F45" s="44"/>
      <c r="G45" s="44"/>
      <c r="H45" s="44"/>
      <c r="J45" s="163"/>
      <c r="K45" s="163"/>
      <c r="L45" s="177"/>
    </row>
    <row r="46" spans="1:14" x14ac:dyDescent="0.2">
      <c r="C46" s="44"/>
      <c r="D46" s="44"/>
      <c r="E46" s="44"/>
      <c r="F46" s="44"/>
      <c r="G46" s="44"/>
      <c r="H46" s="44"/>
      <c r="I46" s="163"/>
      <c r="J46" s="163"/>
      <c r="K46" s="163"/>
      <c r="L46" s="177"/>
    </row>
    <row r="47" spans="1:14" x14ac:dyDescent="0.2">
      <c r="A47" s="1505"/>
      <c r="B47" s="1505"/>
      <c r="C47" s="1505"/>
      <c r="D47" s="1505"/>
      <c r="E47" s="90"/>
      <c r="F47" s="90"/>
      <c r="G47" s="90"/>
      <c r="H47" s="1505"/>
      <c r="I47" s="1505"/>
      <c r="J47" s="1505"/>
      <c r="K47" s="1505"/>
      <c r="L47" s="1505"/>
      <c r="M47" s="1505"/>
      <c r="N47" s="5"/>
    </row>
    <row r="48" spans="1:14" x14ac:dyDescent="0.2">
      <c r="A48" s="90" t="s">
        <v>621</v>
      </c>
      <c r="B48" s="5"/>
      <c r="C48" s="5"/>
      <c r="D48" s="5"/>
      <c r="E48" s="5"/>
      <c r="F48" s="5"/>
      <c r="G48" s="5"/>
      <c r="H48" s="206" t="s">
        <v>265</v>
      </c>
      <c r="I48" s="163"/>
      <c r="J48" s="206"/>
      <c r="K48" s="206"/>
      <c r="L48" s="206"/>
      <c r="M48" s="206"/>
      <c r="N48" s="206"/>
    </row>
    <row r="49" spans="1:13" x14ac:dyDescent="0.2">
      <c r="A49" s="163"/>
      <c r="B49" s="163"/>
      <c r="C49" s="163"/>
      <c r="D49" s="163"/>
      <c r="E49" s="163"/>
      <c r="F49" s="163"/>
      <c r="G49" s="163"/>
      <c r="H49" s="23" t="s">
        <v>455</v>
      </c>
      <c r="I49" s="5"/>
      <c r="J49" s="5"/>
      <c r="K49" s="5"/>
      <c r="L49" s="5"/>
      <c r="M49" s="5"/>
    </row>
    <row r="50" spans="1:13" x14ac:dyDescent="0.2">
      <c r="I50" s="206"/>
    </row>
    <row r="51" spans="1:13" x14ac:dyDescent="0.2">
      <c r="I51" s="24"/>
    </row>
  </sheetData>
  <sheetProtection insertRows="0" selectLockedCells="1"/>
  <mergeCells count="39">
    <mergeCell ref="M15:M16"/>
    <mergeCell ref="B8:M8"/>
    <mergeCell ref="B12:M12"/>
    <mergeCell ref="A7:M7"/>
    <mergeCell ref="A11:M11"/>
    <mergeCell ref="B9:M9"/>
    <mergeCell ref="B13:M13"/>
    <mergeCell ref="I41:J41"/>
    <mergeCell ref="B26:D26"/>
    <mergeCell ref="B27:D27"/>
    <mergeCell ref="B28:D28"/>
    <mergeCell ref="A47:D47"/>
    <mergeCell ref="H47:M47"/>
    <mergeCell ref="E32:G32"/>
    <mergeCell ref="I32:K32"/>
    <mergeCell ref="A34:C34"/>
    <mergeCell ref="B30:D30"/>
    <mergeCell ref="A2:L2"/>
    <mergeCell ref="A32:D33"/>
    <mergeCell ref="A31:D31"/>
    <mergeCell ref="B22:D22"/>
    <mergeCell ref="B23:D23"/>
    <mergeCell ref="B15:D16"/>
    <mergeCell ref="A15:A16"/>
    <mergeCell ref="B17:D17"/>
    <mergeCell ref="B20:D20"/>
    <mergeCell ref="B21:D21"/>
    <mergeCell ref="A3:B3"/>
    <mergeCell ref="A5:C5"/>
    <mergeCell ref="D5:M5"/>
    <mergeCell ref="B29:D29"/>
    <mergeCell ref="H15:H16"/>
    <mergeCell ref="B19:D19"/>
    <mergeCell ref="B25:D25"/>
    <mergeCell ref="L15:L16"/>
    <mergeCell ref="B24:D24"/>
    <mergeCell ref="E15:G15"/>
    <mergeCell ref="I15:K15"/>
    <mergeCell ref="B18:D18"/>
  </mergeCells>
  <phoneticPr fontId="49" type="noConversion"/>
  <dataValidations count="2">
    <dataValidation type="list" allowBlank="1" showInputMessage="1" showErrorMessage="1" sqref="C4">
      <formula1>"01.09.2012 - 31.08.2013,01.08.2012 - 31.07.2013,01.09.2013 - 31.08.2014,01.08.2013 - 31.07.2014"</formula1>
    </dataValidation>
    <dataValidation type="list" allowBlank="1" showInputMessage="1" showErrorMessage="1" sqref="C3">
      <formula1>"01.08.2021 - 31.07.2022,01.09.2021 - 31.08.2022"</formula1>
    </dataValidation>
  </dataValidations>
  <printOptions horizontalCentered="1" verticalCentered="1"/>
  <pageMargins left="0.23622047244094491" right="0.23622047244094491" top="0.55118110236220474" bottom="0.35433070866141736" header="0" footer="0"/>
  <pageSetup paperSize="9" scale="66" orientation="landscape" r:id="rId1"/>
  <headerFooter alignWithMargins="0"/>
  <ignoredErrors>
    <ignoredError sqref="G17:G30 K17:K30"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73729" r:id="rId4" name="Check Box 1">
              <controlPr defaultSize="0" autoFill="0" autoLine="0" autoPict="0">
                <anchor moveWithCells="1">
                  <from>
                    <xdr:col>0</xdr:col>
                    <xdr:colOff>38100</xdr:colOff>
                    <xdr:row>34</xdr:row>
                    <xdr:rowOff>104775</xdr:rowOff>
                  </from>
                  <to>
                    <xdr:col>0</xdr:col>
                    <xdr:colOff>285750</xdr:colOff>
                    <xdr:row>36</xdr:row>
                    <xdr:rowOff>76200</xdr:rowOff>
                  </to>
                </anchor>
              </controlPr>
            </control>
          </mc:Choice>
        </mc:AlternateContent>
        <mc:AlternateContent xmlns:mc="http://schemas.openxmlformats.org/markup-compatibility/2006">
          <mc:Choice Requires="x14">
            <control shapeId="73730" r:id="rId5" name="Check Box 2">
              <controlPr defaultSize="0" autoFill="0" autoLine="0" autoPict="0">
                <anchor moveWithCells="1">
                  <from>
                    <xdr:col>0</xdr:col>
                    <xdr:colOff>28575</xdr:colOff>
                    <xdr:row>37</xdr:row>
                    <xdr:rowOff>114300</xdr:rowOff>
                  </from>
                  <to>
                    <xdr:col>0</xdr:col>
                    <xdr:colOff>276225</xdr:colOff>
                    <xdr:row>39</xdr:row>
                    <xdr:rowOff>85725</xdr:rowOff>
                  </to>
                </anchor>
              </controlPr>
            </control>
          </mc:Choice>
        </mc:AlternateContent>
        <mc:AlternateContent xmlns:mc="http://schemas.openxmlformats.org/markup-compatibility/2006">
          <mc:Choice Requires="x14">
            <control shapeId="73731" r:id="rId6" name="Check Box 3">
              <controlPr defaultSize="0" autoFill="0" autoLine="0" autoPict="0">
                <anchor moveWithCells="1">
                  <from>
                    <xdr:col>0</xdr:col>
                    <xdr:colOff>28575</xdr:colOff>
                    <xdr:row>39</xdr:row>
                    <xdr:rowOff>104775</xdr:rowOff>
                  </from>
                  <to>
                    <xdr:col>0</xdr:col>
                    <xdr:colOff>276225</xdr:colOff>
                    <xdr:row>41</xdr:row>
                    <xdr:rowOff>76200</xdr:rowOff>
                  </to>
                </anchor>
              </controlPr>
            </control>
          </mc:Choice>
        </mc:AlternateContent>
        <mc:AlternateContent xmlns:mc="http://schemas.openxmlformats.org/markup-compatibility/2006">
          <mc:Choice Requires="x14">
            <control shapeId="73732" r:id="rId7" name="Check Box 4">
              <controlPr defaultSize="0" autoFill="0" autoLine="0" autoPict="0">
                <anchor moveWithCells="1">
                  <from>
                    <xdr:col>0</xdr:col>
                    <xdr:colOff>38100</xdr:colOff>
                    <xdr:row>41</xdr:row>
                    <xdr:rowOff>95250</xdr:rowOff>
                  </from>
                  <to>
                    <xdr:col>0</xdr:col>
                    <xdr:colOff>276225</xdr:colOff>
                    <xdr:row>43</xdr:row>
                    <xdr:rowOff>66675</xdr:rowOff>
                  </to>
                </anchor>
              </controlPr>
            </control>
          </mc:Choice>
        </mc:AlternateContent>
        <mc:AlternateContent xmlns:mc="http://schemas.openxmlformats.org/markup-compatibility/2006">
          <mc:Choice Requires="x14">
            <control shapeId="73734" r:id="rId8" name="Check Box 6">
              <controlPr defaultSize="0" autoFill="0" autoLine="0" autoPict="0">
                <anchor moveWithCells="1">
                  <from>
                    <xdr:col>0</xdr:col>
                    <xdr:colOff>19050</xdr:colOff>
                    <xdr:row>7</xdr:row>
                    <xdr:rowOff>142875</xdr:rowOff>
                  </from>
                  <to>
                    <xdr:col>0</xdr:col>
                    <xdr:colOff>266700</xdr:colOff>
                    <xdr:row>7</xdr:row>
                    <xdr:rowOff>438150</xdr:rowOff>
                  </to>
                </anchor>
              </controlPr>
            </control>
          </mc:Choice>
        </mc:AlternateContent>
        <mc:AlternateContent xmlns:mc="http://schemas.openxmlformats.org/markup-compatibility/2006">
          <mc:Choice Requires="x14">
            <control shapeId="73735" r:id="rId9" name="Check Box 7">
              <controlPr defaultSize="0" autoFill="0" autoLine="0" autoPict="0">
                <anchor moveWithCells="1">
                  <from>
                    <xdr:col>0</xdr:col>
                    <xdr:colOff>19050</xdr:colOff>
                    <xdr:row>8</xdr:row>
                    <xdr:rowOff>66675</xdr:rowOff>
                  </from>
                  <to>
                    <xdr:col>0</xdr:col>
                    <xdr:colOff>266700</xdr:colOff>
                    <xdr:row>8</xdr:row>
                    <xdr:rowOff>361950</xdr:rowOff>
                  </to>
                </anchor>
              </controlPr>
            </control>
          </mc:Choice>
        </mc:AlternateContent>
        <mc:AlternateContent xmlns:mc="http://schemas.openxmlformats.org/markup-compatibility/2006">
          <mc:Choice Requires="x14">
            <control shapeId="73736" r:id="rId10" name="Check Box 8">
              <controlPr defaultSize="0" autoFill="0" autoLine="0" autoPict="0">
                <anchor moveWithCells="1">
                  <from>
                    <xdr:col>0</xdr:col>
                    <xdr:colOff>19050</xdr:colOff>
                    <xdr:row>11</xdr:row>
                    <xdr:rowOff>142875</xdr:rowOff>
                  </from>
                  <to>
                    <xdr:col>0</xdr:col>
                    <xdr:colOff>266700</xdr:colOff>
                    <xdr:row>11</xdr:row>
                    <xdr:rowOff>438150</xdr:rowOff>
                  </to>
                </anchor>
              </controlPr>
            </control>
          </mc:Choice>
        </mc:AlternateContent>
        <mc:AlternateContent xmlns:mc="http://schemas.openxmlformats.org/markup-compatibility/2006">
          <mc:Choice Requires="x14">
            <control shapeId="73737" r:id="rId11" name="Check Box 9">
              <controlPr defaultSize="0" autoFill="0" autoLine="0" autoPict="0">
                <anchor moveWithCells="1">
                  <from>
                    <xdr:col>0</xdr:col>
                    <xdr:colOff>19050</xdr:colOff>
                    <xdr:row>12</xdr:row>
                    <xdr:rowOff>19050</xdr:rowOff>
                  </from>
                  <to>
                    <xdr:col>0</xdr:col>
                    <xdr:colOff>266700</xdr:colOff>
                    <xdr:row>13</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6"/>
  <dimension ref="A1:IG308"/>
  <sheetViews>
    <sheetView showGridLines="0" view="pageBreakPreview" zoomScale="115" zoomScaleNormal="100" zoomScaleSheetLayoutView="115" workbookViewId="0"/>
  </sheetViews>
  <sheetFormatPr baseColWidth="10" defaultColWidth="10" defaultRowHeight="12.75" x14ac:dyDescent="0.2"/>
  <cols>
    <col min="1" max="1" width="6.85546875" style="41" customWidth="1"/>
    <col min="2" max="2" width="54.140625" style="41" customWidth="1"/>
    <col min="3" max="3" width="20.140625" style="41" customWidth="1"/>
    <col min="4" max="4" width="21" customWidth="1"/>
    <col min="5" max="5" width="13.5703125" style="41" customWidth="1"/>
    <col min="6" max="6" width="7.140625" style="41" customWidth="1"/>
    <col min="7" max="7" width="0.140625" style="41" customWidth="1"/>
    <col min="8" max="8" width="15" style="41" hidden="1" customWidth="1"/>
    <col min="9" max="206" width="10" style="41"/>
    <col min="207" max="208" width="10" style="41" customWidth="1"/>
    <col min="209" max="209" width="9.7109375" style="41" customWidth="1"/>
    <col min="210" max="16384" width="10" style="41"/>
  </cols>
  <sheetData>
    <row r="1" spans="1:240" ht="20.25" customHeight="1" thickBot="1" x14ac:dyDescent="0.25">
      <c r="A1" s="92" t="s">
        <v>82</v>
      </c>
      <c r="F1" s="242" t="s">
        <v>384</v>
      </c>
      <c r="G1" s="243"/>
      <c r="H1" s="243"/>
    </row>
    <row r="2" spans="1:240" ht="15.75" customHeight="1" x14ac:dyDescent="0.25">
      <c r="A2" s="1141" t="s">
        <v>771</v>
      </c>
      <c r="B2" s="1142"/>
      <c r="C2" s="1143"/>
      <c r="D2" s="269"/>
      <c r="E2" s="1282" t="s">
        <v>665</v>
      </c>
    </row>
    <row r="3" spans="1:240" ht="15.75" customHeight="1" x14ac:dyDescent="0.25">
      <c r="A3" s="1180" t="s">
        <v>772</v>
      </c>
      <c r="B3" s="265"/>
      <c r="C3" s="1144"/>
      <c r="D3" s="267"/>
      <c r="E3" s="270"/>
    </row>
    <row r="4" spans="1:240" ht="15" customHeight="1" thickBot="1" x14ac:dyDescent="0.3">
      <c r="A4" s="1145" t="s">
        <v>773</v>
      </c>
      <c r="B4" s="1146"/>
      <c r="C4" s="1147"/>
      <c r="D4" s="269"/>
      <c r="E4" s="269"/>
      <c r="F4" s="197"/>
    </row>
    <row r="5" spans="1:240" ht="15" x14ac:dyDescent="0.25">
      <c r="A5" s="1163" t="s">
        <v>774</v>
      </c>
      <c r="B5" s="313"/>
      <c r="C5" s="313"/>
      <c r="D5" s="270"/>
      <c r="E5" s="270"/>
      <c r="F5" s="197"/>
    </row>
    <row r="6" spans="1:240" ht="15.75" thickBot="1" x14ac:dyDescent="0.3">
      <c r="A6" s="313"/>
      <c r="B6" s="267"/>
      <c r="C6" s="267"/>
      <c r="D6" s="270"/>
      <c r="E6" s="270"/>
      <c r="F6" s="197"/>
    </row>
    <row r="7" spans="1:240" s="26" customFormat="1" ht="15.6" customHeight="1" thickBot="1" x14ac:dyDescent="0.3">
      <c r="A7" s="1439" t="s">
        <v>327</v>
      </c>
      <c r="B7" s="1440"/>
      <c r="C7" s="1567"/>
      <c r="D7" s="1567"/>
      <c r="E7" s="314"/>
      <c r="F7" s="197"/>
    </row>
    <row r="8" spans="1:240" s="26" customFormat="1" ht="15.6" customHeight="1" thickBot="1" x14ac:dyDescent="0.25">
      <c r="A8" s="1539"/>
      <c r="B8" s="1540"/>
      <c r="C8" s="1540"/>
      <c r="D8" s="1540"/>
      <c r="E8" s="1540"/>
      <c r="F8" s="1541"/>
    </row>
    <row r="9" spans="1:240" s="26" customFormat="1" ht="15.6" customHeight="1" x14ac:dyDescent="0.25">
      <c r="A9" s="315"/>
      <c r="B9" s="315"/>
      <c r="C9" s="288"/>
      <c r="D9" s="288"/>
      <c r="E9" s="264"/>
      <c r="F9" s="28"/>
    </row>
    <row r="10" spans="1:240" s="26" customFormat="1" ht="15.6" customHeight="1" thickBot="1" x14ac:dyDescent="0.3">
      <c r="A10" s="315" t="s">
        <v>777</v>
      </c>
      <c r="B10" s="315"/>
      <c r="C10" s="288"/>
      <c r="D10" s="288"/>
      <c r="E10" s="264"/>
      <c r="F10" s="28"/>
    </row>
    <row r="11" spans="1:240" s="26" customFormat="1" ht="15.6" customHeight="1" thickBot="1" x14ac:dyDescent="0.3">
      <c r="A11" s="315" t="s">
        <v>775</v>
      </c>
      <c r="B11" s="315"/>
      <c r="C11" s="288"/>
      <c r="D11" s="1531" t="s">
        <v>812</v>
      </c>
      <c r="E11" s="1532"/>
      <c r="F11" s="28"/>
    </row>
    <row r="12" spans="1:240" s="28" customFormat="1" ht="13.7" customHeight="1" thickBot="1" x14ac:dyDescent="0.3">
      <c r="A12" s="292"/>
      <c r="B12" s="292"/>
      <c r="C12" s="288"/>
      <c r="D12" s="288"/>
      <c r="E12" s="291"/>
      <c r="F12" s="43"/>
    </row>
    <row r="13" spans="1:240" s="40" customFormat="1" ht="15.75" customHeight="1" thickBot="1" x14ac:dyDescent="0.3">
      <c r="A13" s="1533" t="s">
        <v>268</v>
      </c>
      <c r="B13" s="1534"/>
      <c r="C13" s="1570" t="s">
        <v>814</v>
      </c>
      <c r="D13" s="1571"/>
      <c r="E13" s="230"/>
      <c r="F13" s="10"/>
      <c r="G13" s="90"/>
      <c r="H13" s="90"/>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c r="DY13" s="38"/>
      <c r="DZ13" s="38"/>
      <c r="EA13" s="38"/>
      <c r="EB13" s="38"/>
      <c r="EC13" s="38"/>
      <c r="ED13" s="38"/>
      <c r="EE13" s="38"/>
      <c r="EF13" s="38"/>
      <c r="EG13" s="38"/>
      <c r="EH13" s="38"/>
      <c r="EI13" s="38"/>
      <c r="EJ13" s="38"/>
      <c r="EK13" s="38"/>
      <c r="EL13" s="38"/>
      <c r="EM13" s="38"/>
      <c r="EN13" s="38"/>
      <c r="EO13" s="38"/>
      <c r="EP13" s="38"/>
      <c r="EQ13" s="38"/>
      <c r="ER13" s="38"/>
      <c r="ES13" s="38"/>
      <c r="ET13" s="38"/>
      <c r="EU13" s="38"/>
      <c r="EV13" s="38"/>
      <c r="EW13" s="38"/>
      <c r="EX13" s="38"/>
      <c r="EY13" s="38"/>
      <c r="EZ13" s="38"/>
      <c r="FA13" s="38"/>
      <c r="FB13" s="38"/>
      <c r="FC13" s="38"/>
      <c r="FD13" s="38"/>
      <c r="FE13" s="38"/>
      <c r="FF13" s="38"/>
      <c r="FG13" s="38"/>
      <c r="FH13" s="38"/>
      <c r="FI13" s="38"/>
      <c r="FJ13" s="38"/>
      <c r="FK13" s="38"/>
      <c r="FL13" s="38"/>
      <c r="FM13" s="38"/>
      <c r="FN13" s="38"/>
      <c r="FO13" s="38"/>
      <c r="FP13" s="38"/>
      <c r="FQ13" s="38"/>
      <c r="FR13" s="38"/>
      <c r="FS13" s="38"/>
      <c r="FT13" s="38"/>
      <c r="FU13" s="38"/>
      <c r="FV13" s="38"/>
      <c r="FW13" s="38"/>
      <c r="FX13" s="38"/>
      <c r="FY13" s="38"/>
      <c r="FZ13" s="38"/>
      <c r="GA13" s="38"/>
      <c r="GB13" s="38"/>
      <c r="GC13" s="38"/>
      <c r="GD13" s="38"/>
      <c r="GE13" s="38"/>
      <c r="GF13" s="38"/>
      <c r="GG13" s="38"/>
      <c r="GH13" s="38"/>
      <c r="GI13" s="38"/>
      <c r="GJ13" s="38"/>
      <c r="GK13" s="38"/>
      <c r="GL13" s="38"/>
      <c r="GM13" s="38"/>
      <c r="GN13" s="38"/>
      <c r="GO13" s="38"/>
      <c r="GP13" s="38"/>
      <c r="GQ13" s="38"/>
      <c r="GR13" s="38"/>
      <c r="GS13" s="38"/>
      <c r="GT13" s="38"/>
      <c r="GU13" s="38"/>
      <c r="GV13" s="38"/>
      <c r="GW13" s="38"/>
      <c r="GX13" s="38"/>
      <c r="GY13" s="38"/>
      <c r="GZ13" s="38"/>
      <c r="HA13" s="38"/>
      <c r="HB13" s="38"/>
      <c r="HC13" s="38"/>
      <c r="HD13" s="38"/>
      <c r="HE13" s="38"/>
      <c r="HF13" s="38"/>
      <c r="HG13" s="38"/>
      <c r="HH13" s="38"/>
      <c r="HI13" s="38"/>
      <c r="HJ13" s="38"/>
      <c r="HK13" s="38"/>
      <c r="HL13" s="38"/>
      <c r="HM13" s="38"/>
      <c r="HN13" s="38"/>
      <c r="HO13" s="38"/>
      <c r="HP13" s="38"/>
      <c r="HQ13" s="38"/>
      <c r="HR13" s="38"/>
      <c r="HS13" s="38"/>
      <c r="HT13" s="38"/>
      <c r="HU13" s="38"/>
      <c r="HV13" s="38"/>
      <c r="HW13" s="38"/>
      <c r="HX13" s="38"/>
      <c r="HY13" s="38"/>
      <c r="HZ13" s="38"/>
      <c r="IA13" s="38"/>
      <c r="IB13" s="38"/>
      <c r="IC13" s="38"/>
      <c r="ID13" s="38"/>
      <c r="IE13" s="38"/>
      <c r="IF13" s="38"/>
    </row>
    <row r="14" spans="1:240" s="40" customFormat="1" ht="11.25" customHeight="1" thickBot="1" x14ac:dyDescent="0.3">
      <c r="A14" s="286"/>
      <c r="B14" s="230"/>
      <c r="C14" s="288"/>
      <c r="D14" s="288"/>
      <c r="E14" s="230"/>
      <c r="F14" s="10"/>
      <c r="G14" s="90"/>
      <c r="H14" s="90"/>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c r="HA14" s="38"/>
      <c r="HB14" s="38"/>
      <c r="HC14" s="38"/>
      <c r="HD14" s="38"/>
      <c r="HE14" s="38"/>
      <c r="HF14" s="38"/>
      <c r="HG14" s="38"/>
      <c r="HH14" s="38"/>
      <c r="HI14" s="38"/>
      <c r="HJ14" s="38"/>
      <c r="HK14" s="38"/>
      <c r="HL14" s="38"/>
      <c r="HM14" s="38"/>
      <c r="HN14" s="38"/>
      <c r="HO14" s="38"/>
      <c r="HP14" s="38"/>
      <c r="HQ14" s="38"/>
      <c r="HR14" s="38"/>
      <c r="HS14" s="38"/>
      <c r="HT14" s="38"/>
      <c r="HU14" s="38"/>
      <c r="HV14" s="38"/>
      <c r="HW14" s="38"/>
      <c r="HX14" s="38"/>
      <c r="HY14" s="38"/>
      <c r="HZ14" s="38"/>
      <c r="IA14" s="38"/>
      <c r="IB14" s="38"/>
      <c r="IC14" s="38"/>
      <c r="ID14" s="38"/>
      <c r="IE14" s="38"/>
      <c r="IF14" s="38"/>
    </row>
    <row r="15" spans="1:240" s="40" customFormat="1" ht="16.5" customHeight="1" thickBot="1" x14ac:dyDescent="0.3">
      <c r="A15" s="1565"/>
      <c r="B15" s="1565"/>
      <c r="C15" s="1189" t="str">
        <f>IF(C13="01.08.2021 - 31.07.2022","01.08. - 31.12.2021",(IF(C13="01.09.2021 - 31.08.2022","01.09. - 31.12.2021")))</f>
        <v>01.09. - 31.12.2021</v>
      </c>
      <c r="D15" s="1270" t="str">
        <f>IF(C13="01.08.2021 - 31.07.2022","01.01. - 31.07.2022",(IF(C13="01.09.2021 - 31.08.2022","01.01. - 31.08.2022")))</f>
        <v>01.01. - 31.08.2022</v>
      </c>
      <c r="E15" s="1535" t="str">
        <f>E19</f>
        <v>insgesamt</v>
      </c>
      <c r="F15" s="1536"/>
      <c r="G15" s="26"/>
      <c r="H15" s="26"/>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c r="FI15" s="38"/>
      <c r="FJ15" s="38"/>
      <c r="FK15" s="38"/>
      <c r="FL15" s="38"/>
      <c r="FM15" s="38"/>
      <c r="FN15" s="38"/>
      <c r="FO15" s="38"/>
      <c r="FP15" s="38"/>
      <c r="FQ15" s="38"/>
      <c r="FR15" s="38"/>
      <c r="FS15" s="38"/>
      <c r="FT15" s="38"/>
      <c r="FU15" s="38"/>
      <c r="FV15" s="38"/>
      <c r="FW15" s="38"/>
      <c r="FX15" s="38"/>
      <c r="FY15" s="38"/>
      <c r="FZ15" s="38"/>
      <c r="GA15" s="38"/>
      <c r="GB15" s="38"/>
      <c r="GC15" s="38"/>
      <c r="GD15" s="38"/>
      <c r="GE15" s="38"/>
      <c r="GF15" s="38"/>
      <c r="GG15" s="38"/>
      <c r="GH15" s="38"/>
      <c r="GI15" s="38"/>
      <c r="GJ15" s="38"/>
      <c r="GK15" s="38"/>
      <c r="GL15" s="38"/>
      <c r="GM15" s="38"/>
      <c r="GN15" s="38"/>
      <c r="GO15" s="38"/>
      <c r="GP15" s="38"/>
      <c r="GQ15" s="38"/>
      <c r="GR15" s="38"/>
      <c r="GS15" s="38"/>
      <c r="GT15" s="38"/>
      <c r="GU15" s="38"/>
      <c r="GV15" s="38"/>
      <c r="GW15" s="38"/>
      <c r="GX15" s="38"/>
      <c r="GY15" s="38"/>
      <c r="GZ15" s="38"/>
      <c r="HA15" s="38"/>
      <c r="HB15" s="38"/>
      <c r="HC15" s="38"/>
      <c r="HD15" s="38"/>
      <c r="HE15" s="38"/>
      <c r="HF15" s="38"/>
      <c r="HG15" s="38"/>
      <c r="HH15" s="38"/>
      <c r="HI15" s="38"/>
      <c r="HJ15" s="38"/>
      <c r="HK15" s="38"/>
      <c r="HL15" s="38"/>
      <c r="HM15" s="38"/>
      <c r="HN15" s="38"/>
      <c r="HO15" s="38"/>
      <c r="HP15" s="38"/>
      <c r="HQ15" s="38"/>
      <c r="HR15" s="38"/>
      <c r="HS15" s="38"/>
      <c r="HT15" s="38"/>
      <c r="HU15" s="38"/>
      <c r="HV15" s="38"/>
      <c r="HW15" s="38"/>
      <c r="HX15" s="38"/>
      <c r="HY15" s="38"/>
      <c r="HZ15" s="38"/>
      <c r="IA15" s="38"/>
      <c r="IB15" s="38"/>
      <c r="IC15" s="38"/>
      <c r="ID15" s="38"/>
      <c r="IE15" s="38"/>
      <c r="IF15" s="38"/>
    </row>
    <row r="16" spans="1:240" s="40" customFormat="1" ht="16.5" customHeight="1" thickBot="1" x14ac:dyDescent="0.3">
      <c r="A16" s="1412" t="s">
        <v>766</v>
      </c>
      <c r="B16" s="1413"/>
      <c r="C16" s="1311">
        <v>0</v>
      </c>
      <c r="D16" s="1184">
        <v>0</v>
      </c>
      <c r="E16" s="1537">
        <f>SUM(C16:D16)</f>
        <v>0</v>
      </c>
      <c r="F16" s="1538"/>
      <c r="G16" s="26"/>
      <c r="H16" s="26"/>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c r="DY16" s="38"/>
      <c r="DZ16" s="38"/>
      <c r="EA16" s="38"/>
      <c r="EB16" s="38"/>
      <c r="EC16" s="38"/>
      <c r="ED16" s="38"/>
      <c r="EE16" s="38"/>
      <c r="EF16" s="38"/>
      <c r="EG16" s="38"/>
      <c r="EH16" s="38"/>
      <c r="EI16" s="38"/>
      <c r="EJ16" s="38"/>
      <c r="EK16" s="38"/>
      <c r="EL16" s="38"/>
      <c r="EM16" s="38"/>
      <c r="EN16" s="38"/>
      <c r="EO16" s="38"/>
      <c r="EP16" s="38"/>
      <c r="EQ16" s="38"/>
      <c r="ER16" s="38"/>
      <c r="ES16" s="38"/>
      <c r="ET16" s="38"/>
      <c r="EU16" s="38"/>
      <c r="EV16" s="38"/>
      <c r="EW16" s="38"/>
      <c r="EX16" s="38"/>
      <c r="EY16" s="38"/>
      <c r="EZ16" s="38"/>
      <c r="FA16" s="38"/>
      <c r="FB16" s="38"/>
      <c r="FC16" s="38"/>
      <c r="FD16" s="38"/>
      <c r="FE16" s="38"/>
      <c r="FF16" s="38"/>
      <c r="FG16" s="38"/>
      <c r="FH16" s="38"/>
      <c r="FI16" s="38"/>
      <c r="FJ16" s="38"/>
      <c r="FK16" s="38"/>
      <c r="FL16" s="38"/>
      <c r="FM16" s="38"/>
      <c r="FN16" s="38"/>
      <c r="FO16" s="38"/>
      <c r="FP16" s="38"/>
      <c r="FQ16" s="38"/>
      <c r="FR16" s="38"/>
      <c r="FS16" s="38"/>
      <c r="FT16" s="38"/>
      <c r="FU16" s="38"/>
      <c r="FV16" s="38"/>
      <c r="FW16" s="38"/>
      <c r="FX16" s="38"/>
      <c r="FY16" s="38"/>
      <c r="FZ16" s="38"/>
      <c r="GA16" s="38"/>
      <c r="GB16" s="38"/>
      <c r="GC16" s="38"/>
      <c r="GD16" s="38"/>
      <c r="GE16" s="38"/>
      <c r="GF16" s="38"/>
      <c r="GG16" s="38"/>
      <c r="GH16" s="38"/>
      <c r="GI16" s="38"/>
      <c r="GJ16" s="38"/>
      <c r="GK16" s="38"/>
      <c r="GL16" s="38"/>
      <c r="GM16" s="38"/>
      <c r="GN16" s="38"/>
      <c r="GO16" s="38"/>
      <c r="GP16" s="38"/>
      <c r="GQ16" s="38"/>
      <c r="GR16" s="38"/>
      <c r="GS16" s="38"/>
      <c r="GT16" s="38"/>
      <c r="GU16" s="38"/>
      <c r="GV16" s="38"/>
      <c r="GW16" s="38"/>
      <c r="GX16" s="38"/>
      <c r="GY16" s="38"/>
      <c r="GZ16" s="38"/>
      <c r="HA16" s="38"/>
      <c r="HB16" s="38"/>
      <c r="HC16" s="38"/>
      <c r="HD16" s="38"/>
      <c r="HE16" s="38"/>
      <c r="HF16" s="38"/>
      <c r="HG16" s="38"/>
      <c r="HH16" s="38"/>
      <c r="HI16" s="38"/>
      <c r="HJ16" s="38"/>
      <c r="HK16" s="38"/>
      <c r="HL16" s="38"/>
      <c r="HM16" s="38"/>
      <c r="HN16" s="38"/>
      <c r="HO16" s="38"/>
      <c r="HP16" s="38"/>
      <c r="HQ16" s="38"/>
      <c r="HR16" s="38"/>
      <c r="HS16" s="38"/>
      <c r="HT16" s="38"/>
      <c r="HU16" s="38"/>
      <c r="HV16" s="38"/>
      <c r="HW16" s="38"/>
      <c r="HX16" s="38"/>
      <c r="HY16" s="38"/>
      <c r="HZ16" s="38"/>
      <c r="IA16" s="38"/>
      <c r="IB16" s="38"/>
      <c r="IC16" s="38"/>
      <c r="ID16" s="38"/>
      <c r="IE16" s="38"/>
      <c r="IF16" s="38"/>
    </row>
    <row r="17" spans="1:241" s="40" customFormat="1" ht="15.75" x14ac:dyDescent="0.25">
      <c r="A17" s="43"/>
      <c r="B17" s="43"/>
      <c r="C17" s="1566"/>
      <c r="D17" s="1566"/>
      <c r="E17" s="43"/>
      <c r="F17" s="43"/>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c r="DA17" s="38"/>
      <c r="DB17" s="38"/>
      <c r="DC17" s="38"/>
      <c r="DD17" s="38"/>
      <c r="DE17" s="38"/>
      <c r="DF17" s="38"/>
      <c r="DG17" s="38"/>
      <c r="DH17" s="38"/>
      <c r="DI17" s="38"/>
      <c r="DJ17" s="38"/>
      <c r="DK17" s="38"/>
      <c r="DL17" s="38"/>
      <c r="DM17" s="38"/>
      <c r="DN17" s="38"/>
      <c r="DO17" s="38"/>
      <c r="DP17" s="38"/>
      <c r="DQ17" s="38"/>
      <c r="DR17" s="38"/>
      <c r="DS17" s="38"/>
      <c r="DT17" s="38"/>
      <c r="DU17" s="38"/>
      <c r="DV17" s="38"/>
      <c r="DW17" s="38"/>
      <c r="DX17" s="38"/>
      <c r="DY17" s="38"/>
      <c r="DZ17" s="38"/>
      <c r="EA17" s="38"/>
      <c r="EB17" s="38"/>
      <c r="EC17" s="38"/>
      <c r="ED17" s="38"/>
      <c r="EE17" s="38"/>
      <c r="EF17" s="38"/>
      <c r="EG17" s="38"/>
      <c r="EH17" s="38"/>
      <c r="EI17" s="38"/>
      <c r="EJ17" s="38"/>
      <c r="EK17" s="38"/>
      <c r="EL17" s="38"/>
      <c r="EM17" s="38"/>
      <c r="EN17" s="38"/>
      <c r="EO17" s="38"/>
      <c r="EP17" s="38"/>
      <c r="EQ17" s="38"/>
      <c r="ER17" s="38"/>
      <c r="ES17" s="38"/>
      <c r="ET17" s="38"/>
      <c r="EU17" s="38"/>
      <c r="EV17" s="38"/>
      <c r="EW17" s="38"/>
      <c r="EX17" s="38"/>
      <c r="EY17" s="38"/>
      <c r="EZ17" s="38"/>
      <c r="FA17" s="38"/>
      <c r="FB17" s="38"/>
      <c r="FC17" s="38"/>
      <c r="FD17" s="38"/>
      <c r="FE17" s="38"/>
      <c r="FF17" s="38"/>
      <c r="FG17" s="38"/>
      <c r="FH17" s="38"/>
      <c r="FI17" s="38"/>
      <c r="FJ17" s="38"/>
      <c r="FK17" s="38"/>
      <c r="FL17" s="38"/>
      <c r="FM17" s="38"/>
      <c r="FN17" s="38"/>
      <c r="FO17" s="38"/>
      <c r="FP17" s="38"/>
      <c r="FQ17" s="38"/>
      <c r="FR17" s="38"/>
      <c r="FS17" s="38"/>
      <c r="FT17" s="38"/>
      <c r="FU17" s="38"/>
      <c r="FV17" s="38"/>
      <c r="FW17" s="38"/>
      <c r="FX17" s="38"/>
      <c r="FY17" s="38"/>
      <c r="FZ17" s="38"/>
      <c r="GA17" s="38"/>
      <c r="GB17" s="38"/>
      <c r="GC17" s="38"/>
      <c r="GD17" s="38"/>
      <c r="GE17" s="38"/>
      <c r="GF17" s="38"/>
      <c r="GG17" s="38"/>
      <c r="GH17" s="38"/>
      <c r="GI17" s="38"/>
      <c r="GJ17" s="38"/>
      <c r="GK17" s="38"/>
      <c r="GL17" s="38"/>
      <c r="GM17" s="38"/>
      <c r="GN17" s="38"/>
      <c r="GO17" s="38"/>
      <c r="GP17" s="38"/>
      <c r="GQ17" s="38"/>
      <c r="GR17" s="38"/>
      <c r="GS17" s="38"/>
      <c r="GT17" s="38"/>
      <c r="GU17" s="38"/>
      <c r="GV17" s="38"/>
      <c r="GW17" s="38"/>
      <c r="GX17" s="38"/>
      <c r="GY17" s="38"/>
      <c r="GZ17" s="38"/>
      <c r="HA17" s="38"/>
      <c r="HB17" s="38"/>
      <c r="HC17" s="38"/>
      <c r="HD17" s="38"/>
      <c r="HE17" s="38"/>
      <c r="HF17" s="38"/>
      <c r="HG17" s="38"/>
      <c r="HH17" s="38"/>
      <c r="HI17" s="38"/>
      <c r="HJ17" s="38"/>
      <c r="HK17" s="38"/>
      <c r="HL17" s="38"/>
      <c r="HM17" s="38"/>
      <c r="HN17" s="38"/>
      <c r="HO17" s="38"/>
      <c r="HP17" s="38"/>
      <c r="HQ17" s="38"/>
      <c r="HR17" s="38"/>
      <c r="HS17" s="38"/>
      <c r="HT17" s="38"/>
      <c r="HU17" s="38"/>
      <c r="HV17" s="38"/>
      <c r="HW17" s="38"/>
      <c r="HX17" s="38"/>
      <c r="HY17" s="38"/>
      <c r="HZ17" s="38"/>
      <c r="IA17" s="38"/>
      <c r="IB17" s="38"/>
      <c r="IC17" s="38"/>
      <c r="ID17" s="38"/>
      <c r="IE17" s="38"/>
      <c r="IF17" s="38"/>
      <c r="IG17" s="38"/>
    </row>
    <row r="18" spans="1:241" s="259" customFormat="1" ht="15.75" thickBot="1" x14ac:dyDescent="0.3">
      <c r="A18" s="265" t="s">
        <v>447</v>
      </c>
      <c r="B18" s="267"/>
      <c r="C18" s="316"/>
      <c r="D18" s="316"/>
      <c r="E18" s="267" t="s">
        <v>617</v>
      </c>
      <c r="F18" s="267"/>
      <c r="G18" s="287"/>
      <c r="H18" s="287"/>
      <c r="I18" s="287"/>
      <c r="J18" s="287"/>
      <c r="K18" s="287"/>
      <c r="L18" s="287"/>
      <c r="M18" s="287"/>
      <c r="N18" s="287"/>
      <c r="O18" s="287"/>
      <c r="P18" s="287"/>
      <c r="Q18" s="287"/>
      <c r="R18" s="287"/>
      <c r="S18" s="287"/>
      <c r="T18" s="287"/>
      <c r="U18" s="287"/>
      <c r="V18" s="287"/>
      <c r="W18" s="287"/>
      <c r="X18" s="287"/>
      <c r="Y18" s="287"/>
      <c r="Z18" s="287"/>
      <c r="AA18" s="287"/>
      <c r="AB18" s="287"/>
      <c r="AC18" s="287"/>
      <c r="AD18" s="287"/>
      <c r="AE18" s="287"/>
      <c r="AF18" s="287"/>
      <c r="AG18" s="287"/>
      <c r="AH18" s="287"/>
      <c r="AI18" s="287"/>
      <c r="AJ18" s="287"/>
      <c r="AK18" s="287"/>
      <c r="AL18" s="287"/>
      <c r="AM18" s="287"/>
      <c r="AN18" s="287"/>
      <c r="AO18" s="287"/>
      <c r="AP18" s="287"/>
      <c r="AQ18" s="287"/>
      <c r="AR18" s="287"/>
      <c r="AS18" s="287"/>
      <c r="AT18" s="287"/>
      <c r="AU18" s="287"/>
      <c r="AV18" s="287"/>
      <c r="AW18" s="287"/>
      <c r="AX18" s="287"/>
      <c r="AY18" s="287"/>
      <c r="AZ18" s="287"/>
      <c r="BA18" s="287"/>
      <c r="BB18" s="287"/>
      <c r="BC18" s="287"/>
      <c r="BD18" s="287"/>
      <c r="BE18" s="287"/>
      <c r="BF18" s="287"/>
      <c r="BG18" s="287"/>
      <c r="BH18" s="287"/>
      <c r="BI18" s="287"/>
      <c r="BJ18" s="287"/>
      <c r="BK18" s="287"/>
      <c r="BL18" s="287"/>
      <c r="BM18" s="287"/>
      <c r="BN18" s="287"/>
      <c r="BO18" s="287"/>
      <c r="BP18" s="287"/>
      <c r="BQ18" s="287"/>
      <c r="BR18" s="287"/>
      <c r="BS18" s="287"/>
      <c r="BT18" s="287"/>
      <c r="BU18" s="287"/>
      <c r="BV18" s="287"/>
      <c r="BW18" s="287"/>
      <c r="BX18" s="287"/>
      <c r="BY18" s="287"/>
      <c r="BZ18" s="287"/>
      <c r="CA18" s="287"/>
      <c r="CB18" s="287"/>
      <c r="CC18" s="287"/>
      <c r="CD18" s="287"/>
      <c r="CE18" s="287"/>
      <c r="CF18" s="287"/>
      <c r="CG18" s="287"/>
      <c r="CH18" s="287"/>
      <c r="CI18" s="287"/>
      <c r="CJ18" s="287"/>
      <c r="CK18" s="287"/>
      <c r="CL18" s="287"/>
      <c r="CM18" s="287"/>
      <c r="CN18" s="287"/>
      <c r="CO18" s="287"/>
      <c r="CP18" s="287"/>
      <c r="CQ18" s="287"/>
      <c r="CR18" s="287"/>
      <c r="CS18" s="287"/>
      <c r="CT18" s="287"/>
      <c r="CU18" s="287"/>
      <c r="CV18" s="287"/>
      <c r="CW18" s="287"/>
      <c r="CX18" s="287"/>
      <c r="CY18" s="287"/>
      <c r="CZ18" s="287"/>
      <c r="DA18" s="287"/>
      <c r="DB18" s="287"/>
      <c r="DC18" s="287"/>
      <c r="DD18" s="287"/>
      <c r="DE18" s="287"/>
      <c r="DF18" s="287"/>
      <c r="DG18" s="287"/>
      <c r="DH18" s="287"/>
      <c r="DI18" s="287"/>
      <c r="DJ18" s="287"/>
      <c r="DK18" s="287"/>
      <c r="DL18" s="287"/>
      <c r="DM18" s="287"/>
      <c r="DN18" s="287"/>
      <c r="DO18" s="287"/>
      <c r="DP18" s="287"/>
      <c r="DQ18" s="287"/>
      <c r="DR18" s="287"/>
      <c r="DS18" s="287"/>
      <c r="DT18" s="287"/>
      <c r="DU18" s="287"/>
      <c r="DV18" s="287"/>
      <c r="DW18" s="287"/>
      <c r="DX18" s="287"/>
      <c r="DY18" s="287"/>
      <c r="DZ18" s="287"/>
      <c r="EA18" s="287"/>
      <c r="EB18" s="287"/>
      <c r="EC18" s="287"/>
      <c r="ED18" s="287"/>
      <c r="EE18" s="287"/>
      <c r="EF18" s="287"/>
      <c r="EG18" s="287"/>
      <c r="EH18" s="287"/>
      <c r="EI18" s="287"/>
      <c r="EJ18" s="287"/>
      <c r="EK18" s="287"/>
      <c r="EL18" s="287"/>
      <c r="EM18" s="287"/>
      <c r="EN18" s="287"/>
      <c r="EO18" s="287"/>
      <c r="EP18" s="287"/>
      <c r="EQ18" s="287"/>
      <c r="ER18" s="287"/>
      <c r="ES18" s="287"/>
      <c r="ET18" s="287"/>
      <c r="EU18" s="287"/>
      <c r="EV18" s="287"/>
      <c r="EW18" s="287"/>
      <c r="EX18" s="287"/>
      <c r="EY18" s="287"/>
      <c r="EZ18" s="287"/>
      <c r="FA18" s="287"/>
      <c r="FB18" s="287"/>
      <c r="FC18" s="287"/>
      <c r="FD18" s="287"/>
      <c r="FE18" s="287"/>
      <c r="FF18" s="287"/>
      <c r="FG18" s="287"/>
      <c r="FH18" s="287"/>
      <c r="FI18" s="287"/>
      <c r="FJ18" s="287"/>
      <c r="FK18" s="287"/>
      <c r="FL18" s="287"/>
      <c r="FM18" s="287"/>
      <c r="FN18" s="287"/>
      <c r="FO18" s="287"/>
      <c r="FP18" s="287"/>
      <c r="FQ18" s="287"/>
      <c r="FR18" s="287"/>
      <c r="FS18" s="287"/>
      <c r="FT18" s="287"/>
      <c r="FU18" s="287"/>
      <c r="FV18" s="287"/>
      <c r="FW18" s="287"/>
      <c r="FX18" s="287"/>
      <c r="FY18" s="287"/>
      <c r="FZ18" s="287"/>
      <c r="GA18" s="287"/>
      <c r="GB18" s="287"/>
      <c r="GC18" s="287"/>
      <c r="GD18" s="287"/>
      <c r="GE18" s="287"/>
      <c r="GF18" s="287"/>
      <c r="GG18" s="287"/>
      <c r="GH18" s="287"/>
      <c r="GI18" s="287"/>
      <c r="GJ18" s="287"/>
      <c r="GK18" s="287"/>
      <c r="GL18" s="287"/>
      <c r="GM18" s="287"/>
      <c r="GN18" s="287"/>
      <c r="GO18" s="287"/>
      <c r="GP18" s="287"/>
      <c r="GQ18" s="287"/>
      <c r="GR18" s="287"/>
      <c r="GS18" s="287"/>
      <c r="GT18" s="287"/>
      <c r="GU18" s="287"/>
      <c r="GV18" s="287"/>
      <c r="GW18" s="287"/>
      <c r="GX18" s="287"/>
      <c r="GY18" s="287"/>
      <c r="GZ18" s="287"/>
      <c r="HA18" s="287"/>
      <c r="HB18" s="287"/>
      <c r="HC18" s="287"/>
      <c r="HD18" s="287"/>
      <c r="HE18" s="287"/>
      <c r="HF18" s="287"/>
      <c r="HG18" s="287"/>
      <c r="HH18" s="287"/>
      <c r="HI18" s="287"/>
      <c r="HJ18" s="287"/>
      <c r="HK18" s="287"/>
      <c r="HL18" s="287"/>
      <c r="HM18" s="287"/>
      <c r="HN18" s="287"/>
      <c r="HO18" s="287"/>
      <c r="HP18" s="287"/>
      <c r="HQ18" s="287"/>
      <c r="HR18" s="287"/>
      <c r="HS18" s="287"/>
      <c r="HT18" s="287"/>
      <c r="HU18" s="287"/>
      <c r="HV18" s="287"/>
      <c r="HW18" s="287"/>
      <c r="HX18" s="287"/>
      <c r="HY18" s="287"/>
      <c r="HZ18" s="287"/>
      <c r="IA18" s="287"/>
      <c r="IB18" s="287"/>
      <c r="IC18" s="287"/>
      <c r="ID18" s="287"/>
      <c r="IE18" s="287"/>
      <c r="IF18" s="287"/>
      <c r="IG18" s="287"/>
    </row>
    <row r="19" spans="1:241" s="259" customFormat="1" ht="17.25" customHeight="1" thickBot="1" x14ac:dyDescent="0.3">
      <c r="A19" s="389">
        <v>1</v>
      </c>
      <c r="B19" s="390" t="s">
        <v>138</v>
      </c>
      <c r="C19" s="293" t="str">
        <f>C15</f>
        <v>01.09. - 31.12.2021</v>
      </c>
      <c r="D19" s="1165" t="str">
        <f>D15</f>
        <v>01.01. - 31.08.2022</v>
      </c>
      <c r="E19" s="1528" t="s">
        <v>748</v>
      </c>
      <c r="F19" s="1529"/>
      <c r="G19" s="287"/>
      <c r="H19" s="287"/>
      <c r="I19" s="287"/>
      <c r="J19" s="287"/>
      <c r="K19" s="287"/>
      <c r="L19" s="287"/>
      <c r="M19" s="287"/>
      <c r="N19" s="287"/>
      <c r="O19" s="287"/>
      <c r="P19" s="287"/>
      <c r="Q19" s="287"/>
      <c r="R19" s="287"/>
      <c r="S19" s="287"/>
      <c r="T19" s="287"/>
      <c r="U19" s="287"/>
      <c r="V19" s="287"/>
      <c r="W19" s="287"/>
      <c r="X19" s="287"/>
      <c r="Y19" s="287"/>
      <c r="Z19" s="287"/>
      <c r="AA19" s="287"/>
      <c r="AB19" s="287"/>
      <c r="AC19" s="287"/>
      <c r="AD19" s="287"/>
      <c r="AE19" s="287"/>
      <c r="AF19" s="287"/>
      <c r="AG19" s="287"/>
      <c r="AH19" s="287"/>
      <c r="AI19" s="287"/>
      <c r="AJ19" s="287"/>
      <c r="AK19" s="287"/>
      <c r="AL19" s="287"/>
      <c r="AM19" s="287"/>
      <c r="AN19" s="287"/>
      <c r="AO19" s="287"/>
      <c r="AP19" s="287"/>
      <c r="AQ19" s="287"/>
      <c r="AR19" s="287"/>
      <c r="AS19" s="287"/>
      <c r="AT19" s="287"/>
      <c r="AU19" s="287"/>
      <c r="AV19" s="287"/>
      <c r="AW19" s="287"/>
      <c r="AX19" s="287"/>
      <c r="AY19" s="287"/>
      <c r="AZ19" s="287"/>
      <c r="BA19" s="287"/>
      <c r="BB19" s="287"/>
      <c r="BC19" s="287"/>
      <c r="BD19" s="287"/>
      <c r="BE19" s="287"/>
      <c r="BF19" s="287"/>
      <c r="BG19" s="287"/>
      <c r="BH19" s="287"/>
      <c r="BI19" s="287"/>
      <c r="BJ19" s="287"/>
      <c r="BK19" s="287"/>
      <c r="BL19" s="287"/>
      <c r="BM19" s="287"/>
      <c r="BN19" s="287"/>
      <c r="BO19" s="287"/>
      <c r="BP19" s="287"/>
      <c r="BQ19" s="287"/>
      <c r="BR19" s="287"/>
      <c r="BS19" s="287"/>
      <c r="BT19" s="287"/>
      <c r="BU19" s="287"/>
      <c r="BV19" s="287"/>
      <c r="BW19" s="287"/>
      <c r="BX19" s="287"/>
      <c r="BY19" s="287"/>
      <c r="BZ19" s="287"/>
      <c r="CA19" s="287"/>
      <c r="CB19" s="287"/>
      <c r="CC19" s="287"/>
      <c r="CD19" s="287"/>
      <c r="CE19" s="287"/>
      <c r="CF19" s="287"/>
      <c r="CG19" s="287"/>
      <c r="CH19" s="287"/>
      <c r="CI19" s="287"/>
      <c r="CJ19" s="287"/>
      <c r="CK19" s="287"/>
      <c r="CL19" s="287"/>
      <c r="CM19" s="287"/>
      <c r="CN19" s="287"/>
      <c r="CO19" s="287"/>
      <c r="CP19" s="287"/>
      <c r="CQ19" s="287"/>
      <c r="CR19" s="287"/>
      <c r="CS19" s="287"/>
      <c r="CT19" s="287"/>
      <c r="CU19" s="287"/>
      <c r="CV19" s="287"/>
      <c r="CW19" s="287"/>
      <c r="CX19" s="287"/>
      <c r="CY19" s="287"/>
      <c r="CZ19" s="287"/>
      <c r="DA19" s="287"/>
      <c r="DB19" s="287"/>
      <c r="DC19" s="287"/>
      <c r="DD19" s="287"/>
      <c r="DE19" s="287"/>
      <c r="DF19" s="287"/>
      <c r="DG19" s="287"/>
      <c r="DH19" s="287"/>
      <c r="DI19" s="287"/>
      <c r="DJ19" s="287"/>
      <c r="DK19" s="287"/>
      <c r="DL19" s="287"/>
      <c r="DM19" s="287"/>
      <c r="DN19" s="287"/>
      <c r="DO19" s="287"/>
      <c r="DP19" s="287"/>
      <c r="DQ19" s="287"/>
      <c r="DR19" s="287"/>
      <c r="DS19" s="287"/>
      <c r="DT19" s="287"/>
      <c r="DU19" s="287"/>
      <c r="DV19" s="287"/>
      <c r="DW19" s="287"/>
      <c r="DX19" s="287"/>
      <c r="DY19" s="287"/>
      <c r="DZ19" s="287"/>
      <c r="EA19" s="287"/>
      <c r="EB19" s="287"/>
      <c r="EC19" s="287"/>
      <c r="ED19" s="287"/>
      <c r="EE19" s="287"/>
      <c r="EF19" s="287"/>
      <c r="EG19" s="287"/>
      <c r="EH19" s="287"/>
      <c r="EI19" s="287"/>
      <c r="EJ19" s="287"/>
      <c r="EK19" s="287"/>
      <c r="EL19" s="287"/>
      <c r="EM19" s="287"/>
      <c r="EN19" s="287"/>
      <c r="EO19" s="287"/>
      <c r="EP19" s="287"/>
      <c r="EQ19" s="287"/>
      <c r="ER19" s="287"/>
      <c r="ES19" s="287"/>
      <c r="ET19" s="287"/>
      <c r="EU19" s="287"/>
      <c r="EV19" s="287"/>
      <c r="EW19" s="287"/>
      <c r="EX19" s="287"/>
      <c r="EY19" s="287"/>
      <c r="EZ19" s="287"/>
      <c r="FA19" s="287"/>
      <c r="FB19" s="287"/>
      <c r="FC19" s="287"/>
      <c r="FD19" s="287"/>
      <c r="FE19" s="287"/>
      <c r="FF19" s="287"/>
      <c r="FG19" s="287"/>
      <c r="FH19" s="287"/>
      <c r="FI19" s="287"/>
      <c r="FJ19" s="287"/>
      <c r="FK19" s="287"/>
      <c r="FL19" s="287"/>
      <c r="FM19" s="287"/>
      <c r="FN19" s="287"/>
      <c r="FO19" s="287"/>
      <c r="FP19" s="287"/>
      <c r="FQ19" s="287"/>
      <c r="FR19" s="287"/>
      <c r="FS19" s="287"/>
      <c r="FT19" s="287"/>
      <c r="FU19" s="287"/>
      <c r="FV19" s="287"/>
      <c r="FW19" s="287"/>
      <c r="FX19" s="287"/>
      <c r="FY19" s="287"/>
      <c r="FZ19" s="287"/>
      <c r="GA19" s="287"/>
      <c r="GB19" s="287"/>
      <c r="GC19" s="287"/>
      <c r="GD19" s="287"/>
      <c r="GE19" s="287"/>
      <c r="GF19" s="287"/>
      <c r="GG19" s="287"/>
      <c r="GH19" s="287"/>
      <c r="GI19" s="287"/>
      <c r="GJ19" s="287"/>
      <c r="GK19" s="287"/>
      <c r="GL19" s="287"/>
      <c r="GM19" s="287"/>
      <c r="GN19" s="287"/>
      <c r="GO19" s="287"/>
      <c r="GP19" s="287"/>
      <c r="GQ19" s="287"/>
      <c r="GR19" s="287"/>
      <c r="GS19" s="287"/>
      <c r="GT19" s="287"/>
      <c r="GU19" s="287"/>
      <c r="GV19" s="287"/>
      <c r="GW19" s="287"/>
      <c r="GX19" s="287"/>
      <c r="GY19" s="287"/>
      <c r="GZ19" s="287"/>
      <c r="HA19" s="287"/>
      <c r="HB19" s="287"/>
      <c r="HC19" s="287"/>
      <c r="HD19" s="287"/>
      <c r="HE19" s="287"/>
      <c r="HF19" s="287"/>
      <c r="HG19" s="287"/>
      <c r="HH19" s="287"/>
      <c r="HI19" s="287"/>
      <c r="HJ19" s="287"/>
      <c r="HK19" s="287"/>
      <c r="HL19" s="287"/>
      <c r="HM19" s="287"/>
      <c r="HN19" s="287"/>
      <c r="HO19" s="287"/>
      <c r="HP19" s="287"/>
      <c r="HQ19" s="287"/>
      <c r="HR19" s="287"/>
      <c r="HS19" s="287"/>
      <c r="HT19" s="287"/>
      <c r="HU19" s="287"/>
      <c r="HV19" s="287"/>
      <c r="HW19" s="287"/>
      <c r="HX19" s="287"/>
      <c r="HY19" s="287"/>
      <c r="HZ19" s="287"/>
      <c r="IA19" s="287"/>
      <c r="IB19" s="287"/>
      <c r="IC19" s="287"/>
      <c r="ID19" s="287"/>
      <c r="IE19" s="287"/>
      <c r="IF19" s="287"/>
      <c r="IG19" s="287"/>
    </row>
    <row r="20" spans="1:241" s="269" customFormat="1" ht="17.25" customHeight="1" thickBot="1" x14ac:dyDescent="0.3">
      <c r="A20" s="391" t="s">
        <v>625</v>
      </c>
      <c r="B20" s="392" t="s">
        <v>448</v>
      </c>
      <c r="C20" s="1102"/>
      <c r="D20" s="1262"/>
      <c r="E20" s="1559">
        <f>SUM(C20:D20)</f>
        <v>0</v>
      </c>
      <c r="F20" s="1560"/>
    </row>
    <row r="21" spans="1:241" s="287" customFormat="1" ht="17.25" customHeight="1" thickBot="1" x14ac:dyDescent="0.3">
      <c r="A21" s="391" t="s">
        <v>626</v>
      </c>
      <c r="B21" s="392" t="s">
        <v>139</v>
      </c>
      <c r="C21" s="1102"/>
      <c r="D21" s="1262"/>
      <c r="E21" s="1559">
        <f>SUM(C21:D21)</f>
        <v>0</v>
      </c>
      <c r="F21" s="1560"/>
    </row>
    <row r="22" spans="1:241" s="287" customFormat="1" ht="17.25" customHeight="1" thickBot="1" x14ac:dyDescent="0.3">
      <c r="A22" s="391" t="s">
        <v>627</v>
      </c>
      <c r="B22" s="392" t="s">
        <v>449</v>
      </c>
      <c r="C22" s="1102"/>
      <c r="D22" s="1262"/>
      <c r="E22" s="1559">
        <f>SUM(C22:D22)</f>
        <v>0</v>
      </c>
      <c r="F22" s="1560"/>
    </row>
    <row r="23" spans="1:241" s="269" customFormat="1" ht="17.25" customHeight="1" thickBot="1" x14ac:dyDescent="0.3">
      <c r="A23" s="1561" t="s">
        <v>654</v>
      </c>
      <c r="B23" s="1562"/>
      <c r="C23" s="1103">
        <f>SUM(C20:C22)</f>
        <v>0</v>
      </c>
      <c r="D23" s="1150">
        <f>SUM(D20:D22)</f>
        <v>0</v>
      </c>
      <c r="E23" s="1559">
        <f>SUM(C23:D23)</f>
        <v>0</v>
      </c>
      <c r="F23" s="1560"/>
    </row>
    <row r="24" spans="1:241" s="269" customFormat="1" ht="17.25" customHeight="1" thickBot="1" x14ac:dyDescent="0.3">
      <c r="A24" s="287"/>
      <c r="B24" s="287"/>
      <c r="C24" s="263"/>
      <c r="D24" s="264"/>
      <c r="E24" s="265"/>
      <c r="F24" s="265"/>
    </row>
    <row r="25" spans="1:241" s="269" customFormat="1" ht="17.25" customHeight="1" thickBot="1" x14ac:dyDescent="0.3">
      <c r="A25" s="389">
        <v>2</v>
      </c>
      <c r="B25" s="393" t="s">
        <v>450</v>
      </c>
      <c r="C25" s="293" t="str">
        <f>C19</f>
        <v>01.09. - 31.12.2021</v>
      </c>
      <c r="D25" s="293" t="str">
        <f>D19</f>
        <v>01.01. - 31.08.2022</v>
      </c>
      <c r="E25" s="1528" t="s">
        <v>748</v>
      </c>
      <c r="F25" s="1529"/>
    </row>
    <row r="26" spans="1:241" s="269" customFormat="1" ht="17.25" customHeight="1" thickBot="1" x14ac:dyDescent="0.3">
      <c r="A26" s="391" t="s">
        <v>628</v>
      </c>
      <c r="B26" s="394" t="s">
        <v>767</v>
      </c>
      <c r="C26" s="1102"/>
      <c r="D26" s="1102"/>
      <c r="E26" s="1524">
        <f>SUM(C26:D26)</f>
        <v>0</v>
      </c>
      <c r="F26" s="1525"/>
    </row>
    <row r="27" spans="1:241" s="287" customFormat="1" ht="17.25" customHeight="1" thickBot="1" x14ac:dyDescent="0.3">
      <c r="A27" s="1526" t="s">
        <v>654</v>
      </c>
      <c r="B27" s="1527"/>
      <c r="C27" s="1103">
        <f>SUM(C26:C26)</f>
        <v>0</v>
      </c>
      <c r="D27" s="1103">
        <f>SUM(D26:D26)</f>
        <v>0</v>
      </c>
      <c r="E27" s="1524">
        <f>SUM(C27:D27)</f>
        <v>0</v>
      </c>
      <c r="F27" s="1525"/>
    </row>
    <row r="28" spans="1:241" s="259" customFormat="1" ht="17.25" customHeight="1" thickBot="1" x14ac:dyDescent="0.3">
      <c r="A28" s="269"/>
      <c r="B28" s="269"/>
      <c r="C28" s="269"/>
      <c r="D28" s="269"/>
      <c r="E28" s="267"/>
      <c r="F28" s="267"/>
      <c r="G28" s="287"/>
      <c r="H28" s="287"/>
      <c r="I28" s="287"/>
      <c r="J28" s="287"/>
      <c r="K28" s="287"/>
      <c r="L28" s="287"/>
      <c r="M28" s="287"/>
      <c r="N28" s="287"/>
      <c r="O28" s="287"/>
      <c r="P28" s="287"/>
      <c r="Q28" s="287"/>
      <c r="R28" s="287"/>
      <c r="S28" s="287"/>
      <c r="T28" s="287"/>
      <c r="U28" s="287"/>
      <c r="V28" s="287"/>
      <c r="W28" s="287"/>
      <c r="X28" s="287"/>
      <c r="Y28" s="287"/>
      <c r="Z28" s="287"/>
      <c r="AA28" s="287"/>
      <c r="AB28" s="287"/>
      <c r="AC28" s="287"/>
      <c r="AD28" s="287"/>
      <c r="AE28" s="287"/>
      <c r="AF28" s="287"/>
      <c r="AG28" s="287"/>
      <c r="AH28" s="287"/>
      <c r="AI28" s="287"/>
      <c r="AJ28" s="287"/>
      <c r="AK28" s="287"/>
      <c r="AL28" s="287"/>
      <c r="AM28" s="287"/>
      <c r="AN28" s="287"/>
      <c r="AO28" s="287"/>
      <c r="AP28" s="287"/>
      <c r="AQ28" s="287"/>
      <c r="AR28" s="287"/>
      <c r="AS28" s="287"/>
      <c r="AT28" s="287"/>
      <c r="AU28" s="287"/>
      <c r="AV28" s="287"/>
      <c r="AW28" s="287"/>
      <c r="AX28" s="287"/>
      <c r="AY28" s="287"/>
      <c r="AZ28" s="287"/>
      <c r="BA28" s="287"/>
      <c r="BB28" s="287"/>
      <c r="BC28" s="287"/>
      <c r="BD28" s="287"/>
      <c r="BE28" s="287"/>
      <c r="BF28" s="287"/>
      <c r="BG28" s="287"/>
      <c r="BH28" s="287"/>
      <c r="BI28" s="287"/>
      <c r="BJ28" s="287"/>
      <c r="BK28" s="287"/>
      <c r="BL28" s="287"/>
      <c r="BM28" s="287"/>
      <c r="BN28" s="287"/>
      <c r="BO28" s="287"/>
      <c r="BP28" s="287"/>
      <c r="BQ28" s="287"/>
      <c r="BR28" s="287"/>
      <c r="BS28" s="287"/>
      <c r="BT28" s="287"/>
      <c r="BU28" s="287"/>
      <c r="BV28" s="287"/>
      <c r="BW28" s="287"/>
      <c r="BX28" s="287"/>
      <c r="BY28" s="287"/>
      <c r="BZ28" s="287"/>
      <c r="CA28" s="287"/>
      <c r="CB28" s="287"/>
      <c r="CC28" s="287"/>
      <c r="CD28" s="287"/>
      <c r="CE28" s="287"/>
      <c r="CF28" s="287"/>
      <c r="CG28" s="287"/>
      <c r="CH28" s="287"/>
      <c r="CI28" s="287"/>
      <c r="CJ28" s="287"/>
      <c r="CK28" s="287"/>
      <c r="CL28" s="287"/>
      <c r="CM28" s="287"/>
      <c r="CN28" s="287"/>
      <c r="CO28" s="287"/>
      <c r="CP28" s="287"/>
      <c r="CQ28" s="287"/>
      <c r="CR28" s="287"/>
      <c r="CS28" s="287"/>
      <c r="CT28" s="287"/>
      <c r="CU28" s="287"/>
      <c r="CV28" s="287"/>
      <c r="CW28" s="287"/>
      <c r="CX28" s="287"/>
      <c r="CY28" s="287"/>
      <c r="CZ28" s="287"/>
      <c r="DA28" s="287"/>
      <c r="DB28" s="287"/>
      <c r="DC28" s="287"/>
      <c r="DD28" s="287"/>
      <c r="DE28" s="287"/>
      <c r="DF28" s="287"/>
      <c r="DG28" s="287"/>
      <c r="DH28" s="287"/>
      <c r="DI28" s="287"/>
      <c r="DJ28" s="287"/>
      <c r="DK28" s="287"/>
      <c r="DL28" s="287"/>
      <c r="DM28" s="287"/>
      <c r="DN28" s="287"/>
      <c r="DO28" s="287"/>
      <c r="DP28" s="287"/>
      <c r="DQ28" s="287"/>
      <c r="DR28" s="287"/>
      <c r="DS28" s="287"/>
      <c r="DT28" s="287"/>
      <c r="DU28" s="287"/>
      <c r="DV28" s="287"/>
      <c r="DW28" s="287"/>
      <c r="DX28" s="287"/>
      <c r="DY28" s="287"/>
      <c r="DZ28" s="287"/>
      <c r="EA28" s="287"/>
      <c r="EB28" s="287"/>
      <c r="EC28" s="287"/>
      <c r="ED28" s="287"/>
      <c r="EE28" s="287"/>
      <c r="EF28" s="287"/>
      <c r="EG28" s="287"/>
      <c r="EH28" s="287"/>
      <c r="EI28" s="287"/>
      <c r="EJ28" s="287"/>
      <c r="EK28" s="287"/>
      <c r="EL28" s="287"/>
      <c r="EM28" s="287"/>
      <c r="EN28" s="287"/>
      <c r="EO28" s="287"/>
      <c r="EP28" s="287"/>
      <c r="EQ28" s="287"/>
      <c r="ER28" s="287"/>
      <c r="ES28" s="287"/>
      <c r="ET28" s="287"/>
      <c r="EU28" s="287"/>
      <c r="EV28" s="287"/>
      <c r="EW28" s="287"/>
      <c r="EX28" s="287"/>
      <c r="EY28" s="287"/>
      <c r="EZ28" s="287"/>
      <c r="FA28" s="287"/>
      <c r="FB28" s="287"/>
      <c r="FC28" s="287"/>
      <c r="FD28" s="287"/>
      <c r="FE28" s="287"/>
      <c r="FF28" s="287"/>
      <c r="FG28" s="287"/>
      <c r="FH28" s="287"/>
      <c r="FI28" s="287"/>
      <c r="FJ28" s="287"/>
      <c r="FK28" s="287"/>
      <c r="FL28" s="287"/>
      <c r="FM28" s="287"/>
      <c r="FN28" s="287"/>
      <c r="FO28" s="287"/>
      <c r="FP28" s="287"/>
      <c r="FQ28" s="287"/>
      <c r="FR28" s="287"/>
      <c r="FS28" s="287"/>
      <c r="FT28" s="287"/>
      <c r="FU28" s="287"/>
      <c r="FV28" s="287"/>
      <c r="FW28" s="287"/>
      <c r="FX28" s="287"/>
      <c r="FY28" s="287"/>
      <c r="FZ28" s="287"/>
      <c r="GA28" s="287"/>
      <c r="GB28" s="287"/>
      <c r="GC28" s="287"/>
      <c r="GD28" s="287"/>
      <c r="GE28" s="287"/>
      <c r="GF28" s="287"/>
      <c r="GG28" s="287"/>
      <c r="GH28" s="287"/>
      <c r="GI28" s="287"/>
      <c r="GJ28" s="287"/>
      <c r="GK28" s="287"/>
      <c r="GL28" s="287"/>
      <c r="GM28" s="287"/>
      <c r="GN28" s="287"/>
      <c r="GO28" s="287"/>
      <c r="GP28" s="287"/>
      <c r="GQ28" s="287"/>
      <c r="GR28" s="287"/>
      <c r="GS28" s="287"/>
      <c r="GT28" s="287"/>
      <c r="GU28" s="287"/>
      <c r="GV28" s="287"/>
      <c r="GW28" s="287"/>
      <c r="GX28" s="287"/>
      <c r="GY28" s="287"/>
      <c r="GZ28" s="287"/>
      <c r="HA28" s="287"/>
      <c r="HB28" s="287"/>
      <c r="HC28" s="287"/>
      <c r="HD28" s="287"/>
      <c r="HE28" s="287"/>
      <c r="HF28" s="287"/>
      <c r="HG28" s="287"/>
      <c r="HH28" s="287"/>
      <c r="HI28" s="287"/>
      <c r="HJ28" s="287"/>
      <c r="HK28" s="287"/>
      <c r="HL28" s="287"/>
      <c r="HM28" s="287"/>
      <c r="HN28" s="287"/>
      <c r="HO28" s="287"/>
      <c r="HP28" s="287"/>
      <c r="HQ28" s="287"/>
      <c r="HR28" s="287"/>
      <c r="HS28" s="287"/>
      <c r="HT28" s="287"/>
      <c r="HU28" s="287"/>
      <c r="HV28" s="287"/>
      <c r="HW28" s="287"/>
      <c r="HX28" s="287"/>
      <c r="HY28" s="287"/>
      <c r="HZ28" s="287"/>
      <c r="IA28" s="287"/>
      <c r="IB28" s="287"/>
      <c r="IC28" s="287"/>
      <c r="ID28" s="287"/>
      <c r="IE28" s="287"/>
      <c r="IF28" s="287"/>
      <c r="IG28" s="287"/>
    </row>
    <row r="29" spans="1:241" s="269" customFormat="1" ht="17.25" customHeight="1" thickBot="1" x14ac:dyDescent="0.3">
      <c r="A29" s="389">
        <v>3</v>
      </c>
      <c r="B29" s="395" t="s">
        <v>144</v>
      </c>
      <c r="C29" s="293" t="str">
        <f>C19</f>
        <v>01.09. - 31.12.2021</v>
      </c>
      <c r="D29" s="293" t="str">
        <f>D19</f>
        <v>01.01. - 31.08.2022</v>
      </c>
      <c r="E29" s="1528" t="s">
        <v>748</v>
      </c>
      <c r="F29" s="1529"/>
    </row>
    <row r="30" spans="1:241" s="269" customFormat="1" ht="20.25" customHeight="1" thickBot="1" x14ac:dyDescent="0.3">
      <c r="A30" s="396" t="s">
        <v>667</v>
      </c>
      <c r="B30" s="397" t="s">
        <v>780</v>
      </c>
      <c r="C30" s="1102"/>
      <c r="D30" s="1102"/>
      <c r="E30" s="1524">
        <f>SUM(C30:D30)</f>
        <v>0</v>
      </c>
      <c r="F30" s="1525"/>
    </row>
    <row r="31" spans="1:241" s="269" customFormat="1" ht="17.25" customHeight="1" thickBot="1" x14ac:dyDescent="0.3">
      <c r="A31" s="1526" t="s">
        <v>654</v>
      </c>
      <c r="B31" s="1527"/>
      <c r="C31" s="1103">
        <f>SUM(C30:C30)</f>
        <v>0</v>
      </c>
      <c r="D31" s="1103">
        <f>SUM(D30:D30)</f>
        <v>0</v>
      </c>
      <c r="E31" s="1524">
        <f>SUM(C31:D31)</f>
        <v>0</v>
      </c>
      <c r="F31" s="1525"/>
    </row>
    <row r="32" spans="1:241" s="287" customFormat="1" ht="17.25" customHeight="1" thickBot="1" x14ac:dyDescent="0.3">
      <c r="A32" s="269"/>
      <c r="B32" s="269"/>
      <c r="C32" s="269"/>
      <c r="D32" s="269"/>
      <c r="E32" s="265"/>
      <c r="F32" s="265"/>
    </row>
    <row r="33" spans="1:241" s="287" customFormat="1" ht="17.25" customHeight="1" thickBot="1" x14ac:dyDescent="0.3">
      <c r="A33" s="389">
        <v>4</v>
      </c>
      <c r="B33" s="398" t="s">
        <v>143</v>
      </c>
      <c r="C33" s="293" t="str">
        <f>C19</f>
        <v>01.09. - 31.12.2021</v>
      </c>
      <c r="D33" s="293" t="str">
        <f>D19</f>
        <v>01.01. - 31.08.2022</v>
      </c>
      <c r="E33" s="1528" t="s">
        <v>748</v>
      </c>
      <c r="F33" s="1529"/>
    </row>
    <row r="34" spans="1:241" s="287" customFormat="1" ht="17.25" customHeight="1" thickBot="1" x14ac:dyDescent="0.3">
      <c r="A34" s="391" t="s">
        <v>670</v>
      </c>
      <c r="B34" s="394" t="s">
        <v>669</v>
      </c>
      <c r="C34" s="1102"/>
      <c r="D34" s="1102"/>
      <c r="E34" s="1524">
        <f>SUM(C34:D34)</f>
        <v>0</v>
      </c>
      <c r="F34" s="1525"/>
    </row>
    <row r="35" spans="1:241" s="287" customFormat="1" ht="17.25" customHeight="1" thickBot="1" x14ac:dyDescent="0.3">
      <c r="A35" s="391" t="s">
        <v>671</v>
      </c>
      <c r="B35" s="399" t="s">
        <v>140</v>
      </c>
      <c r="C35" s="1102"/>
      <c r="D35" s="1102"/>
      <c r="E35" s="1524">
        <f t="shared" ref="E35:E40" si="0">SUM(C35:D35)</f>
        <v>0</v>
      </c>
      <c r="F35" s="1525"/>
    </row>
    <row r="36" spans="1:241" s="287" customFormat="1" ht="17.25" customHeight="1" thickBot="1" x14ac:dyDescent="0.3">
      <c r="A36" s="391" t="s">
        <v>672</v>
      </c>
      <c r="B36" s="400" t="s">
        <v>134</v>
      </c>
      <c r="C36" s="1102"/>
      <c r="D36" s="1102"/>
      <c r="E36" s="1524">
        <f t="shared" si="0"/>
        <v>0</v>
      </c>
      <c r="F36" s="1525"/>
    </row>
    <row r="37" spans="1:241" s="265" customFormat="1" ht="17.25" customHeight="1" thickBot="1" x14ac:dyDescent="0.3">
      <c r="A37" s="391" t="s">
        <v>673</v>
      </c>
      <c r="B37" s="394" t="s">
        <v>131</v>
      </c>
      <c r="C37" s="1102"/>
      <c r="D37" s="1102"/>
      <c r="E37" s="1524">
        <f t="shared" si="0"/>
        <v>0</v>
      </c>
      <c r="F37" s="1525"/>
    </row>
    <row r="38" spans="1:241" s="265" customFormat="1" ht="17.25" customHeight="1" thickBot="1" x14ac:dyDescent="0.3">
      <c r="A38" s="391" t="s">
        <v>141</v>
      </c>
      <c r="B38" s="399" t="s">
        <v>658</v>
      </c>
      <c r="C38" s="1102"/>
      <c r="D38" s="1102"/>
      <c r="E38" s="1524">
        <f t="shared" si="0"/>
        <v>0</v>
      </c>
      <c r="F38" s="1525"/>
    </row>
    <row r="39" spans="1:241" s="265" customFormat="1" ht="17.25" customHeight="1" thickBot="1" x14ac:dyDescent="0.3">
      <c r="A39" s="277" t="s">
        <v>246</v>
      </c>
      <c r="B39" s="317"/>
      <c r="C39" s="1102"/>
      <c r="D39" s="1102"/>
      <c r="E39" s="1524">
        <f t="shared" si="0"/>
        <v>0</v>
      </c>
      <c r="F39" s="1525"/>
    </row>
    <row r="40" spans="1:241" s="265" customFormat="1" ht="17.25" customHeight="1" thickBot="1" x14ac:dyDescent="0.3">
      <c r="A40" s="1555" t="s">
        <v>654</v>
      </c>
      <c r="B40" s="1556"/>
      <c r="C40" s="1103">
        <f>SUM(C34:C39)</f>
        <v>0</v>
      </c>
      <c r="D40" s="1103">
        <f>SUM(D34:D39)</f>
        <v>0</v>
      </c>
      <c r="E40" s="1524">
        <f t="shared" si="0"/>
        <v>0</v>
      </c>
      <c r="F40" s="1525"/>
    </row>
    <row r="41" spans="1:241" s="265" customFormat="1" ht="17.25" customHeight="1" thickBot="1" x14ac:dyDescent="0.3">
      <c r="A41" s="401"/>
      <c r="B41" s="287"/>
      <c r="C41" s="263"/>
      <c r="D41" s="263"/>
    </row>
    <row r="42" spans="1:241" s="265" customFormat="1" ht="30.75" customHeight="1" thickBot="1" x14ac:dyDescent="0.3">
      <c r="A42" s="389">
        <v>5</v>
      </c>
      <c r="B42" s="395" t="s">
        <v>451</v>
      </c>
      <c r="C42" s="293" t="str">
        <f>C19</f>
        <v>01.09. - 31.12.2021</v>
      </c>
      <c r="D42" s="293" t="str">
        <f>D19</f>
        <v>01.01. - 31.08.2022</v>
      </c>
      <c r="E42" s="1528" t="s">
        <v>748</v>
      </c>
      <c r="F42" s="1529"/>
    </row>
    <row r="43" spans="1:241" s="265" customFormat="1" ht="17.25" customHeight="1" thickBot="1" x14ac:dyDescent="0.3">
      <c r="A43" s="402" t="s">
        <v>655</v>
      </c>
      <c r="B43" s="397" t="s">
        <v>132</v>
      </c>
      <c r="C43" s="1102"/>
      <c r="D43" s="1102"/>
      <c r="E43" s="1524">
        <f>SUM(C43:D43)</f>
        <v>0</v>
      </c>
      <c r="F43" s="1525"/>
    </row>
    <row r="44" spans="1:241" s="265" customFormat="1" ht="17.25" customHeight="1" thickBot="1" x14ac:dyDescent="0.3">
      <c r="A44" s="402" t="s">
        <v>657</v>
      </c>
      <c r="B44" s="392" t="s">
        <v>79</v>
      </c>
      <c r="C44" s="1102"/>
      <c r="D44" s="1102"/>
      <c r="E44" s="1524">
        <f>SUM(C44:D44)</f>
        <v>0</v>
      </c>
      <c r="F44" s="1525"/>
    </row>
    <row r="45" spans="1:241" s="259" customFormat="1" ht="17.25" customHeight="1" thickBot="1" x14ac:dyDescent="0.3">
      <c r="A45" s="277" t="s">
        <v>23</v>
      </c>
      <c r="B45" s="388"/>
      <c r="C45" s="1102"/>
      <c r="D45" s="1102"/>
      <c r="E45" s="1524">
        <f>SUM(C45:D45)</f>
        <v>0</v>
      </c>
      <c r="F45" s="1525"/>
      <c r="G45" s="287"/>
      <c r="H45" s="287"/>
      <c r="I45" s="287"/>
      <c r="J45" s="287"/>
      <c r="K45" s="287"/>
      <c r="L45" s="287"/>
      <c r="M45" s="287"/>
      <c r="N45" s="287"/>
      <c r="O45" s="287"/>
      <c r="P45" s="287"/>
      <c r="Q45" s="287"/>
      <c r="R45" s="287"/>
      <c r="S45" s="287"/>
      <c r="T45" s="287"/>
      <c r="U45" s="287"/>
      <c r="V45" s="287"/>
      <c r="W45" s="287"/>
      <c r="X45" s="287"/>
      <c r="Y45" s="287"/>
      <c r="Z45" s="287"/>
      <c r="AA45" s="287"/>
      <c r="AB45" s="287"/>
      <c r="AC45" s="287"/>
      <c r="AD45" s="287"/>
      <c r="AE45" s="287"/>
      <c r="AF45" s="287"/>
      <c r="AG45" s="287"/>
      <c r="AH45" s="287"/>
      <c r="AI45" s="287"/>
      <c r="AJ45" s="287"/>
      <c r="AK45" s="287"/>
      <c r="AL45" s="287"/>
      <c r="AM45" s="287"/>
      <c r="AN45" s="287"/>
      <c r="AO45" s="287"/>
      <c r="AP45" s="287"/>
      <c r="AQ45" s="287"/>
      <c r="AR45" s="287"/>
      <c r="AS45" s="287"/>
      <c r="AT45" s="287"/>
      <c r="AU45" s="287"/>
      <c r="AV45" s="287"/>
      <c r="AW45" s="287"/>
      <c r="AX45" s="287"/>
      <c r="AY45" s="287"/>
      <c r="AZ45" s="287"/>
      <c r="BA45" s="287"/>
      <c r="BB45" s="287"/>
      <c r="BC45" s="287"/>
      <c r="BD45" s="287"/>
      <c r="BE45" s="287"/>
      <c r="BF45" s="287"/>
      <c r="BG45" s="287"/>
      <c r="BH45" s="287"/>
      <c r="BI45" s="287"/>
      <c r="BJ45" s="287"/>
      <c r="BK45" s="287"/>
      <c r="BL45" s="287"/>
      <c r="BM45" s="287"/>
      <c r="BN45" s="287"/>
      <c r="BO45" s="287"/>
      <c r="BP45" s="287"/>
      <c r="BQ45" s="287"/>
      <c r="BR45" s="287"/>
      <c r="BS45" s="287"/>
      <c r="BT45" s="287"/>
      <c r="BU45" s="287"/>
      <c r="BV45" s="287"/>
      <c r="BW45" s="287"/>
      <c r="BX45" s="287"/>
      <c r="BY45" s="287"/>
      <c r="BZ45" s="287"/>
      <c r="CA45" s="287"/>
      <c r="CB45" s="287"/>
      <c r="CC45" s="287"/>
      <c r="CD45" s="287"/>
      <c r="CE45" s="287"/>
      <c r="CF45" s="287"/>
      <c r="CG45" s="287"/>
      <c r="CH45" s="287"/>
      <c r="CI45" s="287"/>
      <c r="CJ45" s="287"/>
      <c r="CK45" s="287"/>
      <c r="CL45" s="287"/>
      <c r="CM45" s="287"/>
      <c r="CN45" s="287"/>
      <c r="CO45" s="287"/>
      <c r="CP45" s="287"/>
      <c r="CQ45" s="287"/>
      <c r="CR45" s="287"/>
      <c r="CS45" s="287"/>
      <c r="CT45" s="287"/>
      <c r="CU45" s="287"/>
      <c r="CV45" s="287"/>
      <c r="CW45" s="287"/>
      <c r="CX45" s="287"/>
      <c r="CY45" s="287"/>
      <c r="CZ45" s="287"/>
      <c r="DA45" s="287"/>
      <c r="DB45" s="287"/>
      <c r="DC45" s="287"/>
      <c r="DD45" s="287"/>
      <c r="DE45" s="287"/>
      <c r="DF45" s="287"/>
      <c r="DG45" s="287"/>
      <c r="DH45" s="287"/>
      <c r="DI45" s="287"/>
      <c r="DJ45" s="287"/>
      <c r="DK45" s="287"/>
      <c r="DL45" s="287"/>
      <c r="DM45" s="287"/>
      <c r="DN45" s="287"/>
      <c r="DO45" s="287"/>
      <c r="DP45" s="287"/>
      <c r="DQ45" s="287"/>
      <c r="DR45" s="287"/>
      <c r="DS45" s="287"/>
      <c r="DT45" s="287"/>
      <c r="DU45" s="287"/>
      <c r="DV45" s="287"/>
      <c r="DW45" s="287"/>
      <c r="DX45" s="287"/>
      <c r="DY45" s="287"/>
      <c r="DZ45" s="287"/>
      <c r="EA45" s="287"/>
      <c r="EB45" s="287"/>
      <c r="EC45" s="287"/>
      <c r="ED45" s="287"/>
      <c r="EE45" s="287"/>
      <c r="EF45" s="287"/>
      <c r="EG45" s="287"/>
      <c r="EH45" s="287"/>
      <c r="EI45" s="287"/>
      <c r="EJ45" s="287"/>
      <c r="EK45" s="287"/>
      <c r="EL45" s="287"/>
      <c r="EM45" s="287"/>
      <c r="EN45" s="287"/>
      <c r="EO45" s="287"/>
      <c r="EP45" s="287"/>
      <c r="EQ45" s="287"/>
      <c r="ER45" s="287"/>
      <c r="ES45" s="287"/>
      <c r="ET45" s="287"/>
      <c r="EU45" s="287"/>
      <c r="EV45" s="287"/>
      <c r="EW45" s="287"/>
      <c r="EX45" s="287"/>
      <c r="EY45" s="287"/>
      <c r="EZ45" s="287"/>
      <c r="FA45" s="287"/>
      <c r="FB45" s="287"/>
      <c r="FC45" s="287"/>
      <c r="FD45" s="287"/>
      <c r="FE45" s="287"/>
      <c r="FF45" s="287"/>
      <c r="FG45" s="287"/>
      <c r="FH45" s="287"/>
      <c r="FI45" s="287"/>
      <c r="FJ45" s="287"/>
      <c r="FK45" s="287"/>
      <c r="FL45" s="287"/>
      <c r="FM45" s="287"/>
      <c r="FN45" s="287"/>
      <c r="FO45" s="287"/>
      <c r="FP45" s="287"/>
      <c r="FQ45" s="287"/>
      <c r="FR45" s="287"/>
      <c r="FS45" s="287"/>
      <c r="FT45" s="287"/>
      <c r="FU45" s="287"/>
      <c r="FV45" s="287"/>
      <c r="FW45" s="287"/>
      <c r="FX45" s="287"/>
      <c r="FY45" s="287"/>
      <c r="FZ45" s="287"/>
      <c r="GA45" s="287"/>
      <c r="GB45" s="287"/>
      <c r="GC45" s="287"/>
      <c r="GD45" s="287"/>
      <c r="GE45" s="287"/>
      <c r="GF45" s="287"/>
      <c r="GG45" s="287"/>
      <c r="GH45" s="287"/>
      <c r="GI45" s="287"/>
      <c r="GJ45" s="287"/>
      <c r="GK45" s="287"/>
      <c r="GL45" s="287"/>
      <c r="GM45" s="287"/>
      <c r="GN45" s="287"/>
      <c r="GO45" s="287"/>
      <c r="GP45" s="287"/>
      <c r="GQ45" s="287"/>
      <c r="GR45" s="287"/>
      <c r="GS45" s="287"/>
      <c r="GT45" s="287"/>
      <c r="GU45" s="287"/>
      <c r="GV45" s="287"/>
      <c r="GW45" s="287"/>
      <c r="GX45" s="287"/>
      <c r="GY45" s="287"/>
      <c r="GZ45" s="287"/>
      <c r="HA45" s="287"/>
      <c r="HB45" s="287"/>
      <c r="HC45" s="287"/>
      <c r="HD45" s="287"/>
      <c r="HE45" s="287"/>
      <c r="HF45" s="287"/>
      <c r="HG45" s="287"/>
      <c r="HH45" s="287"/>
      <c r="HI45" s="287"/>
      <c r="HJ45" s="287"/>
      <c r="HK45" s="287"/>
      <c r="HL45" s="287"/>
      <c r="HM45" s="287"/>
      <c r="HN45" s="287"/>
      <c r="HO45" s="287"/>
      <c r="HP45" s="287"/>
      <c r="HQ45" s="287"/>
      <c r="HR45" s="287"/>
      <c r="HS45" s="287"/>
      <c r="HT45" s="287"/>
      <c r="HU45" s="287"/>
      <c r="HV45" s="287"/>
      <c r="HW45" s="287"/>
      <c r="HX45" s="287"/>
      <c r="HY45" s="287"/>
      <c r="HZ45" s="287"/>
      <c r="IA45" s="287"/>
      <c r="IB45" s="287"/>
      <c r="IC45" s="287"/>
      <c r="ID45" s="287"/>
      <c r="IE45" s="287"/>
      <c r="IF45" s="287"/>
      <c r="IG45" s="287"/>
    </row>
    <row r="46" spans="1:241" s="259" customFormat="1" ht="17.25" customHeight="1" thickBot="1" x14ac:dyDescent="0.3">
      <c r="A46" s="1526" t="s">
        <v>654</v>
      </c>
      <c r="B46" s="1527"/>
      <c r="C46" s="1103">
        <f>SUM(C43:C45)</f>
        <v>0</v>
      </c>
      <c r="D46" s="1103">
        <f>SUM(D43:D45)</f>
        <v>0</v>
      </c>
      <c r="E46" s="1524">
        <f>SUM(C46:D46)</f>
        <v>0</v>
      </c>
      <c r="F46" s="1525"/>
      <c r="G46" s="287"/>
      <c r="H46" s="287"/>
      <c r="I46" s="287"/>
      <c r="J46" s="287"/>
      <c r="K46" s="287"/>
      <c r="L46" s="287"/>
      <c r="M46" s="287"/>
      <c r="N46" s="287"/>
      <c r="O46" s="287"/>
      <c r="P46" s="287"/>
      <c r="Q46" s="287"/>
      <c r="R46" s="287"/>
      <c r="S46" s="287"/>
      <c r="T46" s="287"/>
      <c r="U46" s="287"/>
      <c r="V46" s="287"/>
      <c r="W46" s="287"/>
      <c r="X46" s="287"/>
      <c r="Y46" s="287"/>
      <c r="Z46" s="287"/>
      <c r="AA46" s="287"/>
      <c r="AB46" s="287"/>
      <c r="AC46" s="287"/>
      <c r="AD46" s="287"/>
      <c r="AE46" s="287"/>
      <c r="AF46" s="287"/>
      <c r="AG46" s="287"/>
      <c r="AH46" s="287"/>
      <c r="AI46" s="287"/>
      <c r="AJ46" s="287"/>
      <c r="AK46" s="287"/>
      <c r="AL46" s="287"/>
      <c r="AM46" s="287"/>
      <c r="AN46" s="287"/>
      <c r="AO46" s="287"/>
      <c r="AP46" s="287"/>
      <c r="AQ46" s="287"/>
      <c r="AR46" s="287"/>
      <c r="AS46" s="287"/>
      <c r="AT46" s="287"/>
      <c r="AU46" s="287"/>
      <c r="AV46" s="287"/>
      <c r="AW46" s="287"/>
      <c r="AX46" s="287"/>
      <c r="AY46" s="287"/>
      <c r="AZ46" s="287"/>
      <c r="BA46" s="287"/>
      <c r="BB46" s="287"/>
      <c r="BC46" s="287"/>
      <c r="BD46" s="287"/>
      <c r="BE46" s="287"/>
      <c r="BF46" s="287"/>
      <c r="BG46" s="287"/>
      <c r="BH46" s="287"/>
      <c r="BI46" s="287"/>
      <c r="BJ46" s="287"/>
      <c r="BK46" s="287"/>
      <c r="BL46" s="287"/>
      <c r="BM46" s="287"/>
      <c r="BN46" s="287"/>
      <c r="BO46" s="287"/>
      <c r="BP46" s="287"/>
      <c r="BQ46" s="287"/>
      <c r="BR46" s="287"/>
      <c r="BS46" s="287"/>
      <c r="BT46" s="287"/>
      <c r="BU46" s="287"/>
      <c r="BV46" s="287"/>
      <c r="BW46" s="287"/>
      <c r="BX46" s="287"/>
      <c r="BY46" s="287"/>
      <c r="BZ46" s="287"/>
      <c r="CA46" s="287"/>
      <c r="CB46" s="287"/>
      <c r="CC46" s="287"/>
      <c r="CD46" s="287"/>
      <c r="CE46" s="287"/>
      <c r="CF46" s="287"/>
      <c r="CG46" s="287"/>
      <c r="CH46" s="287"/>
      <c r="CI46" s="287"/>
      <c r="CJ46" s="287"/>
      <c r="CK46" s="287"/>
      <c r="CL46" s="287"/>
      <c r="CM46" s="287"/>
      <c r="CN46" s="287"/>
      <c r="CO46" s="287"/>
      <c r="CP46" s="287"/>
      <c r="CQ46" s="287"/>
      <c r="CR46" s="287"/>
      <c r="CS46" s="287"/>
      <c r="CT46" s="287"/>
      <c r="CU46" s="287"/>
      <c r="CV46" s="287"/>
      <c r="CW46" s="287"/>
      <c r="CX46" s="287"/>
      <c r="CY46" s="287"/>
      <c r="CZ46" s="287"/>
      <c r="DA46" s="287"/>
      <c r="DB46" s="287"/>
      <c r="DC46" s="287"/>
      <c r="DD46" s="287"/>
      <c r="DE46" s="287"/>
      <c r="DF46" s="287"/>
      <c r="DG46" s="287"/>
      <c r="DH46" s="287"/>
      <c r="DI46" s="287"/>
      <c r="DJ46" s="287"/>
      <c r="DK46" s="287"/>
      <c r="DL46" s="287"/>
      <c r="DM46" s="287"/>
      <c r="DN46" s="287"/>
      <c r="DO46" s="287"/>
      <c r="DP46" s="287"/>
      <c r="DQ46" s="287"/>
      <c r="DR46" s="287"/>
      <c r="DS46" s="287"/>
      <c r="DT46" s="287"/>
      <c r="DU46" s="287"/>
      <c r="DV46" s="287"/>
      <c r="DW46" s="287"/>
      <c r="DX46" s="287"/>
      <c r="DY46" s="287"/>
      <c r="DZ46" s="287"/>
      <c r="EA46" s="287"/>
      <c r="EB46" s="287"/>
      <c r="EC46" s="287"/>
      <c r="ED46" s="287"/>
      <c r="EE46" s="287"/>
      <c r="EF46" s="287"/>
      <c r="EG46" s="287"/>
      <c r="EH46" s="287"/>
      <c r="EI46" s="287"/>
      <c r="EJ46" s="287"/>
      <c r="EK46" s="287"/>
      <c r="EL46" s="287"/>
      <c r="EM46" s="287"/>
      <c r="EN46" s="287"/>
      <c r="EO46" s="287"/>
      <c r="EP46" s="287"/>
      <c r="EQ46" s="287"/>
      <c r="ER46" s="287"/>
      <c r="ES46" s="287"/>
      <c r="ET46" s="287"/>
      <c r="EU46" s="287"/>
      <c r="EV46" s="287"/>
      <c r="EW46" s="287"/>
      <c r="EX46" s="287"/>
      <c r="EY46" s="287"/>
      <c r="EZ46" s="287"/>
      <c r="FA46" s="287"/>
      <c r="FB46" s="287"/>
      <c r="FC46" s="287"/>
      <c r="FD46" s="287"/>
      <c r="FE46" s="287"/>
      <c r="FF46" s="287"/>
      <c r="FG46" s="287"/>
      <c r="FH46" s="287"/>
      <c r="FI46" s="287"/>
      <c r="FJ46" s="287"/>
      <c r="FK46" s="287"/>
      <c r="FL46" s="287"/>
      <c r="FM46" s="287"/>
      <c r="FN46" s="287"/>
      <c r="FO46" s="287"/>
      <c r="FP46" s="287"/>
      <c r="FQ46" s="287"/>
      <c r="FR46" s="287"/>
      <c r="FS46" s="287"/>
      <c r="FT46" s="287"/>
      <c r="FU46" s="287"/>
      <c r="FV46" s="287"/>
      <c r="FW46" s="287"/>
      <c r="FX46" s="287"/>
      <c r="FY46" s="287"/>
      <c r="FZ46" s="287"/>
      <c r="GA46" s="287"/>
      <c r="GB46" s="287"/>
      <c r="GC46" s="287"/>
      <c r="GD46" s="287"/>
      <c r="GE46" s="287"/>
      <c r="GF46" s="287"/>
      <c r="GG46" s="287"/>
      <c r="GH46" s="287"/>
      <c r="GI46" s="287"/>
      <c r="GJ46" s="287"/>
      <c r="GK46" s="287"/>
      <c r="GL46" s="287"/>
      <c r="GM46" s="287"/>
      <c r="GN46" s="287"/>
      <c r="GO46" s="287"/>
      <c r="GP46" s="287"/>
      <c r="GQ46" s="287"/>
      <c r="GR46" s="287"/>
      <c r="GS46" s="287"/>
      <c r="GT46" s="287"/>
      <c r="GU46" s="287"/>
      <c r="GV46" s="287"/>
      <c r="GW46" s="287"/>
      <c r="GX46" s="287"/>
      <c r="GY46" s="287"/>
      <c r="GZ46" s="287"/>
      <c r="HA46" s="287"/>
      <c r="HB46" s="287"/>
      <c r="HC46" s="287"/>
      <c r="HD46" s="287"/>
      <c r="HE46" s="287"/>
      <c r="HF46" s="287"/>
      <c r="HG46" s="287"/>
      <c r="HH46" s="287"/>
      <c r="HI46" s="287"/>
      <c r="HJ46" s="287"/>
      <c r="HK46" s="287"/>
      <c r="HL46" s="287"/>
      <c r="HM46" s="287"/>
      <c r="HN46" s="287"/>
      <c r="HO46" s="287"/>
      <c r="HP46" s="287"/>
      <c r="HQ46" s="287"/>
      <c r="HR46" s="287"/>
      <c r="HS46" s="287"/>
      <c r="HT46" s="287"/>
      <c r="HU46" s="287"/>
      <c r="HV46" s="287"/>
      <c r="HW46" s="287"/>
      <c r="HX46" s="287"/>
      <c r="HY46" s="287"/>
      <c r="HZ46" s="287"/>
      <c r="IA46" s="287"/>
      <c r="IB46" s="287"/>
      <c r="IC46" s="287"/>
      <c r="ID46" s="287"/>
      <c r="IE46" s="287"/>
      <c r="IF46" s="287"/>
      <c r="IG46" s="287"/>
    </row>
    <row r="47" spans="1:241" s="259" customFormat="1" ht="17.25" customHeight="1" x14ac:dyDescent="0.25">
      <c r="A47" s="287"/>
      <c r="B47" s="403"/>
      <c r="C47" s="276"/>
      <c r="D47" s="417"/>
      <c r="E47" s="287"/>
      <c r="F47" s="265"/>
      <c r="G47" s="287"/>
      <c r="H47" s="287"/>
      <c r="I47" s="287"/>
      <c r="J47" s="287"/>
      <c r="K47" s="287"/>
      <c r="L47" s="287"/>
      <c r="M47" s="287"/>
      <c r="N47" s="287"/>
      <c r="O47" s="287"/>
      <c r="P47" s="287"/>
      <c r="Q47" s="287"/>
      <c r="R47" s="287"/>
      <c r="S47" s="287"/>
      <c r="T47" s="287"/>
      <c r="U47" s="287"/>
      <c r="V47" s="287"/>
      <c r="W47" s="287"/>
      <c r="X47" s="287"/>
      <c r="Y47" s="287"/>
      <c r="Z47" s="287"/>
      <c r="AA47" s="287"/>
      <c r="AB47" s="287"/>
      <c r="AC47" s="287"/>
      <c r="AD47" s="287"/>
      <c r="AE47" s="287"/>
      <c r="AF47" s="287"/>
      <c r="AG47" s="287"/>
      <c r="AH47" s="287"/>
      <c r="AI47" s="287"/>
      <c r="AJ47" s="287"/>
      <c r="AK47" s="287"/>
      <c r="AL47" s="287"/>
      <c r="AM47" s="287"/>
      <c r="AN47" s="287"/>
      <c r="AO47" s="287"/>
      <c r="AP47" s="287"/>
      <c r="AQ47" s="287"/>
      <c r="AR47" s="287"/>
      <c r="AS47" s="287"/>
      <c r="AT47" s="287"/>
      <c r="AU47" s="287"/>
      <c r="AV47" s="287"/>
      <c r="AW47" s="287"/>
      <c r="AX47" s="287"/>
      <c r="AY47" s="287"/>
      <c r="AZ47" s="287"/>
      <c r="BA47" s="287"/>
      <c r="BB47" s="287"/>
      <c r="BC47" s="287"/>
      <c r="BD47" s="287"/>
      <c r="BE47" s="287"/>
      <c r="BF47" s="287"/>
      <c r="BG47" s="287"/>
      <c r="BH47" s="287"/>
      <c r="BI47" s="287"/>
      <c r="BJ47" s="287"/>
      <c r="BK47" s="287"/>
      <c r="BL47" s="287"/>
      <c r="BM47" s="287"/>
      <c r="BN47" s="287"/>
      <c r="BO47" s="287"/>
      <c r="BP47" s="287"/>
      <c r="BQ47" s="287"/>
      <c r="BR47" s="287"/>
      <c r="BS47" s="287"/>
      <c r="BT47" s="287"/>
      <c r="BU47" s="287"/>
      <c r="BV47" s="287"/>
      <c r="BW47" s="287"/>
      <c r="BX47" s="287"/>
      <c r="BY47" s="287"/>
      <c r="BZ47" s="287"/>
      <c r="CA47" s="287"/>
      <c r="CB47" s="287"/>
      <c r="CC47" s="287"/>
      <c r="CD47" s="287"/>
      <c r="CE47" s="287"/>
      <c r="CF47" s="287"/>
      <c r="CG47" s="287"/>
      <c r="CH47" s="287"/>
      <c r="CI47" s="287"/>
      <c r="CJ47" s="287"/>
      <c r="CK47" s="287"/>
      <c r="CL47" s="287"/>
      <c r="CM47" s="287"/>
      <c r="CN47" s="287"/>
      <c r="CO47" s="287"/>
      <c r="CP47" s="287"/>
      <c r="CQ47" s="287"/>
      <c r="CR47" s="287"/>
      <c r="CS47" s="287"/>
      <c r="CT47" s="287"/>
      <c r="CU47" s="287"/>
      <c r="CV47" s="287"/>
      <c r="CW47" s="287"/>
      <c r="CX47" s="287"/>
      <c r="CY47" s="287"/>
      <c r="CZ47" s="287"/>
      <c r="DA47" s="287"/>
      <c r="DB47" s="287"/>
      <c r="DC47" s="287"/>
      <c r="DD47" s="287"/>
      <c r="DE47" s="287"/>
      <c r="DF47" s="287"/>
      <c r="DG47" s="287"/>
      <c r="DH47" s="287"/>
      <c r="DI47" s="287"/>
      <c r="DJ47" s="287"/>
      <c r="DK47" s="287"/>
      <c r="DL47" s="287"/>
      <c r="DM47" s="287"/>
      <c r="DN47" s="287"/>
      <c r="DO47" s="287"/>
      <c r="DP47" s="287"/>
      <c r="DQ47" s="287"/>
      <c r="DR47" s="287"/>
      <c r="DS47" s="287"/>
      <c r="DT47" s="287"/>
      <c r="DU47" s="287"/>
      <c r="DV47" s="287"/>
      <c r="DW47" s="287"/>
      <c r="DX47" s="287"/>
      <c r="DY47" s="287"/>
      <c r="DZ47" s="287"/>
      <c r="EA47" s="287"/>
      <c r="EB47" s="287"/>
      <c r="EC47" s="287"/>
      <c r="ED47" s="287"/>
      <c r="EE47" s="287"/>
      <c r="EF47" s="287"/>
      <c r="EG47" s="287"/>
      <c r="EH47" s="287"/>
      <c r="EI47" s="287"/>
      <c r="EJ47" s="287"/>
      <c r="EK47" s="287"/>
      <c r="EL47" s="287"/>
      <c r="EM47" s="287"/>
      <c r="EN47" s="287"/>
      <c r="EO47" s="287"/>
      <c r="EP47" s="287"/>
      <c r="EQ47" s="287"/>
      <c r="ER47" s="287"/>
      <c r="ES47" s="287"/>
      <c r="ET47" s="287"/>
      <c r="EU47" s="287"/>
      <c r="EV47" s="287"/>
      <c r="EW47" s="287"/>
      <c r="EX47" s="287"/>
      <c r="EY47" s="287"/>
      <c r="EZ47" s="287"/>
      <c r="FA47" s="287"/>
      <c r="FB47" s="287"/>
      <c r="FC47" s="287"/>
      <c r="FD47" s="287"/>
      <c r="FE47" s="287"/>
      <c r="FF47" s="287"/>
      <c r="FG47" s="287"/>
      <c r="FH47" s="287"/>
      <c r="FI47" s="287"/>
      <c r="FJ47" s="287"/>
      <c r="FK47" s="287"/>
      <c r="FL47" s="287"/>
      <c r="FM47" s="287"/>
      <c r="FN47" s="287"/>
      <c r="FO47" s="287"/>
      <c r="FP47" s="287"/>
      <c r="FQ47" s="287"/>
      <c r="FR47" s="287"/>
      <c r="FS47" s="287"/>
      <c r="FT47" s="287"/>
      <c r="FU47" s="287"/>
      <c r="FV47" s="287"/>
      <c r="FW47" s="287"/>
      <c r="FX47" s="287"/>
      <c r="FY47" s="287"/>
      <c r="FZ47" s="287"/>
      <c r="GA47" s="287"/>
      <c r="GB47" s="287"/>
      <c r="GC47" s="287"/>
      <c r="GD47" s="287"/>
      <c r="GE47" s="287"/>
      <c r="GF47" s="287"/>
      <c r="GG47" s="287"/>
      <c r="GH47" s="287"/>
      <c r="GI47" s="287"/>
      <c r="GJ47" s="287"/>
      <c r="GK47" s="287"/>
      <c r="GL47" s="287"/>
      <c r="GM47" s="287"/>
      <c r="GN47" s="287"/>
      <c r="GO47" s="287"/>
      <c r="GP47" s="287"/>
      <c r="GQ47" s="287"/>
      <c r="GR47" s="287"/>
      <c r="GS47" s="287"/>
      <c r="GT47" s="287"/>
      <c r="GU47" s="287"/>
      <c r="GV47" s="287"/>
      <c r="GW47" s="287"/>
      <c r="GX47" s="287"/>
      <c r="GY47" s="287"/>
      <c r="GZ47" s="287"/>
      <c r="HA47" s="287"/>
      <c r="HB47" s="287"/>
      <c r="HC47" s="287"/>
      <c r="HD47" s="287"/>
      <c r="HE47" s="287"/>
      <c r="HF47" s="287"/>
      <c r="HG47" s="287"/>
      <c r="HH47" s="287"/>
      <c r="HI47" s="287"/>
      <c r="HJ47" s="287"/>
      <c r="HK47" s="287"/>
      <c r="HL47" s="287"/>
      <c r="HM47" s="287"/>
      <c r="HN47" s="287"/>
      <c r="HO47" s="287"/>
      <c r="HP47" s="287"/>
      <c r="HQ47" s="287"/>
      <c r="HR47" s="287"/>
      <c r="HS47" s="287"/>
      <c r="HT47" s="287"/>
      <c r="HU47" s="287"/>
      <c r="HV47" s="287"/>
      <c r="HW47" s="287"/>
      <c r="HX47" s="287"/>
      <c r="HY47" s="287"/>
      <c r="HZ47" s="287"/>
      <c r="IA47" s="287"/>
      <c r="IB47" s="287"/>
      <c r="IC47" s="287"/>
      <c r="ID47" s="287"/>
      <c r="IE47" s="287"/>
      <c r="IF47" s="287"/>
      <c r="IG47" s="287"/>
    </row>
    <row r="48" spans="1:241" s="259" customFormat="1" ht="17.25" customHeight="1" thickBot="1" x14ac:dyDescent="0.3">
      <c r="A48" s="265" t="s">
        <v>660</v>
      </c>
      <c r="B48" s="267"/>
      <c r="C48" s="267"/>
      <c r="D48" s="411"/>
      <c r="E48" s="265"/>
      <c r="F48" s="265"/>
      <c r="G48" s="287"/>
      <c r="H48" s="287"/>
      <c r="I48" s="287"/>
      <c r="J48" s="287"/>
      <c r="K48" s="287"/>
      <c r="L48" s="287"/>
      <c r="M48" s="287"/>
      <c r="N48" s="287"/>
      <c r="O48" s="287"/>
      <c r="P48" s="287"/>
      <c r="Q48" s="287"/>
      <c r="R48" s="287"/>
      <c r="S48" s="287"/>
      <c r="T48" s="287"/>
      <c r="U48" s="287"/>
      <c r="V48" s="287"/>
      <c r="W48" s="287"/>
      <c r="X48" s="287"/>
      <c r="Y48" s="287"/>
      <c r="Z48" s="287"/>
      <c r="AA48" s="287"/>
      <c r="AB48" s="287"/>
      <c r="AC48" s="287"/>
      <c r="AD48" s="287"/>
      <c r="AE48" s="287"/>
      <c r="AF48" s="287"/>
      <c r="AG48" s="287"/>
      <c r="AH48" s="287"/>
      <c r="AI48" s="287"/>
      <c r="AJ48" s="287"/>
      <c r="AK48" s="287"/>
      <c r="AL48" s="287"/>
      <c r="AM48" s="287"/>
      <c r="AN48" s="287"/>
      <c r="AO48" s="287"/>
      <c r="AP48" s="287"/>
      <c r="AQ48" s="287"/>
      <c r="AR48" s="287"/>
      <c r="AS48" s="287"/>
      <c r="AT48" s="287"/>
      <c r="AU48" s="287"/>
      <c r="AV48" s="287"/>
      <c r="AW48" s="287"/>
      <c r="AX48" s="287"/>
      <c r="AY48" s="287"/>
      <c r="AZ48" s="287"/>
      <c r="BA48" s="287"/>
      <c r="BB48" s="287"/>
      <c r="BC48" s="287"/>
      <c r="BD48" s="287"/>
      <c r="BE48" s="287"/>
      <c r="BF48" s="287"/>
      <c r="BG48" s="287"/>
      <c r="BH48" s="287"/>
      <c r="BI48" s="287"/>
      <c r="BJ48" s="287"/>
      <c r="BK48" s="287"/>
      <c r="BL48" s="287"/>
      <c r="BM48" s="287"/>
      <c r="BN48" s="287"/>
      <c r="BO48" s="287"/>
      <c r="BP48" s="287"/>
      <c r="BQ48" s="287"/>
      <c r="BR48" s="287"/>
      <c r="BS48" s="287"/>
      <c r="BT48" s="287"/>
      <c r="BU48" s="287"/>
      <c r="BV48" s="287"/>
      <c r="BW48" s="287"/>
      <c r="BX48" s="287"/>
      <c r="BY48" s="287"/>
      <c r="BZ48" s="287"/>
      <c r="CA48" s="287"/>
      <c r="CB48" s="287"/>
      <c r="CC48" s="287"/>
      <c r="CD48" s="287"/>
      <c r="CE48" s="287"/>
      <c r="CF48" s="287"/>
      <c r="CG48" s="287"/>
      <c r="CH48" s="287"/>
      <c r="CI48" s="287"/>
      <c r="CJ48" s="287"/>
      <c r="CK48" s="287"/>
      <c r="CL48" s="287"/>
      <c r="CM48" s="287"/>
      <c r="CN48" s="287"/>
      <c r="CO48" s="287"/>
      <c r="CP48" s="287"/>
      <c r="CQ48" s="287"/>
      <c r="CR48" s="287"/>
      <c r="CS48" s="287"/>
      <c r="CT48" s="287"/>
      <c r="CU48" s="287"/>
      <c r="CV48" s="287"/>
      <c r="CW48" s="287"/>
      <c r="CX48" s="287"/>
      <c r="CY48" s="287"/>
      <c r="CZ48" s="287"/>
      <c r="DA48" s="287"/>
      <c r="DB48" s="287"/>
      <c r="DC48" s="287"/>
      <c r="DD48" s="287"/>
      <c r="DE48" s="287"/>
      <c r="DF48" s="287"/>
      <c r="DG48" s="287"/>
      <c r="DH48" s="287"/>
      <c r="DI48" s="287"/>
      <c r="DJ48" s="287"/>
      <c r="DK48" s="287"/>
      <c r="DL48" s="287"/>
      <c r="DM48" s="287"/>
      <c r="DN48" s="287"/>
      <c r="DO48" s="287"/>
      <c r="DP48" s="287"/>
      <c r="DQ48" s="287"/>
      <c r="DR48" s="287"/>
      <c r="DS48" s="287"/>
      <c r="DT48" s="287"/>
      <c r="DU48" s="287"/>
      <c r="DV48" s="287"/>
      <c r="DW48" s="287"/>
      <c r="DX48" s="287"/>
      <c r="DY48" s="287"/>
      <c r="DZ48" s="287"/>
      <c r="EA48" s="287"/>
      <c r="EB48" s="287"/>
      <c r="EC48" s="287"/>
      <c r="ED48" s="287"/>
      <c r="EE48" s="287"/>
      <c r="EF48" s="287"/>
      <c r="EG48" s="287"/>
      <c r="EH48" s="287"/>
      <c r="EI48" s="287"/>
      <c r="EJ48" s="287"/>
      <c r="EK48" s="287"/>
      <c r="EL48" s="287"/>
      <c r="EM48" s="287"/>
      <c r="EN48" s="287"/>
      <c r="EO48" s="287"/>
      <c r="EP48" s="287"/>
      <c r="EQ48" s="287"/>
      <c r="ER48" s="287"/>
      <c r="ES48" s="287"/>
      <c r="ET48" s="287"/>
      <c r="EU48" s="287"/>
      <c r="EV48" s="287"/>
      <c r="EW48" s="287"/>
      <c r="EX48" s="287"/>
      <c r="EY48" s="287"/>
      <c r="EZ48" s="287"/>
      <c r="FA48" s="287"/>
      <c r="FB48" s="287"/>
      <c r="FC48" s="287"/>
      <c r="FD48" s="287"/>
      <c r="FE48" s="287"/>
      <c r="FF48" s="287"/>
      <c r="FG48" s="287"/>
      <c r="FH48" s="287"/>
      <c r="FI48" s="287"/>
      <c r="FJ48" s="287"/>
      <c r="FK48" s="287"/>
      <c r="FL48" s="287"/>
      <c r="FM48" s="287"/>
      <c r="FN48" s="287"/>
      <c r="FO48" s="287"/>
      <c r="FP48" s="287"/>
      <c r="FQ48" s="287"/>
      <c r="FR48" s="287"/>
      <c r="FS48" s="287"/>
      <c r="FT48" s="287"/>
      <c r="FU48" s="287"/>
      <c r="FV48" s="287"/>
      <c r="FW48" s="287"/>
      <c r="FX48" s="287"/>
      <c r="FY48" s="287"/>
      <c r="FZ48" s="287"/>
      <c r="GA48" s="287"/>
      <c r="GB48" s="287"/>
      <c r="GC48" s="287"/>
      <c r="GD48" s="287"/>
      <c r="GE48" s="287"/>
      <c r="GF48" s="287"/>
      <c r="GG48" s="287"/>
      <c r="GH48" s="287"/>
      <c r="GI48" s="287"/>
      <c r="GJ48" s="287"/>
      <c r="GK48" s="287"/>
      <c r="GL48" s="287"/>
      <c r="GM48" s="287"/>
      <c r="GN48" s="287"/>
      <c r="GO48" s="287"/>
      <c r="GP48" s="287"/>
      <c r="GQ48" s="287"/>
      <c r="GR48" s="287"/>
      <c r="GS48" s="287"/>
      <c r="GT48" s="287"/>
      <c r="GU48" s="287"/>
      <c r="GV48" s="287"/>
      <c r="GW48" s="287"/>
      <c r="GX48" s="287"/>
      <c r="GY48" s="287"/>
      <c r="GZ48" s="287"/>
      <c r="HA48" s="287"/>
      <c r="HB48" s="287"/>
      <c r="HC48" s="287"/>
      <c r="HD48" s="287"/>
      <c r="HE48" s="287"/>
      <c r="HF48" s="287"/>
      <c r="HG48" s="287"/>
      <c r="HH48" s="287"/>
      <c r="HI48" s="287"/>
      <c r="HJ48" s="287"/>
      <c r="HK48" s="287"/>
      <c r="HL48" s="287"/>
      <c r="HM48" s="287"/>
      <c r="HN48" s="287"/>
      <c r="HO48" s="287"/>
      <c r="HP48" s="287"/>
      <c r="HQ48" s="287"/>
      <c r="HR48" s="287"/>
      <c r="HS48" s="287"/>
      <c r="HT48" s="287"/>
      <c r="HU48" s="287"/>
      <c r="HV48" s="287"/>
      <c r="HW48" s="287"/>
      <c r="HX48" s="287"/>
      <c r="HY48" s="287"/>
      <c r="HZ48" s="287"/>
      <c r="IA48" s="287"/>
      <c r="IB48" s="287"/>
      <c r="IC48" s="287"/>
      <c r="ID48" s="287"/>
      <c r="IE48" s="287"/>
      <c r="IF48" s="287"/>
      <c r="IG48" s="287"/>
    </row>
    <row r="49" spans="1:241" s="259" customFormat="1" ht="17.25" customHeight="1" thickBot="1" x14ac:dyDescent="0.3">
      <c r="A49" s="389">
        <v>6</v>
      </c>
      <c r="B49" s="390" t="s">
        <v>442</v>
      </c>
      <c r="C49" s="293" t="str">
        <f>C19</f>
        <v>01.09. - 31.12.2021</v>
      </c>
      <c r="D49" s="293" t="str">
        <f>D19</f>
        <v>01.01. - 31.08.2022</v>
      </c>
      <c r="E49" s="1528" t="s">
        <v>748</v>
      </c>
      <c r="F49" s="1529"/>
      <c r="G49" s="287"/>
      <c r="H49" s="287"/>
      <c r="I49" s="287"/>
      <c r="J49" s="287"/>
      <c r="K49" s="287"/>
      <c r="L49" s="287"/>
      <c r="M49" s="287"/>
      <c r="N49" s="287"/>
      <c r="O49" s="287"/>
      <c r="P49" s="287"/>
      <c r="Q49" s="287"/>
      <c r="R49" s="287"/>
      <c r="S49" s="287"/>
      <c r="T49" s="287"/>
      <c r="U49" s="287"/>
      <c r="V49" s="287"/>
      <c r="W49" s="287"/>
      <c r="X49" s="287"/>
      <c r="Y49" s="287"/>
      <c r="Z49" s="287"/>
      <c r="AA49" s="287"/>
      <c r="AB49" s="287"/>
      <c r="AC49" s="287"/>
      <c r="AD49" s="287"/>
      <c r="AE49" s="287"/>
      <c r="AF49" s="287"/>
      <c r="AG49" s="287"/>
      <c r="AH49" s="287"/>
      <c r="AI49" s="287"/>
      <c r="AJ49" s="287"/>
      <c r="AK49" s="287"/>
      <c r="AL49" s="287"/>
      <c r="AM49" s="287"/>
      <c r="AN49" s="287"/>
      <c r="AO49" s="287"/>
      <c r="AP49" s="287"/>
      <c r="AQ49" s="287"/>
      <c r="AR49" s="287"/>
      <c r="AS49" s="287"/>
      <c r="AT49" s="287"/>
      <c r="AU49" s="287"/>
      <c r="AV49" s="287"/>
      <c r="AW49" s="287"/>
      <c r="AX49" s="287"/>
      <c r="AY49" s="287"/>
      <c r="AZ49" s="287"/>
      <c r="BA49" s="287"/>
      <c r="BB49" s="287"/>
      <c r="BC49" s="287"/>
      <c r="BD49" s="287"/>
      <c r="BE49" s="287"/>
      <c r="BF49" s="287"/>
      <c r="BG49" s="287"/>
      <c r="BH49" s="287"/>
      <c r="BI49" s="287"/>
      <c r="BJ49" s="287"/>
      <c r="BK49" s="287"/>
      <c r="BL49" s="287"/>
      <c r="BM49" s="287"/>
      <c r="BN49" s="287"/>
      <c r="BO49" s="287"/>
      <c r="BP49" s="287"/>
      <c r="BQ49" s="287"/>
      <c r="BR49" s="287"/>
      <c r="BS49" s="287"/>
      <c r="BT49" s="287"/>
      <c r="BU49" s="287"/>
      <c r="BV49" s="287"/>
      <c r="BW49" s="287"/>
      <c r="BX49" s="287"/>
      <c r="BY49" s="287"/>
      <c r="BZ49" s="287"/>
      <c r="CA49" s="287"/>
      <c r="CB49" s="287"/>
      <c r="CC49" s="287"/>
      <c r="CD49" s="287"/>
      <c r="CE49" s="287"/>
      <c r="CF49" s="287"/>
      <c r="CG49" s="287"/>
      <c r="CH49" s="287"/>
      <c r="CI49" s="287"/>
      <c r="CJ49" s="287"/>
      <c r="CK49" s="287"/>
      <c r="CL49" s="287"/>
      <c r="CM49" s="287"/>
      <c r="CN49" s="287"/>
      <c r="CO49" s="287"/>
      <c r="CP49" s="287"/>
      <c r="CQ49" s="287"/>
      <c r="CR49" s="287"/>
      <c r="CS49" s="287"/>
      <c r="CT49" s="287"/>
      <c r="CU49" s="287"/>
      <c r="CV49" s="287"/>
      <c r="CW49" s="287"/>
      <c r="CX49" s="287"/>
      <c r="CY49" s="287"/>
      <c r="CZ49" s="287"/>
      <c r="DA49" s="287"/>
      <c r="DB49" s="287"/>
      <c r="DC49" s="287"/>
      <c r="DD49" s="287"/>
      <c r="DE49" s="287"/>
      <c r="DF49" s="287"/>
      <c r="DG49" s="287"/>
      <c r="DH49" s="287"/>
      <c r="DI49" s="287"/>
      <c r="DJ49" s="287"/>
      <c r="DK49" s="287"/>
      <c r="DL49" s="287"/>
      <c r="DM49" s="287"/>
      <c r="DN49" s="287"/>
      <c r="DO49" s="287"/>
      <c r="DP49" s="287"/>
      <c r="DQ49" s="287"/>
      <c r="DR49" s="287"/>
      <c r="DS49" s="287"/>
      <c r="DT49" s="287"/>
      <c r="DU49" s="287"/>
      <c r="DV49" s="287"/>
      <c r="DW49" s="287"/>
      <c r="DX49" s="287"/>
      <c r="DY49" s="287"/>
      <c r="DZ49" s="287"/>
      <c r="EA49" s="287"/>
      <c r="EB49" s="287"/>
      <c r="EC49" s="287"/>
      <c r="ED49" s="287"/>
      <c r="EE49" s="287"/>
      <c r="EF49" s="287"/>
      <c r="EG49" s="287"/>
      <c r="EH49" s="287"/>
      <c r="EI49" s="287"/>
      <c r="EJ49" s="287"/>
      <c r="EK49" s="287"/>
      <c r="EL49" s="287"/>
      <c r="EM49" s="287"/>
      <c r="EN49" s="287"/>
      <c r="EO49" s="287"/>
      <c r="EP49" s="287"/>
      <c r="EQ49" s="287"/>
      <c r="ER49" s="287"/>
      <c r="ES49" s="287"/>
      <c r="ET49" s="287"/>
      <c r="EU49" s="287"/>
      <c r="EV49" s="287"/>
      <c r="EW49" s="287"/>
      <c r="EX49" s="287"/>
      <c r="EY49" s="287"/>
      <c r="EZ49" s="287"/>
      <c r="FA49" s="287"/>
      <c r="FB49" s="287"/>
      <c r="FC49" s="287"/>
      <c r="FD49" s="287"/>
      <c r="FE49" s="287"/>
      <c r="FF49" s="287"/>
      <c r="FG49" s="287"/>
      <c r="FH49" s="287"/>
      <c r="FI49" s="287"/>
      <c r="FJ49" s="287"/>
      <c r="FK49" s="287"/>
      <c r="FL49" s="287"/>
      <c r="FM49" s="287"/>
      <c r="FN49" s="287"/>
      <c r="FO49" s="287"/>
      <c r="FP49" s="287"/>
      <c r="FQ49" s="287"/>
      <c r="FR49" s="287"/>
      <c r="FS49" s="287"/>
      <c r="FT49" s="287"/>
      <c r="FU49" s="287"/>
      <c r="FV49" s="287"/>
      <c r="FW49" s="287"/>
      <c r="FX49" s="287"/>
      <c r="FY49" s="287"/>
      <c r="FZ49" s="287"/>
      <c r="GA49" s="287"/>
      <c r="GB49" s="287"/>
      <c r="GC49" s="287"/>
      <c r="GD49" s="287"/>
      <c r="GE49" s="287"/>
      <c r="GF49" s="287"/>
      <c r="GG49" s="287"/>
      <c r="GH49" s="287"/>
      <c r="GI49" s="287"/>
      <c r="GJ49" s="287"/>
      <c r="GK49" s="287"/>
      <c r="GL49" s="287"/>
      <c r="GM49" s="287"/>
      <c r="GN49" s="287"/>
      <c r="GO49" s="287"/>
      <c r="GP49" s="287"/>
      <c r="GQ49" s="287"/>
      <c r="GR49" s="287"/>
      <c r="GS49" s="287"/>
      <c r="GT49" s="287"/>
      <c r="GU49" s="287"/>
      <c r="GV49" s="287"/>
      <c r="GW49" s="287"/>
      <c r="GX49" s="287"/>
      <c r="GY49" s="287"/>
      <c r="GZ49" s="287"/>
      <c r="HA49" s="287"/>
      <c r="HB49" s="287"/>
      <c r="HC49" s="287"/>
      <c r="HD49" s="287"/>
      <c r="HE49" s="287"/>
      <c r="HF49" s="287"/>
      <c r="HG49" s="287"/>
      <c r="HH49" s="287"/>
      <c r="HI49" s="287"/>
      <c r="HJ49" s="287"/>
      <c r="HK49" s="287"/>
      <c r="HL49" s="287"/>
      <c r="HM49" s="287"/>
      <c r="HN49" s="287"/>
      <c r="HO49" s="287"/>
      <c r="HP49" s="287"/>
      <c r="HQ49" s="287"/>
      <c r="HR49" s="287"/>
      <c r="HS49" s="287"/>
      <c r="HT49" s="287"/>
      <c r="HU49" s="287"/>
      <c r="HV49" s="287"/>
      <c r="HW49" s="287"/>
      <c r="HX49" s="287"/>
      <c r="HY49" s="287"/>
      <c r="HZ49" s="287"/>
      <c r="IA49" s="287"/>
      <c r="IB49" s="287"/>
      <c r="IC49" s="287"/>
      <c r="ID49" s="287"/>
      <c r="IE49" s="287"/>
      <c r="IF49" s="287"/>
      <c r="IG49" s="287"/>
    </row>
    <row r="50" spans="1:241" s="287" customFormat="1" ht="17.25" customHeight="1" thickBot="1" x14ac:dyDescent="0.3">
      <c r="A50" s="272" t="s">
        <v>479</v>
      </c>
      <c r="B50" s="299" t="s">
        <v>674</v>
      </c>
      <c r="C50" s="1102"/>
      <c r="D50" s="1102"/>
      <c r="E50" s="1524">
        <f>SUM(C50:D50)</f>
        <v>0</v>
      </c>
      <c r="F50" s="1525"/>
    </row>
    <row r="51" spans="1:241" s="287" customFormat="1" ht="17.25" customHeight="1" thickBot="1" x14ac:dyDescent="0.3">
      <c r="A51" s="272" t="s">
        <v>482</v>
      </c>
      <c r="B51" s="299" t="s">
        <v>146</v>
      </c>
      <c r="C51" s="1102"/>
      <c r="D51" s="1102"/>
      <c r="E51" s="1524">
        <f t="shared" ref="E51:E56" si="1">SUM(C51:D51)</f>
        <v>0</v>
      </c>
      <c r="F51" s="1525"/>
    </row>
    <row r="52" spans="1:241" s="287" customFormat="1" ht="17.25" customHeight="1" thickBot="1" x14ac:dyDescent="0.3">
      <c r="A52" s="272" t="s">
        <v>480</v>
      </c>
      <c r="B52" s="300" t="s">
        <v>250</v>
      </c>
      <c r="C52" s="1102"/>
      <c r="D52" s="1102"/>
      <c r="E52" s="1524">
        <f t="shared" si="1"/>
        <v>0</v>
      </c>
      <c r="F52" s="1525"/>
    </row>
    <row r="53" spans="1:241" s="287" customFormat="1" ht="17.25" customHeight="1" thickBot="1" x14ac:dyDescent="0.3">
      <c r="A53" s="272" t="s">
        <v>483</v>
      </c>
      <c r="B53" s="300" t="s">
        <v>146</v>
      </c>
      <c r="C53" s="1102"/>
      <c r="D53" s="1102"/>
      <c r="E53" s="1524">
        <f t="shared" si="1"/>
        <v>0</v>
      </c>
      <c r="F53" s="1525"/>
    </row>
    <row r="54" spans="1:241" s="287" customFormat="1" ht="17.25" customHeight="1" thickBot="1" x14ac:dyDescent="0.3">
      <c r="A54" s="272" t="s">
        <v>481</v>
      </c>
      <c r="B54" s="300" t="s">
        <v>133</v>
      </c>
      <c r="C54" s="1102"/>
      <c r="D54" s="1102"/>
      <c r="E54" s="1524">
        <f t="shared" si="1"/>
        <v>0</v>
      </c>
      <c r="F54" s="1525"/>
    </row>
    <row r="55" spans="1:241" s="287" customFormat="1" ht="17.25" customHeight="1" thickBot="1" x14ac:dyDescent="0.3">
      <c r="A55" s="272" t="s">
        <v>484</v>
      </c>
      <c r="B55" s="300" t="s">
        <v>146</v>
      </c>
      <c r="C55" s="1102"/>
      <c r="D55" s="1102"/>
      <c r="E55" s="1524">
        <f t="shared" si="1"/>
        <v>0</v>
      </c>
      <c r="F55" s="1525"/>
    </row>
    <row r="56" spans="1:241" s="287" customFormat="1" ht="17.25" customHeight="1" thickBot="1" x14ac:dyDescent="0.3">
      <c r="A56" s="1552" t="s">
        <v>654</v>
      </c>
      <c r="B56" s="1553"/>
      <c r="C56" s="1103">
        <f>C50+C52+C54</f>
        <v>0</v>
      </c>
      <c r="D56" s="1103">
        <f>D50+D52+D54</f>
        <v>0</v>
      </c>
      <c r="E56" s="1524">
        <f t="shared" si="1"/>
        <v>0</v>
      </c>
      <c r="F56" s="1525"/>
    </row>
    <row r="57" spans="1:241" s="269" customFormat="1" ht="15" thickBot="1" x14ac:dyDescent="0.25">
      <c r="A57" s="404"/>
      <c r="B57" s="404"/>
      <c r="C57" s="268"/>
      <c r="D57" s="268"/>
      <c r="E57" s="267"/>
      <c r="F57" s="296"/>
    </row>
    <row r="58" spans="1:241" s="1305" customFormat="1" ht="30" customHeight="1" thickBot="1" x14ac:dyDescent="0.25">
      <c r="A58" s="1302">
        <v>7</v>
      </c>
      <c r="B58" s="1303" t="s">
        <v>817</v>
      </c>
      <c r="C58" s="1304" t="str">
        <f>C19</f>
        <v>01.09. - 31.12.2021</v>
      </c>
      <c r="D58" s="1304" t="str">
        <f>D19</f>
        <v>01.01. - 31.08.2022</v>
      </c>
      <c r="E58" s="1568" t="s">
        <v>748</v>
      </c>
      <c r="F58" s="1569"/>
    </row>
    <row r="59" spans="1:241" s="269" customFormat="1" ht="16.5" thickBot="1" x14ac:dyDescent="0.3">
      <c r="A59" s="310" t="s">
        <v>485</v>
      </c>
      <c r="B59" s="317"/>
      <c r="C59" s="1102"/>
      <c r="D59" s="1102"/>
      <c r="E59" s="1524">
        <f>SUM(C59:D59)</f>
        <v>0</v>
      </c>
      <c r="F59" s="1525"/>
    </row>
    <row r="60" spans="1:241" s="287" customFormat="1" ht="17.25" customHeight="1" thickBot="1" x14ac:dyDescent="0.3">
      <c r="A60" s="407" t="s">
        <v>486</v>
      </c>
      <c r="B60" s="300" t="s">
        <v>146</v>
      </c>
      <c r="C60" s="1102"/>
      <c r="D60" s="1102"/>
      <c r="E60" s="1524">
        <f>SUM(C60:D60)</f>
        <v>0</v>
      </c>
      <c r="F60" s="1525"/>
      <c r="G60" s="259"/>
      <c r="H60" s="259"/>
    </row>
    <row r="61" spans="1:241" s="269" customFormat="1" ht="17.25" customHeight="1" thickBot="1" x14ac:dyDescent="0.3">
      <c r="A61" s="310" t="s">
        <v>488</v>
      </c>
      <c r="B61" s="317"/>
      <c r="C61" s="1102"/>
      <c r="D61" s="1102"/>
      <c r="E61" s="1524">
        <f>SUM(C61:D61)</f>
        <v>0</v>
      </c>
      <c r="F61" s="1525"/>
      <c r="G61" s="268"/>
      <c r="H61" s="268"/>
    </row>
    <row r="62" spans="1:241" s="269" customFormat="1" ht="17.25" customHeight="1" thickBot="1" x14ac:dyDescent="0.3">
      <c r="A62" s="407" t="s">
        <v>487</v>
      </c>
      <c r="B62" s="300" t="s">
        <v>146</v>
      </c>
      <c r="C62" s="1102"/>
      <c r="D62" s="1102"/>
      <c r="E62" s="1524">
        <f>SUM(C62:D62)</f>
        <v>0</v>
      </c>
      <c r="F62" s="1525"/>
      <c r="G62" s="268"/>
      <c r="H62" s="268"/>
    </row>
    <row r="63" spans="1:241" s="319" customFormat="1" ht="17.25" customHeight="1" thickBot="1" x14ac:dyDescent="0.3">
      <c r="A63" s="1549" t="s">
        <v>654</v>
      </c>
      <c r="B63" s="1550"/>
      <c r="C63" s="1103">
        <f>C61+C59</f>
        <v>0</v>
      </c>
      <c r="D63" s="1103">
        <f>D61+D59</f>
        <v>0</v>
      </c>
      <c r="E63" s="1524">
        <f>SUM(C63:D63)</f>
        <v>0</v>
      </c>
      <c r="F63" s="1525"/>
      <c r="G63" s="287"/>
      <c r="H63" s="287"/>
      <c r="I63" s="287"/>
      <c r="J63" s="287"/>
      <c r="K63" s="287"/>
      <c r="L63" s="287"/>
      <c r="M63" s="287"/>
      <c r="N63" s="287"/>
      <c r="O63" s="287"/>
      <c r="P63" s="287"/>
      <c r="Q63" s="287"/>
      <c r="R63" s="287"/>
      <c r="S63" s="287"/>
      <c r="T63" s="287"/>
      <c r="U63" s="287"/>
      <c r="V63" s="287"/>
      <c r="W63" s="287"/>
      <c r="X63" s="287"/>
      <c r="Y63" s="287"/>
      <c r="Z63" s="287"/>
      <c r="AA63" s="287"/>
      <c r="AB63" s="287"/>
      <c r="AC63" s="287"/>
      <c r="AD63" s="287"/>
      <c r="AE63" s="287"/>
      <c r="AF63" s="287"/>
      <c r="AG63" s="287"/>
      <c r="AH63" s="287"/>
      <c r="AI63" s="287"/>
      <c r="AJ63" s="287"/>
      <c r="AK63" s="287"/>
      <c r="AL63" s="287"/>
      <c r="AM63" s="287"/>
      <c r="AN63" s="287"/>
      <c r="AO63" s="287"/>
      <c r="AP63" s="287"/>
      <c r="AQ63" s="287"/>
      <c r="AR63" s="287"/>
      <c r="AS63" s="287"/>
      <c r="AT63" s="287"/>
      <c r="AU63" s="287"/>
      <c r="AV63" s="287"/>
      <c r="AW63" s="287"/>
      <c r="AX63" s="287"/>
      <c r="AY63" s="287"/>
      <c r="AZ63" s="287"/>
      <c r="BA63" s="287"/>
      <c r="BB63" s="287"/>
      <c r="BC63" s="287"/>
      <c r="BD63" s="287"/>
      <c r="BE63" s="287"/>
      <c r="BF63" s="287"/>
      <c r="BG63" s="287"/>
      <c r="BH63" s="287"/>
      <c r="BI63" s="287"/>
      <c r="BJ63" s="287"/>
      <c r="BK63" s="287"/>
      <c r="BL63" s="287"/>
      <c r="BM63" s="287"/>
      <c r="BN63" s="287"/>
      <c r="BO63" s="287"/>
      <c r="BP63" s="287"/>
      <c r="BQ63" s="287"/>
      <c r="BR63" s="287"/>
      <c r="BS63" s="287"/>
      <c r="BT63" s="287"/>
      <c r="BU63" s="287"/>
      <c r="BV63" s="287"/>
      <c r="BW63" s="287"/>
      <c r="BX63" s="287"/>
      <c r="BY63" s="287"/>
      <c r="BZ63" s="287"/>
      <c r="CA63" s="287"/>
      <c r="CB63" s="287"/>
      <c r="CC63" s="287"/>
      <c r="CD63" s="287"/>
      <c r="CE63" s="287"/>
      <c r="CF63" s="287"/>
      <c r="CG63" s="287"/>
      <c r="CH63" s="287"/>
      <c r="CI63" s="287"/>
      <c r="CJ63" s="287"/>
      <c r="CK63" s="287"/>
      <c r="CL63" s="287"/>
      <c r="CM63" s="287"/>
      <c r="CN63" s="287"/>
      <c r="CO63" s="287"/>
      <c r="CP63" s="287"/>
      <c r="CQ63" s="287"/>
      <c r="CR63" s="287"/>
      <c r="CS63" s="287"/>
      <c r="CT63" s="287"/>
      <c r="CU63" s="287"/>
      <c r="CV63" s="287"/>
      <c r="CW63" s="287"/>
      <c r="CX63" s="287"/>
      <c r="CY63" s="287"/>
      <c r="CZ63" s="287"/>
      <c r="DA63" s="287"/>
      <c r="DB63" s="287"/>
      <c r="DC63" s="287"/>
      <c r="DD63" s="287"/>
      <c r="DE63" s="287"/>
      <c r="DF63" s="287"/>
      <c r="DG63" s="287"/>
      <c r="DH63" s="287"/>
      <c r="DI63" s="287"/>
      <c r="DJ63" s="287"/>
      <c r="DK63" s="287"/>
      <c r="DL63" s="287"/>
      <c r="DM63" s="287"/>
      <c r="DN63" s="287"/>
      <c r="DO63" s="287"/>
      <c r="DP63" s="287"/>
      <c r="DQ63" s="287"/>
      <c r="DR63" s="287"/>
      <c r="DS63" s="287"/>
      <c r="DT63" s="287"/>
      <c r="DU63" s="287"/>
      <c r="DV63" s="287"/>
      <c r="DW63" s="287"/>
      <c r="DX63" s="287"/>
      <c r="DY63" s="287"/>
      <c r="DZ63" s="287"/>
      <c r="EA63" s="287"/>
      <c r="EB63" s="287"/>
      <c r="EC63" s="287"/>
      <c r="ED63" s="287"/>
      <c r="EE63" s="287"/>
      <c r="EF63" s="287"/>
      <c r="EG63" s="287"/>
      <c r="EH63" s="287"/>
      <c r="EI63" s="287"/>
      <c r="EJ63" s="287"/>
      <c r="EK63" s="287"/>
      <c r="EL63" s="287"/>
      <c r="EM63" s="287"/>
      <c r="EN63" s="287"/>
      <c r="EO63" s="287"/>
      <c r="EP63" s="287"/>
      <c r="EQ63" s="287"/>
      <c r="ER63" s="287"/>
      <c r="ES63" s="287"/>
      <c r="ET63" s="287"/>
      <c r="EU63" s="287"/>
      <c r="EV63" s="287"/>
      <c r="EW63" s="287"/>
      <c r="EX63" s="287"/>
      <c r="EY63" s="287"/>
      <c r="EZ63" s="287"/>
      <c r="FA63" s="287"/>
      <c r="FB63" s="287"/>
      <c r="FC63" s="287"/>
      <c r="FD63" s="287"/>
      <c r="FE63" s="287"/>
      <c r="FF63" s="287"/>
      <c r="FG63" s="287"/>
      <c r="FH63" s="287"/>
      <c r="FI63" s="287"/>
      <c r="FJ63" s="287"/>
      <c r="FK63" s="287"/>
      <c r="FL63" s="287"/>
      <c r="FM63" s="287"/>
      <c r="FN63" s="287"/>
      <c r="FO63" s="287"/>
      <c r="FP63" s="287"/>
      <c r="FQ63" s="287"/>
      <c r="FR63" s="287"/>
      <c r="FS63" s="287"/>
      <c r="FT63" s="287"/>
      <c r="FU63" s="287"/>
      <c r="FV63" s="287"/>
      <c r="FW63" s="287"/>
      <c r="FX63" s="287"/>
      <c r="FY63" s="287"/>
      <c r="FZ63" s="287"/>
      <c r="GA63" s="287"/>
      <c r="GB63" s="287"/>
      <c r="GC63" s="287"/>
      <c r="GD63" s="287"/>
      <c r="GE63" s="287"/>
      <c r="GF63" s="287"/>
      <c r="GG63" s="287"/>
      <c r="GH63" s="287"/>
      <c r="GI63" s="287"/>
      <c r="GJ63" s="287"/>
      <c r="GK63" s="287"/>
      <c r="GL63" s="287"/>
      <c r="GM63" s="287"/>
      <c r="GN63" s="287"/>
      <c r="GO63" s="287"/>
      <c r="GP63" s="287"/>
      <c r="GQ63" s="287"/>
      <c r="GR63" s="287"/>
      <c r="GS63" s="287"/>
      <c r="GT63" s="287"/>
      <c r="GU63" s="287"/>
      <c r="GV63" s="287"/>
      <c r="GW63" s="287"/>
      <c r="GX63" s="287"/>
      <c r="GY63" s="287"/>
      <c r="GZ63" s="287"/>
      <c r="HA63" s="287"/>
      <c r="HB63" s="287"/>
      <c r="HC63" s="287"/>
      <c r="HD63" s="287"/>
      <c r="HE63" s="287"/>
      <c r="HF63" s="287"/>
      <c r="HG63" s="287"/>
      <c r="HH63" s="287"/>
      <c r="HI63" s="287"/>
      <c r="HJ63" s="287"/>
      <c r="HK63" s="287"/>
      <c r="HL63" s="287"/>
      <c r="HM63" s="287"/>
      <c r="HN63" s="287"/>
      <c r="HO63" s="287"/>
      <c r="HP63" s="287"/>
      <c r="HQ63" s="287"/>
      <c r="HR63" s="287"/>
      <c r="HS63" s="287"/>
      <c r="HT63" s="287"/>
      <c r="HU63" s="287"/>
      <c r="HV63" s="287"/>
      <c r="HW63" s="287"/>
      <c r="HX63" s="287"/>
      <c r="HY63" s="287"/>
      <c r="HZ63" s="287"/>
      <c r="IA63" s="287"/>
      <c r="IB63" s="287"/>
      <c r="IC63" s="287"/>
      <c r="ID63" s="287"/>
      <c r="IE63" s="287"/>
      <c r="IF63" s="287"/>
      <c r="IG63" s="287"/>
    </row>
    <row r="64" spans="1:241" s="259" customFormat="1" ht="17.25" customHeight="1" thickBot="1" x14ac:dyDescent="0.3">
      <c r="A64" s="269"/>
      <c r="B64" s="320"/>
      <c r="C64" s="321"/>
      <c r="D64" s="321"/>
      <c r="E64" s="318"/>
      <c r="F64" s="318"/>
      <c r="G64" s="287"/>
      <c r="H64" s="287"/>
      <c r="I64" s="287"/>
      <c r="J64" s="287"/>
      <c r="K64" s="287"/>
      <c r="L64" s="287"/>
      <c r="M64" s="287"/>
      <c r="N64" s="287"/>
      <c r="O64" s="287"/>
      <c r="P64" s="287"/>
      <c r="Q64" s="287"/>
      <c r="R64" s="287"/>
      <c r="S64" s="287"/>
      <c r="T64" s="287"/>
      <c r="U64" s="287"/>
      <c r="V64" s="287"/>
      <c r="W64" s="287"/>
      <c r="X64" s="287"/>
      <c r="Y64" s="287"/>
      <c r="Z64" s="287"/>
      <c r="AA64" s="287"/>
      <c r="AB64" s="287"/>
      <c r="AC64" s="287"/>
      <c r="AD64" s="287"/>
      <c r="AE64" s="287"/>
      <c r="AF64" s="287"/>
      <c r="AG64" s="287"/>
      <c r="AH64" s="287"/>
      <c r="AI64" s="287"/>
      <c r="AJ64" s="287"/>
      <c r="AK64" s="287"/>
      <c r="AL64" s="287"/>
      <c r="AM64" s="287"/>
      <c r="AN64" s="287"/>
      <c r="AO64" s="287"/>
      <c r="AP64" s="287"/>
      <c r="AQ64" s="287"/>
      <c r="AR64" s="287"/>
      <c r="AS64" s="287"/>
      <c r="AT64" s="287"/>
      <c r="AU64" s="287"/>
      <c r="AV64" s="287"/>
      <c r="AW64" s="287"/>
      <c r="AX64" s="287"/>
      <c r="AY64" s="287"/>
      <c r="AZ64" s="287"/>
      <c r="BA64" s="287"/>
      <c r="BB64" s="287"/>
      <c r="BC64" s="287"/>
      <c r="BD64" s="287"/>
      <c r="BE64" s="287"/>
      <c r="BF64" s="287"/>
      <c r="BG64" s="287"/>
      <c r="BH64" s="287"/>
      <c r="BI64" s="287"/>
      <c r="BJ64" s="287"/>
      <c r="BK64" s="287"/>
      <c r="BL64" s="287"/>
      <c r="BM64" s="287"/>
      <c r="BN64" s="287"/>
      <c r="BO64" s="287"/>
      <c r="BP64" s="287"/>
      <c r="BQ64" s="287"/>
      <c r="BR64" s="287"/>
      <c r="BS64" s="287"/>
      <c r="BT64" s="287"/>
      <c r="BU64" s="287"/>
      <c r="BV64" s="287"/>
      <c r="BW64" s="287"/>
      <c r="BX64" s="287"/>
      <c r="BY64" s="287"/>
      <c r="BZ64" s="287"/>
      <c r="CA64" s="287"/>
      <c r="CB64" s="287"/>
      <c r="CC64" s="287"/>
      <c r="CD64" s="287"/>
      <c r="CE64" s="287"/>
      <c r="CF64" s="287"/>
      <c r="CG64" s="287"/>
      <c r="CH64" s="287"/>
      <c r="CI64" s="287"/>
      <c r="CJ64" s="287"/>
      <c r="CK64" s="287"/>
      <c r="CL64" s="287"/>
      <c r="CM64" s="287"/>
      <c r="CN64" s="287"/>
      <c r="CO64" s="287"/>
      <c r="CP64" s="287"/>
      <c r="CQ64" s="287"/>
      <c r="CR64" s="287"/>
      <c r="CS64" s="287"/>
      <c r="CT64" s="287"/>
      <c r="CU64" s="287"/>
      <c r="CV64" s="287"/>
      <c r="CW64" s="287"/>
      <c r="CX64" s="287"/>
      <c r="CY64" s="287"/>
      <c r="CZ64" s="287"/>
      <c r="DA64" s="287"/>
      <c r="DB64" s="287"/>
      <c r="DC64" s="287"/>
      <c r="DD64" s="287"/>
      <c r="DE64" s="287"/>
      <c r="DF64" s="287"/>
      <c r="DG64" s="287"/>
      <c r="DH64" s="287"/>
      <c r="DI64" s="287"/>
      <c r="DJ64" s="287"/>
      <c r="DK64" s="287"/>
      <c r="DL64" s="287"/>
      <c r="DM64" s="287"/>
      <c r="DN64" s="287"/>
      <c r="DO64" s="287"/>
      <c r="DP64" s="287"/>
      <c r="DQ64" s="287"/>
      <c r="DR64" s="287"/>
      <c r="DS64" s="287"/>
      <c r="DT64" s="287"/>
      <c r="DU64" s="287"/>
      <c r="DV64" s="287"/>
      <c r="DW64" s="287"/>
      <c r="DX64" s="287"/>
      <c r="DY64" s="287"/>
      <c r="DZ64" s="287"/>
      <c r="EA64" s="287"/>
      <c r="EB64" s="287"/>
      <c r="EC64" s="287"/>
      <c r="ED64" s="287"/>
      <c r="EE64" s="287"/>
      <c r="EF64" s="287"/>
      <c r="EG64" s="287"/>
      <c r="EH64" s="287"/>
      <c r="EI64" s="287"/>
      <c r="EJ64" s="287"/>
      <c r="EK64" s="287"/>
      <c r="EL64" s="287"/>
      <c r="EM64" s="287"/>
      <c r="EN64" s="287"/>
      <c r="EO64" s="287"/>
      <c r="EP64" s="287"/>
      <c r="EQ64" s="287"/>
      <c r="ER64" s="287"/>
      <c r="ES64" s="287"/>
      <c r="ET64" s="287"/>
      <c r="EU64" s="287"/>
      <c r="EV64" s="287"/>
      <c r="EW64" s="287"/>
      <c r="EX64" s="287"/>
      <c r="EY64" s="287"/>
      <c r="EZ64" s="287"/>
      <c r="FA64" s="287"/>
      <c r="FB64" s="287"/>
      <c r="FC64" s="287"/>
      <c r="FD64" s="287"/>
      <c r="FE64" s="287"/>
      <c r="FF64" s="287"/>
      <c r="FG64" s="287"/>
      <c r="FH64" s="287"/>
      <c r="FI64" s="287"/>
      <c r="FJ64" s="287"/>
      <c r="FK64" s="287"/>
      <c r="FL64" s="287"/>
      <c r="FM64" s="287"/>
      <c r="FN64" s="287"/>
      <c r="FO64" s="287"/>
      <c r="FP64" s="287"/>
      <c r="FQ64" s="287"/>
      <c r="FR64" s="287"/>
      <c r="FS64" s="287"/>
      <c r="FT64" s="287"/>
      <c r="FU64" s="287"/>
      <c r="FV64" s="287"/>
      <c r="FW64" s="287"/>
      <c r="FX64" s="287"/>
      <c r="FY64" s="287"/>
      <c r="FZ64" s="287"/>
      <c r="GA64" s="287"/>
      <c r="GB64" s="287"/>
      <c r="GC64" s="287"/>
      <c r="GD64" s="287"/>
      <c r="GE64" s="287"/>
      <c r="GF64" s="287"/>
      <c r="GG64" s="287"/>
      <c r="GH64" s="287"/>
      <c r="GI64" s="287"/>
      <c r="GJ64" s="287"/>
      <c r="GK64" s="287"/>
      <c r="GL64" s="287"/>
      <c r="GM64" s="287"/>
      <c r="GN64" s="287"/>
      <c r="GO64" s="287"/>
      <c r="GP64" s="287"/>
      <c r="GQ64" s="287"/>
      <c r="GR64" s="287"/>
      <c r="GS64" s="287"/>
      <c r="GT64" s="287"/>
      <c r="GU64" s="287"/>
      <c r="GV64" s="287"/>
      <c r="GW64" s="287"/>
      <c r="GX64" s="287"/>
      <c r="GY64" s="287"/>
      <c r="GZ64" s="287"/>
      <c r="HA64" s="287"/>
      <c r="HB64" s="287"/>
      <c r="HC64" s="287"/>
      <c r="HD64" s="287"/>
      <c r="HE64" s="287"/>
      <c r="HF64" s="287"/>
      <c r="HG64" s="287"/>
      <c r="HH64" s="287"/>
      <c r="HI64" s="287"/>
      <c r="HJ64" s="287"/>
      <c r="HK64" s="287"/>
      <c r="HL64" s="287"/>
      <c r="HM64" s="287"/>
      <c r="HN64" s="287"/>
      <c r="HO64" s="287"/>
      <c r="HP64" s="287"/>
      <c r="HQ64" s="287"/>
      <c r="HR64" s="287"/>
      <c r="HS64" s="287"/>
      <c r="HT64" s="287"/>
      <c r="HU64" s="287"/>
      <c r="HV64" s="287"/>
      <c r="HW64" s="287"/>
      <c r="HX64" s="287"/>
      <c r="HY64" s="287"/>
      <c r="HZ64" s="287"/>
      <c r="IA64" s="287"/>
      <c r="IB64" s="287"/>
      <c r="IC64" s="287"/>
      <c r="ID64" s="287"/>
      <c r="IE64" s="287"/>
      <c r="IF64" s="287"/>
      <c r="IG64" s="287"/>
    </row>
    <row r="65" spans="1:241" s="269" customFormat="1" ht="17.25" customHeight="1" thickBot="1" x14ac:dyDescent="0.3">
      <c r="A65" s="408">
        <v>8</v>
      </c>
      <c r="B65" s="1179" t="s">
        <v>242</v>
      </c>
      <c r="C65" s="293" t="str">
        <f>C19</f>
        <v>01.09. - 31.12.2021</v>
      </c>
      <c r="D65" s="293" t="str">
        <f>D19</f>
        <v>01.01. - 31.08.2022</v>
      </c>
      <c r="E65" s="1547" t="s">
        <v>748</v>
      </c>
      <c r="F65" s="1548"/>
      <c r="G65" s="259"/>
      <c r="H65" s="259"/>
      <c r="I65" s="259"/>
      <c r="J65" s="259"/>
      <c r="K65" s="259"/>
      <c r="L65" s="259"/>
      <c r="M65" s="259"/>
      <c r="N65" s="259"/>
      <c r="O65" s="259"/>
      <c r="P65" s="259"/>
      <c r="Q65" s="259"/>
      <c r="R65" s="259"/>
      <c r="S65" s="259"/>
      <c r="T65" s="259"/>
      <c r="U65" s="259"/>
      <c r="V65" s="259"/>
      <c r="W65" s="259"/>
      <c r="X65" s="259"/>
      <c r="Y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S65" s="259"/>
      <c r="CT65" s="259"/>
      <c r="CU65" s="259"/>
      <c r="CV65" s="259"/>
      <c r="CW65" s="259"/>
      <c r="CX65" s="259"/>
      <c r="CY65" s="259"/>
      <c r="CZ65" s="259"/>
      <c r="DA65" s="259"/>
      <c r="DB65" s="259"/>
      <c r="DC65" s="259"/>
      <c r="DD65" s="259"/>
      <c r="DE65" s="259"/>
      <c r="DF65" s="259"/>
      <c r="DG65" s="259"/>
      <c r="DH65" s="259"/>
      <c r="DI65" s="259"/>
      <c r="DJ65" s="259"/>
      <c r="DK65" s="259"/>
      <c r="DL65" s="259"/>
      <c r="DM65" s="259"/>
      <c r="DN65" s="259"/>
      <c r="DO65" s="259"/>
      <c r="DP65" s="259"/>
      <c r="DQ65" s="259"/>
      <c r="DR65" s="259"/>
      <c r="DS65" s="259"/>
      <c r="DT65" s="259"/>
      <c r="DU65" s="259"/>
      <c r="DV65" s="259"/>
      <c r="DW65" s="259"/>
      <c r="DX65" s="259"/>
      <c r="DY65" s="259"/>
      <c r="DZ65" s="259"/>
      <c r="EA65" s="259"/>
      <c r="EB65" s="259"/>
      <c r="EC65" s="259"/>
      <c r="ED65" s="259"/>
      <c r="EE65" s="259"/>
      <c r="EF65" s="259"/>
      <c r="EG65" s="259"/>
      <c r="EH65" s="259"/>
      <c r="EI65" s="259"/>
      <c r="EJ65" s="259"/>
      <c r="EK65" s="259"/>
      <c r="EL65" s="259"/>
      <c r="EM65" s="259"/>
      <c r="EN65" s="259"/>
      <c r="EO65" s="259"/>
      <c r="EP65" s="259"/>
      <c r="EQ65" s="259"/>
      <c r="ER65" s="259"/>
      <c r="ES65" s="259"/>
      <c r="ET65" s="259"/>
      <c r="EU65" s="259"/>
      <c r="EV65" s="259"/>
      <c r="EW65" s="259"/>
      <c r="EX65" s="259"/>
      <c r="EY65" s="259"/>
      <c r="EZ65" s="259"/>
      <c r="FA65" s="259"/>
      <c r="FB65" s="259"/>
      <c r="FC65" s="259"/>
      <c r="FD65" s="259"/>
      <c r="FE65" s="259"/>
      <c r="FF65" s="259"/>
      <c r="FG65" s="259"/>
      <c r="FH65" s="259"/>
      <c r="FI65" s="259"/>
      <c r="FJ65" s="259"/>
      <c r="FK65" s="259"/>
      <c r="FL65" s="259"/>
      <c r="FM65" s="259"/>
      <c r="FN65" s="259"/>
      <c r="FO65" s="259"/>
      <c r="FP65" s="259"/>
      <c r="FQ65" s="259"/>
      <c r="FR65" s="259"/>
      <c r="FS65" s="259"/>
      <c r="FT65" s="259"/>
      <c r="FU65" s="259"/>
      <c r="FV65" s="259"/>
      <c r="FW65" s="259"/>
      <c r="FX65" s="259"/>
      <c r="FY65" s="259"/>
      <c r="FZ65" s="259"/>
      <c r="GA65" s="259"/>
      <c r="GB65" s="259"/>
      <c r="GC65" s="259"/>
      <c r="GD65" s="259"/>
      <c r="GE65" s="259"/>
      <c r="GF65" s="259"/>
      <c r="GG65" s="259"/>
      <c r="GH65" s="259"/>
      <c r="GI65" s="259"/>
      <c r="GJ65" s="259"/>
      <c r="GK65" s="259"/>
      <c r="GL65" s="259"/>
      <c r="GM65" s="259"/>
      <c r="GN65" s="259"/>
      <c r="GO65" s="259"/>
      <c r="GP65" s="259"/>
      <c r="GQ65" s="259"/>
      <c r="GR65" s="259"/>
      <c r="GS65" s="259"/>
      <c r="GT65" s="259"/>
      <c r="GU65" s="259"/>
      <c r="GV65" s="259"/>
      <c r="GW65" s="259"/>
      <c r="GX65" s="259"/>
      <c r="GY65" s="259"/>
      <c r="GZ65" s="259"/>
      <c r="HA65" s="259"/>
      <c r="HB65" s="259"/>
      <c r="HC65" s="259"/>
      <c r="HD65" s="259"/>
      <c r="HE65" s="259"/>
      <c r="HF65" s="259"/>
      <c r="HG65" s="259"/>
      <c r="HH65" s="259"/>
      <c r="HI65" s="259"/>
      <c r="HJ65" s="259"/>
      <c r="HK65" s="259"/>
      <c r="HL65" s="259"/>
      <c r="HM65" s="259"/>
      <c r="HN65" s="259"/>
      <c r="HO65" s="259"/>
      <c r="HP65" s="259"/>
      <c r="HQ65" s="259"/>
      <c r="HR65" s="259"/>
      <c r="HS65" s="259"/>
      <c r="HT65" s="259"/>
      <c r="HU65" s="259"/>
      <c r="HV65" s="259"/>
      <c r="HW65" s="259"/>
      <c r="HX65" s="259"/>
      <c r="HY65" s="259"/>
      <c r="HZ65" s="259"/>
      <c r="IA65" s="259"/>
      <c r="IB65" s="259"/>
      <c r="IC65" s="259"/>
      <c r="ID65" s="259"/>
      <c r="IE65" s="259"/>
    </row>
    <row r="66" spans="1:241" s="269" customFormat="1" ht="17.25" customHeight="1" thickBot="1" x14ac:dyDescent="0.3">
      <c r="A66" s="1169"/>
      <c r="B66" s="399" t="s">
        <v>768</v>
      </c>
      <c r="C66" s="1198">
        <f>(C21+C30+C34+C35+C36+C37+C38+C39)-(C51+C53+C55+C60+C62)</f>
        <v>0</v>
      </c>
      <c r="D66" s="1198">
        <f>(D21+D30+D34+D35+D36+D37+D38+D39)-(D51+D53+D55+D60+D62)</f>
        <v>0</v>
      </c>
      <c r="E66" s="1524">
        <f>SUM(C66:D66)</f>
        <v>0</v>
      </c>
      <c r="F66" s="1525"/>
    </row>
    <row r="67" spans="1:241" s="269" customFormat="1" ht="17.25" customHeight="1" thickBot="1" x14ac:dyDescent="0.3">
      <c r="A67" s="1167"/>
      <c r="B67" s="1168"/>
      <c r="C67" s="1551"/>
      <c r="D67" s="1551"/>
      <c r="E67" s="323"/>
      <c r="F67" s="313"/>
      <c r="G67" s="313"/>
      <c r="H67" s="313"/>
      <c r="I67" s="313"/>
      <c r="J67" s="313"/>
      <c r="K67" s="313"/>
      <c r="L67" s="313"/>
      <c r="M67" s="313"/>
      <c r="N67" s="313"/>
      <c r="O67" s="313"/>
      <c r="P67" s="313"/>
      <c r="Q67" s="313"/>
      <c r="R67" s="313"/>
      <c r="S67" s="313"/>
      <c r="T67" s="313"/>
      <c r="U67" s="313"/>
      <c r="V67" s="313"/>
      <c r="W67" s="313"/>
      <c r="X67" s="313"/>
      <c r="Y67" s="313"/>
      <c r="Z67" s="313"/>
      <c r="AA67" s="313"/>
      <c r="AB67" s="313"/>
      <c r="AC67" s="313"/>
      <c r="AD67" s="313"/>
      <c r="AE67" s="313"/>
      <c r="AF67" s="313"/>
      <c r="AG67" s="313"/>
      <c r="AH67" s="313"/>
      <c r="AI67" s="313"/>
      <c r="AJ67" s="313"/>
      <c r="AK67" s="313"/>
      <c r="AL67" s="313"/>
      <c r="AM67" s="313"/>
      <c r="AN67" s="313"/>
      <c r="AO67" s="313"/>
      <c r="AP67" s="313"/>
      <c r="AQ67" s="313"/>
      <c r="AR67" s="313"/>
      <c r="AS67" s="313"/>
      <c r="AT67" s="313"/>
      <c r="AU67" s="313"/>
      <c r="AV67" s="313"/>
      <c r="AW67" s="313"/>
      <c r="AX67" s="313"/>
      <c r="AY67" s="313"/>
      <c r="AZ67" s="313"/>
      <c r="BA67" s="313"/>
      <c r="BB67" s="313"/>
      <c r="BC67" s="313"/>
      <c r="BD67" s="313"/>
      <c r="BE67" s="313"/>
      <c r="BF67" s="313"/>
      <c r="BG67" s="313"/>
      <c r="BH67" s="313"/>
      <c r="BI67" s="313"/>
      <c r="BJ67" s="313"/>
      <c r="BK67" s="313"/>
      <c r="BL67" s="313"/>
      <c r="BM67" s="313"/>
      <c r="BN67" s="313"/>
      <c r="BO67" s="313"/>
      <c r="BP67" s="313"/>
      <c r="BQ67" s="313"/>
      <c r="BR67" s="313"/>
      <c r="BS67" s="313"/>
      <c r="BT67" s="313"/>
      <c r="BU67" s="313"/>
      <c r="BV67" s="313"/>
      <c r="BW67" s="313"/>
      <c r="BX67" s="313"/>
      <c r="BY67" s="313"/>
      <c r="BZ67" s="313"/>
      <c r="CA67" s="313"/>
      <c r="CB67" s="313"/>
      <c r="CC67" s="313"/>
      <c r="CD67" s="313"/>
      <c r="CE67" s="313"/>
      <c r="CF67" s="313"/>
      <c r="CG67" s="313"/>
      <c r="CH67" s="313"/>
      <c r="CI67" s="313"/>
      <c r="CJ67" s="313"/>
      <c r="CK67" s="313"/>
      <c r="CL67" s="313"/>
      <c r="CM67" s="313"/>
      <c r="CN67" s="313"/>
      <c r="CO67" s="313"/>
      <c r="CP67" s="313"/>
      <c r="CQ67" s="313"/>
      <c r="CR67" s="313"/>
      <c r="CS67" s="313"/>
      <c r="CT67" s="313"/>
      <c r="CU67" s="313"/>
      <c r="CV67" s="313"/>
      <c r="CW67" s="313"/>
      <c r="CX67" s="313"/>
      <c r="CY67" s="313"/>
      <c r="CZ67" s="313"/>
      <c r="DA67" s="313"/>
      <c r="DB67" s="313"/>
      <c r="DC67" s="313"/>
      <c r="DD67" s="313"/>
      <c r="DE67" s="313"/>
      <c r="DF67" s="313"/>
      <c r="DG67" s="313"/>
      <c r="DH67" s="313"/>
      <c r="DI67" s="313"/>
      <c r="DJ67" s="313"/>
      <c r="DK67" s="313"/>
      <c r="DL67" s="313"/>
      <c r="DM67" s="313"/>
      <c r="DN67" s="313"/>
      <c r="DO67" s="313"/>
      <c r="DP67" s="313"/>
      <c r="DQ67" s="313"/>
      <c r="DR67" s="313"/>
      <c r="DS67" s="313"/>
      <c r="DT67" s="313"/>
      <c r="DU67" s="313"/>
      <c r="DV67" s="313"/>
      <c r="DW67" s="313"/>
      <c r="DX67" s="313"/>
      <c r="DY67" s="313"/>
      <c r="DZ67" s="313"/>
      <c r="EA67" s="313"/>
      <c r="EB67" s="313"/>
      <c r="EC67" s="313"/>
      <c r="ED67" s="313"/>
      <c r="EE67" s="313"/>
      <c r="EF67" s="313"/>
      <c r="EG67" s="313"/>
      <c r="EH67" s="313"/>
      <c r="EI67" s="313"/>
      <c r="EJ67" s="313"/>
      <c r="EK67" s="313"/>
      <c r="EL67" s="313"/>
      <c r="EM67" s="313"/>
      <c r="EN67" s="313"/>
      <c r="EO67" s="313"/>
      <c r="EP67" s="313"/>
      <c r="EQ67" s="313"/>
      <c r="ER67" s="313"/>
      <c r="ES67" s="313"/>
      <c r="ET67" s="313"/>
      <c r="EU67" s="313"/>
      <c r="EV67" s="313"/>
      <c r="EW67" s="313"/>
      <c r="EX67" s="313"/>
      <c r="EY67" s="313"/>
      <c r="EZ67" s="313"/>
      <c r="FA67" s="313"/>
      <c r="FB67" s="313"/>
      <c r="FC67" s="313"/>
      <c r="FD67" s="313"/>
      <c r="FE67" s="313"/>
      <c r="FF67" s="313"/>
      <c r="FG67" s="313"/>
      <c r="FH67" s="313"/>
      <c r="FI67" s="313"/>
      <c r="FJ67" s="313"/>
      <c r="FK67" s="313"/>
      <c r="FL67" s="313"/>
      <c r="FM67" s="313"/>
      <c r="FN67" s="313"/>
      <c r="FO67" s="313"/>
      <c r="FP67" s="313"/>
      <c r="FQ67" s="313"/>
      <c r="FR67" s="313"/>
      <c r="FS67" s="313"/>
      <c r="FT67" s="313"/>
      <c r="FU67" s="313"/>
      <c r="FV67" s="313"/>
      <c r="FW67" s="313"/>
      <c r="FX67" s="313"/>
      <c r="FY67" s="313"/>
      <c r="FZ67" s="313"/>
      <c r="GA67" s="313"/>
      <c r="GB67" s="313"/>
      <c r="GC67" s="313"/>
      <c r="GD67" s="313"/>
      <c r="GE67" s="313"/>
      <c r="GF67" s="313"/>
      <c r="GG67" s="313"/>
      <c r="GH67" s="313"/>
      <c r="GI67" s="313"/>
      <c r="GJ67" s="313"/>
      <c r="GK67" s="313"/>
      <c r="GL67" s="313"/>
      <c r="GM67" s="313"/>
      <c r="GN67" s="313"/>
      <c r="GO67" s="313"/>
      <c r="GP67" s="313"/>
      <c r="GQ67" s="313"/>
      <c r="GR67" s="313"/>
      <c r="GS67" s="313"/>
      <c r="GT67" s="313"/>
      <c r="GU67" s="313"/>
      <c r="GV67" s="313"/>
      <c r="GW67" s="313"/>
      <c r="GX67" s="313"/>
      <c r="GY67" s="313"/>
      <c r="GZ67" s="313"/>
      <c r="HA67" s="313"/>
      <c r="HB67" s="313"/>
      <c r="HC67" s="313"/>
      <c r="HD67" s="313"/>
      <c r="HE67" s="313"/>
      <c r="HF67" s="313"/>
      <c r="HG67" s="313"/>
      <c r="HH67" s="313"/>
      <c r="HI67" s="313"/>
      <c r="HJ67" s="313"/>
      <c r="HK67" s="313"/>
      <c r="HL67" s="313"/>
      <c r="HM67" s="313"/>
      <c r="HN67" s="313"/>
      <c r="HO67" s="313"/>
      <c r="HP67" s="313"/>
      <c r="HQ67" s="313"/>
      <c r="HR67" s="313"/>
      <c r="HS67" s="313"/>
      <c r="HT67" s="313"/>
      <c r="HU67" s="313"/>
      <c r="HV67" s="313"/>
      <c r="HW67" s="313"/>
      <c r="HX67" s="313"/>
      <c r="HY67" s="313"/>
      <c r="HZ67" s="313"/>
      <c r="IA67" s="313"/>
      <c r="IB67" s="313"/>
      <c r="IC67" s="313"/>
      <c r="ID67" s="313"/>
      <c r="IE67" s="313"/>
    </row>
    <row r="68" spans="1:241" s="269" customFormat="1" ht="17.25" customHeight="1" thickBot="1" x14ac:dyDescent="0.3">
      <c r="A68" s="409"/>
      <c r="B68" s="1544" t="s">
        <v>255</v>
      </c>
      <c r="C68" s="1545"/>
      <c r="D68" s="1546"/>
      <c r="E68" s="1517" t="e">
        <f>E66/E16</f>
        <v>#DIV/0!</v>
      </c>
      <c r="F68" s="1518"/>
      <c r="G68" s="313"/>
      <c r="H68" s="313"/>
      <c r="I68" s="313"/>
      <c r="J68" s="313"/>
      <c r="K68" s="313"/>
      <c r="L68" s="313"/>
      <c r="M68" s="313"/>
      <c r="N68" s="313"/>
      <c r="O68" s="313"/>
      <c r="P68" s="313"/>
      <c r="Q68" s="313"/>
      <c r="R68" s="313"/>
      <c r="S68" s="313"/>
      <c r="T68" s="313"/>
      <c r="U68" s="313"/>
      <c r="V68" s="313"/>
      <c r="W68" s="313"/>
      <c r="X68" s="313"/>
      <c r="Y68" s="313"/>
      <c r="Z68" s="313"/>
      <c r="AA68" s="313"/>
      <c r="AB68" s="313"/>
      <c r="AC68" s="313"/>
      <c r="AD68" s="313"/>
      <c r="AE68" s="313"/>
      <c r="AF68" s="313"/>
      <c r="AG68" s="313"/>
      <c r="AH68" s="313"/>
      <c r="AI68" s="313"/>
      <c r="AJ68" s="313"/>
      <c r="AK68" s="313"/>
      <c r="AL68" s="313"/>
      <c r="AM68" s="313"/>
      <c r="AN68" s="313"/>
      <c r="AO68" s="313"/>
      <c r="AP68" s="313"/>
      <c r="AQ68" s="313"/>
      <c r="AR68" s="313"/>
      <c r="AS68" s="313"/>
      <c r="AT68" s="313"/>
      <c r="AU68" s="313"/>
      <c r="AV68" s="313"/>
      <c r="AW68" s="313"/>
      <c r="AX68" s="313"/>
      <c r="AY68" s="313"/>
      <c r="AZ68" s="313"/>
      <c r="BA68" s="313"/>
      <c r="BB68" s="313"/>
      <c r="BC68" s="313"/>
      <c r="BD68" s="313"/>
      <c r="BE68" s="313"/>
      <c r="BF68" s="313"/>
      <c r="BG68" s="313"/>
      <c r="BH68" s="313"/>
      <c r="BI68" s="313"/>
      <c r="BJ68" s="313"/>
      <c r="BK68" s="313"/>
      <c r="BL68" s="313"/>
      <c r="BM68" s="313"/>
      <c r="BN68" s="313"/>
      <c r="BO68" s="313"/>
      <c r="BP68" s="313"/>
      <c r="BQ68" s="313"/>
      <c r="BR68" s="313"/>
      <c r="BS68" s="313"/>
      <c r="BT68" s="313"/>
      <c r="BU68" s="313"/>
      <c r="BV68" s="313"/>
      <c r="BW68" s="313"/>
      <c r="BX68" s="313"/>
      <c r="BY68" s="313"/>
      <c r="BZ68" s="313"/>
      <c r="CA68" s="313"/>
      <c r="CB68" s="313"/>
      <c r="CC68" s="313"/>
      <c r="CD68" s="313"/>
      <c r="CE68" s="313"/>
      <c r="CF68" s="313"/>
      <c r="CG68" s="313"/>
      <c r="CH68" s="313"/>
      <c r="CI68" s="313"/>
      <c r="CJ68" s="313"/>
      <c r="CK68" s="313"/>
      <c r="CL68" s="313"/>
      <c r="CM68" s="313"/>
      <c r="CN68" s="313"/>
      <c r="CO68" s="313"/>
      <c r="CP68" s="313"/>
      <c r="CQ68" s="313"/>
      <c r="CR68" s="313"/>
      <c r="CS68" s="313"/>
      <c r="CT68" s="313"/>
      <c r="CU68" s="313"/>
      <c r="CV68" s="313"/>
      <c r="CW68" s="313"/>
      <c r="CX68" s="313"/>
      <c r="CY68" s="313"/>
      <c r="CZ68" s="313"/>
      <c r="DA68" s="313"/>
      <c r="DB68" s="313"/>
      <c r="DC68" s="313"/>
      <c r="DD68" s="313"/>
      <c r="DE68" s="313"/>
      <c r="DF68" s="313"/>
      <c r="DG68" s="313"/>
      <c r="DH68" s="313"/>
      <c r="DI68" s="313"/>
      <c r="DJ68" s="313"/>
      <c r="DK68" s="313"/>
      <c r="DL68" s="313"/>
      <c r="DM68" s="313"/>
      <c r="DN68" s="313"/>
      <c r="DO68" s="313"/>
      <c r="DP68" s="313"/>
      <c r="DQ68" s="313"/>
      <c r="DR68" s="313"/>
      <c r="DS68" s="313"/>
      <c r="DT68" s="313"/>
      <c r="DU68" s="313"/>
      <c r="DV68" s="313"/>
      <c r="DW68" s="313"/>
      <c r="DX68" s="313"/>
      <c r="DY68" s="313"/>
      <c r="DZ68" s="313"/>
      <c r="EA68" s="313"/>
      <c r="EB68" s="313"/>
      <c r="EC68" s="313"/>
      <c r="ED68" s="313"/>
      <c r="EE68" s="313"/>
      <c r="EF68" s="313"/>
      <c r="EG68" s="313"/>
      <c r="EH68" s="313"/>
      <c r="EI68" s="313"/>
      <c r="EJ68" s="313"/>
      <c r="EK68" s="313"/>
      <c r="EL68" s="313"/>
      <c r="EM68" s="313"/>
      <c r="EN68" s="313"/>
      <c r="EO68" s="313"/>
      <c r="EP68" s="313"/>
      <c r="EQ68" s="313"/>
      <c r="ER68" s="313"/>
      <c r="ES68" s="313"/>
      <c r="ET68" s="313"/>
      <c r="EU68" s="313"/>
      <c r="EV68" s="313"/>
      <c r="EW68" s="313"/>
      <c r="EX68" s="313"/>
      <c r="EY68" s="313"/>
      <c r="EZ68" s="313"/>
      <c r="FA68" s="313"/>
      <c r="FB68" s="313"/>
      <c r="FC68" s="313"/>
      <c r="FD68" s="313"/>
      <c r="FE68" s="313"/>
      <c r="FF68" s="313"/>
      <c r="FG68" s="313"/>
      <c r="FH68" s="313"/>
      <c r="FI68" s="313"/>
      <c r="FJ68" s="313"/>
      <c r="FK68" s="313"/>
      <c r="FL68" s="313"/>
      <c r="FM68" s="313"/>
      <c r="FN68" s="313"/>
      <c r="FO68" s="313"/>
      <c r="FP68" s="313"/>
      <c r="FQ68" s="313"/>
      <c r="FR68" s="313"/>
      <c r="FS68" s="313"/>
      <c r="FT68" s="313"/>
      <c r="FU68" s="313"/>
      <c r="FV68" s="313"/>
      <c r="FW68" s="313"/>
      <c r="FX68" s="313"/>
      <c r="FY68" s="313"/>
      <c r="FZ68" s="313"/>
      <c r="GA68" s="313"/>
      <c r="GB68" s="313"/>
      <c r="GC68" s="313"/>
      <c r="GD68" s="313"/>
      <c r="GE68" s="313"/>
      <c r="GF68" s="313"/>
      <c r="GG68" s="313"/>
      <c r="GH68" s="313"/>
      <c r="GI68" s="313"/>
      <c r="GJ68" s="313"/>
      <c r="GK68" s="313"/>
      <c r="GL68" s="313"/>
      <c r="GM68" s="313"/>
      <c r="GN68" s="313"/>
      <c r="GO68" s="313"/>
      <c r="GP68" s="313"/>
      <c r="GQ68" s="313"/>
      <c r="GR68" s="313"/>
      <c r="GS68" s="313"/>
      <c r="GT68" s="313"/>
      <c r="GU68" s="313"/>
      <c r="GV68" s="313"/>
      <c r="GW68" s="313"/>
      <c r="GX68" s="313"/>
      <c r="GY68" s="313"/>
      <c r="GZ68" s="313"/>
      <c r="HA68" s="313"/>
      <c r="HB68" s="313"/>
      <c r="HC68" s="313"/>
      <c r="HD68" s="313"/>
      <c r="HE68" s="313"/>
      <c r="HF68" s="313"/>
      <c r="HG68" s="313"/>
      <c r="HH68" s="313"/>
      <c r="HI68" s="313"/>
      <c r="HJ68" s="313"/>
      <c r="HK68" s="313"/>
      <c r="HL68" s="313"/>
      <c r="HM68" s="313"/>
      <c r="HN68" s="313"/>
      <c r="HO68" s="313"/>
      <c r="HP68" s="313"/>
      <c r="HQ68" s="313"/>
      <c r="HR68" s="313"/>
      <c r="HS68" s="313"/>
      <c r="HT68" s="313"/>
      <c r="HU68" s="313"/>
      <c r="HV68" s="313"/>
      <c r="HW68" s="313"/>
      <c r="HX68" s="313"/>
      <c r="HY68" s="313"/>
      <c r="HZ68" s="313"/>
      <c r="IA68" s="313"/>
      <c r="IB68" s="313"/>
      <c r="IC68" s="313"/>
      <c r="ID68" s="313"/>
      <c r="IE68" s="313"/>
    </row>
    <row r="69" spans="1:241" s="269" customFormat="1" ht="17.25" customHeight="1" thickBot="1" x14ac:dyDescent="0.3">
      <c r="A69" s="409"/>
      <c r="B69" s="1170"/>
      <c r="C69" s="1170"/>
      <c r="D69" s="1170"/>
      <c r="E69" s="323"/>
      <c r="F69" s="323"/>
      <c r="G69" s="313"/>
      <c r="H69" s="313"/>
      <c r="I69" s="313"/>
      <c r="J69" s="313"/>
      <c r="K69" s="313"/>
      <c r="L69" s="313"/>
      <c r="M69" s="313"/>
      <c r="N69" s="313"/>
      <c r="O69" s="313"/>
      <c r="P69" s="313"/>
      <c r="Q69" s="313"/>
      <c r="R69" s="313"/>
      <c r="S69" s="313"/>
      <c r="T69" s="313"/>
      <c r="U69" s="313"/>
      <c r="V69" s="313"/>
      <c r="W69" s="313"/>
      <c r="X69" s="313"/>
      <c r="Y69" s="313"/>
      <c r="Z69" s="313"/>
      <c r="AA69" s="313"/>
      <c r="AB69" s="313"/>
      <c r="AC69" s="313"/>
      <c r="AD69" s="313"/>
      <c r="AE69" s="313"/>
      <c r="AF69" s="313"/>
      <c r="AG69" s="313"/>
      <c r="AH69" s="313"/>
      <c r="AI69" s="313"/>
      <c r="AJ69" s="313"/>
      <c r="AK69" s="313"/>
      <c r="AL69" s="313"/>
      <c r="AM69" s="313"/>
      <c r="AN69" s="313"/>
      <c r="AO69" s="313"/>
      <c r="AP69" s="313"/>
      <c r="AQ69" s="313"/>
      <c r="AR69" s="313"/>
      <c r="AS69" s="313"/>
      <c r="AT69" s="313"/>
      <c r="AU69" s="313"/>
      <c r="AV69" s="313"/>
      <c r="AW69" s="313"/>
      <c r="AX69" s="313"/>
      <c r="AY69" s="313"/>
      <c r="AZ69" s="313"/>
      <c r="BA69" s="313"/>
      <c r="BB69" s="313"/>
      <c r="BC69" s="313"/>
      <c r="BD69" s="313"/>
      <c r="BE69" s="313"/>
      <c r="BF69" s="313"/>
      <c r="BG69" s="313"/>
      <c r="BH69" s="313"/>
      <c r="BI69" s="313"/>
      <c r="BJ69" s="313"/>
      <c r="BK69" s="313"/>
      <c r="BL69" s="313"/>
      <c r="BM69" s="313"/>
      <c r="BN69" s="313"/>
      <c r="BO69" s="313"/>
      <c r="BP69" s="313"/>
      <c r="BQ69" s="313"/>
      <c r="BR69" s="313"/>
      <c r="BS69" s="313"/>
      <c r="BT69" s="313"/>
      <c r="BU69" s="313"/>
      <c r="BV69" s="313"/>
      <c r="BW69" s="313"/>
      <c r="BX69" s="313"/>
      <c r="BY69" s="313"/>
      <c r="BZ69" s="313"/>
      <c r="CA69" s="313"/>
      <c r="CB69" s="313"/>
      <c r="CC69" s="313"/>
      <c r="CD69" s="313"/>
      <c r="CE69" s="313"/>
      <c r="CF69" s="313"/>
      <c r="CG69" s="313"/>
      <c r="CH69" s="313"/>
      <c r="CI69" s="313"/>
      <c r="CJ69" s="313"/>
      <c r="CK69" s="313"/>
      <c r="CL69" s="313"/>
      <c r="CM69" s="313"/>
      <c r="CN69" s="313"/>
      <c r="CO69" s="313"/>
      <c r="CP69" s="313"/>
      <c r="CQ69" s="313"/>
      <c r="CR69" s="313"/>
      <c r="CS69" s="313"/>
      <c r="CT69" s="313"/>
      <c r="CU69" s="313"/>
      <c r="CV69" s="313"/>
      <c r="CW69" s="313"/>
      <c r="CX69" s="313"/>
      <c r="CY69" s="313"/>
      <c r="CZ69" s="313"/>
      <c r="DA69" s="313"/>
      <c r="DB69" s="313"/>
      <c r="DC69" s="313"/>
      <c r="DD69" s="313"/>
      <c r="DE69" s="313"/>
      <c r="DF69" s="313"/>
      <c r="DG69" s="313"/>
      <c r="DH69" s="313"/>
      <c r="DI69" s="313"/>
      <c r="DJ69" s="313"/>
      <c r="DK69" s="313"/>
      <c r="DL69" s="313"/>
      <c r="DM69" s="313"/>
      <c r="DN69" s="313"/>
      <c r="DO69" s="313"/>
      <c r="DP69" s="313"/>
      <c r="DQ69" s="313"/>
      <c r="DR69" s="313"/>
      <c r="DS69" s="313"/>
      <c r="DT69" s="313"/>
      <c r="DU69" s="313"/>
      <c r="DV69" s="313"/>
      <c r="DW69" s="313"/>
      <c r="DX69" s="313"/>
      <c r="DY69" s="313"/>
      <c r="DZ69" s="313"/>
      <c r="EA69" s="313"/>
      <c r="EB69" s="313"/>
      <c r="EC69" s="313"/>
      <c r="ED69" s="313"/>
      <c r="EE69" s="313"/>
      <c r="EF69" s="313"/>
      <c r="EG69" s="313"/>
      <c r="EH69" s="313"/>
      <c r="EI69" s="313"/>
      <c r="EJ69" s="313"/>
      <c r="EK69" s="313"/>
      <c r="EL69" s="313"/>
      <c r="EM69" s="313"/>
      <c r="EN69" s="313"/>
      <c r="EO69" s="313"/>
      <c r="EP69" s="313"/>
      <c r="EQ69" s="313"/>
      <c r="ER69" s="313"/>
      <c r="ES69" s="313"/>
      <c r="ET69" s="313"/>
      <c r="EU69" s="313"/>
      <c r="EV69" s="313"/>
      <c r="EW69" s="313"/>
      <c r="EX69" s="313"/>
      <c r="EY69" s="313"/>
      <c r="EZ69" s="313"/>
      <c r="FA69" s="313"/>
      <c r="FB69" s="313"/>
      <c r="FC69" s="313"/>
      <c r="FD69" s="313"/>
      <c r="FE69" s="313"/>
      <c r="FF69" s="313"/>
      <c r="FG69" s="313"/>
      <c r="FH69" s="313"/>
      <c r="FI69" s="313"/>
      <c r="FJ69" s="313"/>
      <c r="FK69" s="313"/>
      <c r="FL69" s="313"/>
      <c r="FM69" s="313"/>
      <c r="FN69" s="313"/>
      <c r="FO69" s="313"/>
      <c r="FP69" s="313"/>
      <c r="FQ69" s="313"/>
      <c r="FR69" s="313"/>
      <c r="FS69" s="313"/>
      <c r="FT69" s="313"/>
      <c r="FU69" s="313"/>
      <c r="FV69" s="313"/>
      <c r="FW69" s="313"/>
      <c r="FX69" s="313"/>
      <c r="FY69" s="313"/>
      <c r="FZ69" s="313"/>
      <c r="GA69" s="313"/>
      <c r="GB69" s="313"/>
      <c r="GC69" s="313"/>
      <c r="GD69" s="313"/>
      <c r="GE69" s="313"/>
      <c r="GF69" s="313"/>
      <c r="GG69" s="313"/>
      <c r="GH69" s="313"/>
      <c r="GI69" s="313"/>
      <c r="GJ69" s="313"/>
      <c r="GK69" s="313"/>
      <c r="GL69" s="313"/>
      <c r="GM69" s="313"/>
      <c r="GN69" s="313"/>
      <c r="GO69" s="313"/>
      <c r="GP69" s="313"/>
      <c r="GQ69" s="313"/>
      <c r="GR69" s="313"/>
      <c r="GS69" s="313"/>
      <c r="GT69" s="313"/>
      <c r="GU69" s="313"/>
      <c r="GV69" s="313"/>
      <c r="GW69" s="313"/>
      <c r="GX69" s="313"/>
      <c r="GY69" s="313"/>
      <c r="GZ69" s="313"/>
      <c r="HA69" s="313"/>
      <c r="HB69" s="313"/>
      <c r="HC69" s="313"/>
      <c r="HD69" s="313"/>
      <c r="HE69" s="313"/>
      <c r="HF69" s="313"/>
      <c r="HG69" s="313"/>
      <c r="HH69" s="313"/>
      <c r="HI69" s="313"/>
      <c r="HJ69" s="313"/>
      <c r="HK69" s="313"/>
      <c r="HL69" s="313"/>
      <c r="HM69" s="313"/>
      <c r="HN69" s="313"/>
      <c r="HO69" s="313"/>
      <c r="HP69" s="313"/>
      <c r="HQ69" s="313"/>
      <c r="HR69" s="313"/>
      <c r="HS69" s="313"/>
      <c r="HT69" s="313"/>
      <c r="HU69" s="313"/>
      <c r="HV69" s="313"/>
      <c r="HW69" s="313"/>
      <c r="HX69" s="313"/>
      <c r="HY69" s="313"/>
      <c r="HZ69" s="313"/>
      <c r="IA69" s="313"/>
      <c r="IB69" s="313"/>
      <c r="IC69" s="313"/>
      <c r="ID69" s="313"/>
      <c r="IE69" s="313"/>
    </row>
    <row r="70" spans="1:241" s="259" customFormat="1" ht="17.25" customHeight="1" thickBot="1" x14ac:dyDescent="0.3">
      <c r="A70" s="1175" t="s">
        <v>490</v>
      </c>
      <c r="B70" s="1176"/>
      <c r="C70" s="293" t="str">
        <f>C19</f>
        <v>01.09. - 31.12.2021</v>
      </c>
      <c r="D70" s="1171" t="str">
        <f>D19</f>
        <v>01.01. - 31.08.2022</v>
      </c>
      <c r="E70" s="1547" t="s">
        <v>748</v>
      </c>
      <c r="F70" s="1548"/>
      <c r="G70" s="265"/>
      <c r="H70" s="265"/>
      <c r="I70" s="265"/>
      <c r="J70" s="287"/>
      <c r="K70" s="287"/>
      <c r="L70" s="287"/>
      <c r="M70" s="287"/>
      <c r="N70" s="287"/>
      <c r="O70" s="287"/>
      <c r="P70" s="287"/>
      <c r="Q70" s="287"/>
      <c r="R70" s="287"/>
      <c r="S70" s="287"/>
      <c r="T70" s="287"/>
      <c r="U70" s="287"/>
      <c r="V70" s="287"/>
      <c r="W70" s="287"/>
      <c r="X70" s="287"/>
      <c r="Y70" s="287"/>
      <c r="Z70" s="287"/>
      <c r="AA70" s="287"/>
      <c r="AB70" s="287"/>
      <c r="AC70" s="287"/>
      <c r="AD70" s="287"/>
      <c r="AE70" s="287"/>
      <c r="AF70" s="287"/>
      <c r="AG70" s="287"/>
      <c r="AH70" s="287"/>
      <c r="AI70" s="287"/>
      <c r="AJ70" s="287"/>
      <c r="AK70" s="287"/>
      <c r="AL70" s="287"/>
      <c r="AM70" s="287"/>
      <c r="AN70" s="287"/>
      <c r="AO70" s="287"/>
      <c r="AP70" s="287"/>
      <c r="AQ70" s="287"/>
      <c r="AR70" s="287"/>
      <c r="AS70" s="287"/>
      <c r="AT70" s="287"/>
      <c r="AU70" s="287"/>
      <c r="AV70" s="287"/>
      <c r="AW70" s="287"/>
      <c r="AX70" s="287"/>
      <c r="AY70" s="287"/>
      <c r="AZ70" s="287"/>
      <c r="BA70" s="287"/>
      <c r="BB70" s="287"/>
      <c r="BC70" s="287"/>
      <c r="BD70" s="287"/>
      <c r="BE70" s="287"/>
      <c r="BF70" s="287"/>
      <c r="BG70" s="287"/>
      <c r="BH70" s="287"/>
      <c r="BI70" s="287"/>
      <c r="BJ70" s="287"/>
      <c r="BK70" s="287"/>
      <c r="BL70" s="287"/>
      <c r="BM70" s="287"/>
      <c r="BN70" s="287"/>
      <c r="BO70" s="287"/>
      <c r="BP70" s="287"/>
      <c r="BQ70" s="287"/>
      <c r="BR70" s="287"/>
      <c r="BS70" s="287"/>
      <c r="BT70" s="287"/>
      <c r="BU70" s="287"/>
      <c r="BV70" s="287"/>
      <c r="BW70" s="287"/>
      <c r="BX70" s="287"/>
      <c r="BY70" s="287"/>
      <c r="BZ70" s="287"/>
      <c r="CA70" s="287"/>
      <c r="CB70" s="287"/>
      <c r="CC70" s="287"/>
      <c r="CD70" s="287"/>
      <c r="CE70" s="287"/>
      <c r="CF70" s="287"/>
      <c r="CG70" s="287"/>
      <c r="CH70" s="287"/>
      <c r="CI70" s="287"/>
      <c r="CJ70" s="287"/>
      <c r="CK70" s="287"/>
      <c r="CL70" s="287"/>
      <c r="CM70" s="287"/>
      <c r="CN70" s="287"/>
      <c r="CO70" s="287"/>
      <c r="CP70" s="287"/>
      <c r="CQ70" s="287"/>
      <c r="CR70" s="287"/>
      <c r="CS70" s="287"/>
      <c r="CT70" s="287"/>
      <c r="CU70" s="287"/>
      <c r="CV70" s="287"/>
      <c r="CW70" s="287"/>
      <c r="CX70" s="287"/>
      <c r="CY70" s="287"/>
      <c r="CZ70" s="287"/>
      <c r="DA70" s="287"/>
      <c r="DB70" s="287"/>
      <c r="DC70" s="287"/>
      <c r="DD70" s="287"/>
      <c r="DE70" s="287"/>
      <c r="DF70" s="287"/>
      <c r="DG70" s="287"/>
      <c r="DH70" s="287"/>
      <c r="DI70" s="287"/>
      <c r="DJ70" s="287"/>
      <c r="DK70" s="287"/>
      <c r="DL70" s="287"/>
      <c r="DM70" s="287"/>
      <c r="DN70" s="287"/>
      <c r="DO70" s="287"/>
      <c r="DP70" s="287"/>
      <c r="DQ70" s="287"/>
      <c r="DR70" s="287"/>
      <c r="DS70" s="287"/>
      <c r="DT70" s="287"/>
      <c r="DU70" s="287"/>
      <c r="DV70" s="287"/>
      <c r="DW70" s="287"/>
      <c r="DX70" s="287"/>
      <c r="DY70" s="287"/>
      <c r="DZ70" s="287"/>
      <c r="EA70" s="287"/>
      <c r="EB70" s="287"/>
      <c r="EC70" s="287"/>
      <c r="ED70" s="287"/>
      <c r="EE70" s="287"/>
      <c r="EF70" s="287"/>
      <c r="EG70" s="287"/>
      <c r="EH70" s="287"/>
      <c r="EI70" s="287"/>
      <c r="EJ70" s="287"/>
      <c r="EK70" s="287"/>
      <c r="EL70" s="287"/>
      <c r="EM70" s="287"/>
      <c r="EN70" s="287"/>
      <c r="EO70" s="287"/>
      <c r="EP70" s="287"/>
      <c r="EQ70" s="287"/>
      <c r="ER70" s="287"/>
      <c r="ES70" s="287"/>
      <c r="ET70" s="287"/>
      <c r="EU70" s="287"/>
      <c r="EV70" s="287"/>
      <c r="EW70" s="287"/>
      <c r="EX70" s="287"/>
      <c r="EY70" s="287"/>
      <c r="EZ70" s="287"/>
      <c r="FA70" s="287"/>
      <c r="FB70" s="287"/>
      <c r="FC70" s="287"/>
      <c r="FD70" s="287"/>
      <c r="FE70" s="287"/>
      <c r="FF70" s="287"/>
      <c r="FG70" s="287"/>
      <c r="FH70" s="287"/>
      <c r="FI70" s="287"/>
      <c r="FJ70" s="287"/>
      <c r="FK70" s="287"/>
      <c r="FL70" s="287"/>
      <c r="FM70" s="287"/>
      <c r="FN70" s="287"/>
      <c r="FO70" s="287"/>
      <c r="FP70" s="287"/>
      <c r="FQ70" s="287"/>
      <c r="FR70" s="287"/>
      <c r="FS70" s="287"/>
      <c r="FT70" s="287"/>
      <c r="FU70" s="287"/>
      <c r="FV70" s="287"/>
      <c r="FW70" s="287"/>
      <c r="FX70" s="287"/>
      <c r="FY70" s="287"/>
      <c r="FZ70" s="287"/>
      <c r="GA70" s="287"/>
      <c r="GB70" s="287"/>
      <c r="GC70" s="287"/>
      <c r="GD70" s="287"/>
      <c r="GE70" s="287"/>
      <c r="GF70" s="287"/>
      <c r="GG70" s="287"/>
      <c r="GH70" s="287"/>
      <c r="GI70" s="287"/>
      <c r="GJ70" s="287"/>
      <c r="GK70" s="287"/>
      <c r="GL70" s="287"/>
      <c r="GM70" s="287"/>
      <c r="GN70" s="287"/>
      <c r="GO70" s="287"/>
      <c r="GP70" s="287"/>
      <c r="GQ70" s="287"/>
      <c r="GR70" s="287"/>
      <c r="GS70" s="287"/>
      <c r="GT70" s="287"/>
      <c r="GU70" s="287"/>
      <c r="GV70" s="287"/>
      <c r="GW70" s="287"/>
      <c r="GX70" s="287"/>
      <c r="GY70" s="287"/>
      <c r="GZ70" s="287"/>
      <c r="HA70" s="287"/>
      <c r="HB70" s="287"/>
      <c r="HC70" s="287"/>
      <c r="HD70" s="287"/>
      <c r="HE70" s="287"/>
      <c r="HF70" s="287"/>
      <c r="HG70" s="287"/>
      <c r="HH70" s="287"/>
      <c r="HI70" s="287"/>
      <c r="HJ70" s="287"/>
      <c r="HK70" s="287"/>
      <c r="HL70" s="287"/>
      <c r="HM70" s="287"/>
      <c r="HN70" s="287"/>
      <c r="HO70" s="287"/>
      <c r="HP70" s="287"/>
      <c r="HQ70" s="287"/>
      <c r="HR70" s="287"/>
      <c r="HS70" s="287"/>
      <c r="HT70" s="287"/>
      <c r="HU70" s="287"/>
      <c r="HV70" s="287"/>
      <c r="HW70" s="287"/>
      <c r="HX70" s="287"/>
      <c r="HY70" s="287"/>
      <c r="HZ70" s="287"/>
      <c r="IA70" s="287"/>
      <c r="IB70" s="287"/>
      <c r="IC70" s="287"/>
      <c r="ID70" s="287"/>
      <c r="IE70" s="287"/>
      <c r="IF70" s="287"/>
      <c r="IG70" s="287"/>
    </row>
    <row r="71" spans="1:241" s="259" customFormat="1" ht="17.25" customHeight="1" thickBot="1" x14ac:dyDescent="0.3">
      <c r="A71" s="425"/>
      <c r="B71" s="1172" t="s">
        <v>769</v>
      </c>
      <c r="C71" s="1103">
        <f>C46+C40+C31+C27+C23</f>
        <v>0</v>
      </c>
      <c r="D71" s="1103">
        <f>D46+D40+D31+D27+D23</f>
        <v>0</v>
      </c>
      <c r="E71" s="1520">
        <f>SUM(C71:D71)</f>
        <v>0</v>
      </c>
      <c r="F71" s="1521"/>
      <c r="G71" s="287"/>
      <c r="H71" s="287"/>
      <c r="I71" s="287"/>
      <c r="J71" s="287"/>
      <c r="K71" s="287"/>
      <c r="L71" s="287"/>
      <c r="M71" s="287"/>
      <c r="N71" s="287"/>
      <c r="O71" s="287"/>
      <c r="P71" s="287"/>
      <c r="Q71" s="287"/>
      <c r="R71" s="287"/>
      <c r="S71" s="287"/>
      <c r="T71" s="287"/>
      <c r="U71" s="287"/>
      <c r="V71" s="287"/>
      <c r="W71" s="287"/>
      <c r="X71" s="287"/>
      <c r="Y71" s="287"/>
      <c r="Z71" s="287"/>
      <c r="AA71" s="287"/>
      <c r="AB71" s="287"/>
      <c r="AC71" s="287"/>
      <c r="AD71" s="287"/>
      <c r="AE71" s="287"/>
      <c r="AF71" s="287"/>
      <c r="AG71" s="287"/>
      <c r="AH71" s="287"/>
      <c r="AI71" s="287"/>
      <c r="AJ71" s="287"/>
      <c r="AK71" s="287"/>
      <c r="AL71" s="287"/>
      <c r="AM71" s="287"/>
      <c r="AN71" s="287"/>
      <c r="AO71" s="287"/>
      <c r="AP71" s="287"/>
      <c r="AQ71" s="287"/>
      <c r="AR71" s="287"/>
      <c r="AS71" s="287"/>
      <c r="AT71" s="287"/>
      <c r="AU71" s="287"/>
      <c r="AV71" s="287"/>
      <c r="AW71" s="287"/>
      <c r="AX71" s="287"/>
      <c r="AY71" s="287"/>
      <c r="AZ71" s="287"/>
      <c r="BA71" s="287"/>
      <c r="BB71" s="287"/>
      <c r="BC71" s="287"/>
      <c r="BD71" s="287"/>
      <c r="BE71" s="287"/>
      <c r="BF71" s="287"/>
      <c r="BG71" s="287"/>
      <c r="BH71" s="287"/>
      <c r="BI71" s="287"/>
      <c r="BJ71" s="287"/>
      <c r="BK71" s="287"/>
      <c r="BL71" s="287"/>
      <c r="BM71" s="287"/>
      <c r="BN71" s="287"/>
      <c r="BO71" s="287"/>
      <c r="BP71" s="287"/>
      <c r="BQ71" s="287"/>
      <c r="BR71" s="287"/>
      <c r="BS71" s="287"/>
      <c r="BT71" s="287"/>
      <c r="BU71" s="287"/>
      <c r="BV71" s="287"/>
      <c r="BW71" s="287"/>
      <c r="BX71" s="287"/>
      <c r="BY71" s="287"/>
      <c r="BZ71" s="287"/>
      <c r="CA71" s="287"/>
      <c r="CB71" s="287"/>
      <c r="CC71" s="287"/>
      <c r="CD71" s="287"/>
      <c r="CE71" s="287"/>
      <c r="CF71" s="287"/>
      <c r="CG71" s="287"/>
      <c r="CH71" s="287"/>
      <c r="CI71" s="287"/>
      <c r="CJ71" s="287"/>
      <c r="CK71" s="287"/>
      <c r="CL71" s="287"/>
      <c r="CM71" s="287"/>
      <c r="CN71" s="287"/>
      <c r="CO71" s="287"/>
      <c r="CP71" s="287"/>
      <c r="CQ71" s="287"/>
      <c r="CR71" s="287"/>
      <c r="CS71" s="287"/>
      <c r="CT71" s="287"/>
      <c r="CU71" s="287"/>
      <c r="CV71" s="287"/>
      <c r="CW71" s="287"/>
      <c r="CX71" s="287"/>
      <c r="CY71" s="287"/>
      <c r="CZ71" s="287"/>
      <c r="DA71" s="287"/>
      <c r="DB71" s="287"/>
      <c r="DC71" s="287"/>
      <c r="DD71" s="287"/>
      <c r="DE71" s="287"/>
      <c r="DF71" s="287"/>
      <c r="DG71" s="287"/>
      <c r="DH71" s="287"/>
      <c r="DI71" s="287"/>
      <c r="DJ71" s="287"/>
      <c r="DK71" s="287"/>
      <c r="DL71" s="287"/>
      <c r="DM71" s="287"/>
      <c r="DN71" s="287"/>
      <c r="DO71" s="287"/>
      <c r="DP71" s="287"/>
      <c r="DQ71" s="287"/>
      <c r="DR71" s="287"/>
      <c r="DS71" s="287"/>
      <c r="DT71" s="287"/>
      <c r="DU71" s="287"/>
      <c r="DV71" s="287"/>
      <c r="DW71" s="287"/>
      <c r="DX71" s="287"/>
      <c r="DY71" s="287"/>
      <c r="DZ71" s="287"/>
      <c r="EA71" s="287"/>
      <c r="EB71" s="287"/>
      <c r="EC71" s="287"/>
      <c r="ED71" s="287"/>
      <c r="EE71" s="287"/>
      <c r="EF71" s="287"/>
      <c r="EG71" s="287"/>
      <c r="EH71" s="287"/>
      <c r="EI71" s="287"/>
      <c r="EJ71" s="287"/>
      <c r="EK71" s="287"/>
      <c r="EL71" s="287"/>
      <c r="EM71" s="287"/>
      <c r="EN71" s="287"/>
      <c r="EO71" s="287"/>
      <c r="EP71" s="287"/>
      <c r="EQ71" s="287"/>
      <c r="ER71" s="287"/>
      <c r="ES71" s="287"/>
      <c r="ET71" s="287"/>
      <c r="EU71" s="287"/>
      <c r="EV71" s="287"/>
      <c r="EW71" s="287"/>
      <c r="EX71" s="287"/>
      <c r="EY71" s="287"/>
      <c r="EZ71" s="287"/>
      <c r="FA71" s="287"/>
      <c r="FB71" s="287"/>
      <c r="FC71" s="287"/>
      <c r="FD71" s="287"/>
      <c r="FE71" s="287"/>
      <c r="FF71" s="287"/>
      <c r="FG71" s="287"/>
      <c r="FH71" s="287"/>
      <c r="FI71" s="287"/>
      <c r="FJ71" s="287"/>
      <c r="FK71" s="287"/>
      <c r="FL71" s="287"/>
      <c r="FM71" s="287"/>
      <c r="FN71" s="287"/>
      <c r="FO71" s="287"/>
      <c r="FP71" s="287"/>
      <c r="FQ71" s="287"/>
      <c r="FR71" s="287"/>
      <c r="FS71" s="287"/>
      <c r="FT71" s="287"/>
      <c r="FU71" s="287"/>
      <c r="FV71" s="287"/>
      <c r="FW71" s="287"/>
      <c r="FX71" s="287"/>
      <c r="FY71" s="287"/>
      <c r="FZ71" s="287"/>
      <c r="GA71" s="287"/>
      <c r="GB71" s="287"/>
      <c r="GC71" s="287"/>
      <c r="GD71" s="287"/>
      <c r="GE71" s="287"/>
      <c r="GF71" s="287"/>
      <c r="GG71" s="287"/>
      <c r="GH71" s="287"/>
      <c r="GI71" s="287"/>
      <c r="GJ71" s="287"/>
      <c r="GK71" s="287"/>
      <c r="GL71" s="287"/>
      <c r="GM71" s="287"/>
      <c r="GN71" s="287"/>
      <c r="GO71" s="287"/>
      <c r="GP71" s="287"/>
      <c r="GQ71" s="287"/>
      <c r="GR71" s="287"/>
      <c r="GS71" s="287"/>
      <c r="GT71" s="287"/>
      <c r="GU71" s="287"/>
      <c r="GV71" s="287"/>
      <c r="GW71" s="287"/>
      <c r="GX71" s="287"/>
      <c r="GY71" s="287"/>
      <c r="GZ71" s="287"/>
      <c r="HA71" s="287"/>
      <c r="HB71" s="287"/>
      <c r="HC71" s="287"/>
      <c r="HD71" s="287"/>
      <c r="HE71" s="287"/>
      <c r="HF71" s="287"/>
      <c r="HG71" s="287"/>
      <c r="HH71" s="287"/>
      <c r="HI71" s="287"/>
      <c r="HJ71" s="287"/>
      <c r="HK71" s="287"/>
      <c r="HL71" s="287"/>
      <c r="HM71" s="287"/>
      <c r="HN71" s="287"/>
      <c r="HO71" s="287"/>
      <c r="HP71" s="287"/>
      <c r="HQ71" s="287"/>
      <c r="HR71" s="287"/>
      <c r="HS71" s="287"/>
      <c r="HT71" s="287"/>
      <c r="HU71" s="287"/>
      <c r="HV71" s="287"/>
      <c r="HW71" s="287"/>
      <c r="HX71" s="287"/>
      <c r="HY71" s="287"/>
      <c r="HZ71" s="287"/>
      <c r="IA71" s="287"/>
      <c r="IB71" s="287"/>
      <c r="IC71" s="287"/>
      <c r="ID71" s="287"/>
      <c r="IE71" s="287"/>
      <c r="IF71" s="287"/>
      <c r="IG71" s="287"/>
    </row>
    <row r="72" spans="1:241" s="259" customFormat="1" ht="17.25" customHeight="1" thickBot="1" x14ac:dyDescent="0.3">
      <c r="A72" s="274"/>
      <c r="B72" s="1173" t="s">
        <v>146</v>
      </c>
      <c r="C72" s="1101">
        <f>C40+C31+C21</f>
        <v>0</v>
      </c>
      <c r="D72" s="1101">
        <f>D40+D31+D21</f>
        <v>0</v>
      </c>
      <c r="E72" s="1522">
        <f>SUM(C72:D72)</f>
        <v>0</v>
      </c>
      <c r="F72" s="1523"/>
      <c r="G72" s="287"/>
      <c r="H72" s="287"/>
      <c r="I72" s="287"/>
      <c r="J72" s="287"/>
      <c r="K72" s="287"/>
      <c r="L72" s="287"/>
      <c r="M72" s="287"/>
      <c r="N72" s="287"/>
      <c r="O72" s="287"/>
      <c r="P72" s="287"/>
      <c r="Q72" s="287"/>
      <c r="R72" s="287"/>
      <c r="S72" s="287"/>
      <c r="T72" s="287"/>
      <c r="U72" s="287"/>
      <c r="V72" s="287"/>
      <c r="W72" s="287"/>
      <c r="X72" s="287"/>
      <c r="Y72" s="287"/>
      <c r="Z72" s="287"/>
      <c r="AA72" s="287"/>
      <c r="AB72" s="287"/>
      <c r="AC72" s="287"/>
      <c r="AD72" s="287"/>
      <c r="AE72" s="287"/>
      <c r="AF72" s="287"/>
      <c r="AG72" s="287"/>
      <c r="AH72" s="287"/>
      <c r="AI72" s="287"/>
      <c r="AJ72" s="287"/>
      <c r="AK72" s="287"/>
      <c r="AL72" s="287"/>
      <c r="AM72" s="287"/>
      <c r="AN72" s="287"/>
      <c r="AO72" s="287"/>
      <c r="AP72" s="287"/>
      <c r="AQ72" s="287"/>
      <c r="AR72" s="287"/>
      <c r="AS72" s="287"/>
      <c r="AT72" s="287"/>
      <c r="AU72" s="287"/>
      <c r="AV72" s="287"/>
      <c r="AW72" s="287"/>
      <c r="AX72" s="287"/>
      <c r="AY72" s="287"/>
      <c r="AZ72" s="287"/>
      <c r="BA72" s="287"/>
      <c r="BB72" s="287"/>
      <c r="BC72" s="287"/>
      <c r="BD72" s="287"/>
      <c r="BE72" s="287"/>
      <c r="BF72" s="287"/>
      <c r="BG72" s="287"/>
      <c r="BH72" s="287"/>
      <c r="BI72" s="287"/>
      <c r="BJ72" s="287"/>
      <c r="BK72" s="287"/>
      <c r="BL72" s="287"/>
      <c r="BM72" s="287"/>
      <c r="BN72" s="287"/>
      <c r="BO72" s="287"/>
      <c r="BP72" s="287"/>
      <c r="BQ72" s="287"/>
      <c r="BR72" s="287"/>
      <c r="BS72" s="287"/>
      <c r="BT72" s="287"/>
      <c r="BU72" s="287"/>
      <c r="BV72" s="287"/>
      <c r="BW72" s="287"/>
      <c r="BX72" s="287"/>
      <c r="BY72" s="287"/>
      <c r="BZ72" s="287"/>
      <c r="CA72" s="287"/>
      <c r="CB72" s="287"/>
      <c r="CC72" s="287"/>
      <c r="CD72" s="287"/>
      <c r="CE72" s="287"/>
      <c r="CF72" s="287"/>
      <c r="CG72" s="287"/>
      <c r="CH72" s="287"/>
      <c r="CI72" s="287"/>
      <c r="CJ72" s="287"/>
      <c r="CK72" s="287"/>
      <c r="CL72" s="287"/>
      <c r="CM72" s="287"/>
      <c r="CN72" s="287"/>
      <c r="CO72" s="287"/>
      <c r="CP72" s="287"/>
      <c r="CQ72" s="287"/>
      <c r="CR72" s="287"/>
      <c r="CS72" s="287"/>
      <c r="CT72" s="287"/>
      <c r="CU72" s="287"/>
      <c r="CV72" s="287"/>
      <c r="CW72" s="287"/>
      <c r="CX72" s="287"/>
      <c r="CY72" s="287"/>
      <c r="CZ72" s="287"/>
      <c r="DA72" s="287"/>
      <c r="DB72" s="287"/>
      <c r="DC72" s="287"/>
      <c r="DD72" s="287"/>
      <c r="DE72" s="287"/>
      <c r="DF72" s="287"/>
      <c r="DG72" s="287"/>
      <c r="DH72" s="287"/>
      <c r="DI72" s="287"/>
      <c r="DJ72" s="287"/>
      <c r="DK72" s="287"/>
      <c r="DL72" s="287"/>
      <c r="DM72" s="287"/>
      <c r="DN72" s="287"/>
      <c r="DO72" s="287"/>
      <c r="DP72" s="287"/>
      <c r="DQ72" s="287"/>
      <c r="DR72" s="287"/>
      <c r="DS72" s="287"/>
      <c r="DT72" s="287"/>
      <c r="DU72" s="287"/>
      <c r="DV72" s="287"/>
      <c r="DW72" s="287"/>
      <c r="DX72" s="287"/>
      <c r="DY72" s="287"/>
      <c r="DZ72" s="287"/>
      <c r="EA72" s="287"/>
      <c r="EB72" s="287"/>
      <c r="EC72" s="287"/>
      <c r="ED72" s="287"/>
      <c r="EE72" s="287"/>
      <c r="EF72" s="287"/>
      <c r="EG72" s="287"/>
      <c r="EH72" s="287"/>
      <c r="EI72" s="287"/>
      <c r="EJ72" s="287"/>
      <c r="EK72" s="287"/>
      <c r="EL72" s="287"/>
      <c r="EM72" s="287"/>
      <c r="EN72" s="287"/>
      <c r="EO72" s="287"/>
      <c r="EP72" s="287"/>
      <c r="EQ72" s="287"/>
      <c r="ER72" s="287"/>
      <c r="ES72" s="287"/>
      <c r="ET72" s="287"/>
      <c r="EU72" s="287"/>
      <c r="EV72" s="287"/>
      <c r="EW72" s="287"/>
      <c r="EX72" s="287"/>
      <c r="EY72" s="287"/>
      <c r="EZ72" s="287"/>
      <c r="FA72" s="287"/>
      <c r="FB72" s="287"/>
      <c r="FC72" s="287"/>
      <c r="FD72" s="287"/>
      <c r="FE72" s="287"/>
      <c r="FF72" s="287"/>
      <c r="FG72" s="287"/>
      <c r="FH72" s="287"/>
      <c r="FI72" s="287"/>
      <c r="FJ72" s="287"/>
      <c r="FK72" s="287"/>
      <c r="FL72" s="287"/>
      <c r="FM72" s="287"/>
      <c r="FN72" s="287"/>
      <c r="FO72" s="287"/>
      <c r="FP72" s="287"/>
      <c r="FQ72" s="287"/>
      <c r="FR72" s="287"/>
      <c r="FS72" s="287"/>
      <c r="FT72" s="287"/>
      <c r="FU72" s="287"/>
      <c r="FV72" s="287"/>
      <c r="FW72" s="287"/>
      <c r="FX72" s="287"/>
      <c r="FY72" s="287"/>
      <c r="FZ72" s="287"/>
      <c r="GA72" s="287"/>
      <c r="GB72" s="287"/>
      <c r="GC72" s="287"/>
      <c r="GD72" s="287"/>
      <c r="GE72" s="287"/>
      <c r="GF72" s="287"/>
      <c r="GG72" s="287"/>
      <c r="GH72" s="287"/>
      <c r="GI72" s="287"/>
      <c r="GJ72" s="287"/>
      <c r="GK72" s="287"/>
      <c r="GL72" s="287"/>
      <c r="GM72" s="287"/>
      <c r="GN72" s="287"/>
      <c r="GO72" s="287"/>
      <c r="GP72" s="287"/>
      <c r="GQ72" s="287"/>
      <c r="GR72" s="287"/>
      <c r="GS72" s="287"/>
      <c r="GT72" s="287"/>
      <c r="GU72" s="287"/>
      <c r="GV72" s="287"/>
      <c r="GW72" s="287"/>
      <c r="GX72" s="287"/>
      <c r="GY72" s="287"/>
      <c r="GZ72" s="287"/>
      <c r="HA72" s="287"/>
      <c r="HB72" s="287"/>
      <c r="HC72" s="287"/>
      <c r="HD72" s="287"/>
      <c r="HE72" s="287"/>
      <c r="HF72" s="287"/>
      <c r="HG72" s="287"/>
      <c r="HH72" s="287"/>
      <c r="HI72" s="287"/>
      <c r="HJ72" s="287"/>
      <c r="HK72" s="287"/>
      <c r="HL72" s="287"/>
      <c r="HM72" s="287"/>
      <c r="HN72" s="287"/>
      <c r="HO72" s="287"/>
      <c r="HP72" s="287"/>
      <c r="HQ72" s="287"/>
      <c r="HR72" s="287"/>
      <c r="HS72" s="287"/>
      <c r="HT72" s="287"/>
      <c r="HU72" s="287"/>
      <c r="HV72" s="287"/>
      <c r="HW72" s="287"/>
      <c r="HX72" s="287"/>
      <c r="HY72" s="287"/>
      <c r="HZ72" s="287"/>
      <c r="IA72" s="287"/>
      <c r="IB72" s="287"/>
      <c r="IC72" s="287"/>
      <c r="ID72" s="287"/>
      <c r="IE72" s="287"/>
      <c r="IF72" s="287"/>
      <c r="IG72" s="287"/>
    </row>
    <row r="73" spans="1:241" s="269" customFormat="1" ht="17.25" customHeight="1" thickBot="1" x14ac:dyDescent="0.3">
      <c r="A73" s="1177"/>
      <c r="B73" s="1151" t="s">
        <v>770</v>
      </c>
      <c r="C73" s="1103">
        <f>C56+C63+C66</f>
        <v>0</v>
      </c>
      <c r="D73" s="1103">
        <f>D56+D63+D66</f>
        <v>0</v>
      </c>
      <c r="E73" s="1520">
        <f>SUM(C73:D73)</f>
        <v>0</v>
      </c>
      <c r="F73" s="1521"/>
      <c r="G73" s="323"/>
      <c r="H73" s="323"/>
      <c r="I73" s="323"/>
      <c r="J73" s="323"/>
      <c r="K73" s="323"/>
      <c r="L73" s="323"/>
      <c r="M73" s="323"/>
      <c r="N73" s="323"/>
      <c r="O73" s="323"/>
      <c r="P73" s="323"/>
      <c r="Q73" s="323"/>
      <c r="R73" s="323"/>
      <c r="S73" s="323"/>
      <c r="T73" s="323"/>
      <c r="U73" s="323"/>
      <c r="V73" s="323"/>
      <c r="W73" s="323"/>
      <c r="X73" s="323"/>
      <c r="Y73" s="323"/>
      <c r="Z73" s="323"/>
      <c r="AA73" s="323"/>
      <c r="AB73" s="323"/>
      <c r="AC73" s="323"/>
      <c r="AD73" s="323"/>
      <c r="AE73" s="323"/>
      <c r="AF73" s="323"/>
      <c r="AG73" s="323"/>
      <c r="AH73" s="323"/>
      <c r="AI73" s="323"/>
      <c r="AJ73" s="323"/>
      <c r="AK73" s="323"/>
      <c r="AL73" s="323"/>
      <c r="AM73" s="323"/>
      <c r="AN73" s="323"/>
      <c r="AO73" s="323"/>
      <c r="AP73" s="323"/>
      <c r="AQ73" s="323"/>
      <c r="AR73" s="323"/>
      <c r="AS73" s="323"/>
      <c r="AT73" s="323"/>
      <c r="AU73" s="323"/>
      <c r="AV73" s="323"/>
      <c r="AW73" s="323"/>
      <c r="AX73" s="323"/>
      <c r="AY73" s="323"/>
      <c r="AZ73" s="323"/>
      <c r="BA73" s="323"/>
      <c r="BB73" s="323"/>
      <c r="BC73" s="323"/>
      <c r="BD73" s="323"/>
      <c r="BE73" s="323"/>
      <c r="BF73" s="323"/>
      <c r="BG73" s="323"/>
      <c r="BH73" s="323"/>
      <c r="BI73" s="323"/>
      <c r="BJ73" s="323"/>
      <c r="BK73" s="323"/>
      <c r="BL73" s="323"/>
      <c r="BM73" s="323"/>
      <c r="BN73" s="323"/>
      <c r="BO73" s="323"/>
      <c r="BP73" s="323"/>
      <c r="BQ73" s="323"/>
      <c r="BR73" s="323"/>
      <c r="BS73" s="323"/>
      <c r="BT73" s="323"/>
      <c r="BU73" s="323"/>
      <c r="BV73" s="323"/>
      <c r="BW73" s="323"/>
      <c r="BX73" s="323"/>
      <c r="BY73" s="323"/>
      <c r="BZ73" s="323"/>
      <c r="CA73" s="323"/>
      <c r="CB73" s="323"/>
      <c r="CC73" s="323"/>
      <c r="CD73" s="323"/>
      <c r="CE73" s="323"/>
      <c r="CF73" s="323"/>
      <c r="CG73" s="323"/>
      <c r="CH73" s="323"/>
      <c r="CI73" s="323"/>
      <c r="CJ73" s="323"/>
      <c r="CK73" s="323"/>
      <c r="CL73" s="323"/>
      <c r="CM73" s="323"/>
      <c r="CN73" s="323"/>
      <c r="CO73" s="323"/>
      <c r="CP73" s="323"/>
      <c r="CQ73" s="323"/>
      <c r="CR73" s="323"/>
      <c r="CS73" s="323"/>
      <c r="CT73" s="323"/>
      <c r="CU73" s="323"/>
      <c r="CV73" s="323"/>
      <c r="CW73" s="323"/>
      <c r="CX73" s="323"/>
      <c r="CY73" s="323"/>
      <c r="CZ73" s="323"/>
      <c r="DA73" s="323"/>
      <c r="DB73" s="323"/>
      <c r="DC73" s="323"/>
      <c r="DD73" s="323"/>
      <c r="DE73" s="323"/>
      <c r="DF73" s="323"/>
      <c r="DG73" s="323"/>
      <c r="DH73" s="323"/>
      <c r="DI73" s="323"/>
      <c r="DJ73" s="323"/>
      <c r="DK73" s="323"/>
      <c r="DL73" s="323"/>
      <c r="DM73" s="323"/>
      <c r="DN73" s="323"/>
      <c r="DO73" s="323"/>
      <c r="DP73" s="323"/>
      <c r="DQ73" s="323"/>
      <c r="DR73" s="323"/>
      <c r="DS73" s="323"/>
      <c r="DT73" s="323"/>
      <c r="DU73" s="323"/>
      <c r="DV73" s="323"/>
      <c r="DW73" s="323"/>
      <c r="DX73" s="323"/>
      <c r="DY73" s="323"/>
      <c r="DZ73" s="323"/>
      <c r="EA73" s="323"/>
      <c r="EB73" s="323"/>
      <c r="EC73" s="323"/>
      <c r="ED73" s="323"/>
      <c r="EE73" s="323"/>
      <c r="EF73" s="323"/>
      <c r="EG73" s="323"/>
      <c r="EH73" s="323"/>
      <c r="EI73" s="323"/>
      <c r="EJ73" s="323"/>
      <c r="EK73" s="323"/>
      <c r="EL73" s="323"/>
      <c r="EM73" s="323"/>
      <c r="EN73" s="323"/>
      <c r="EO73" s="323"/>
      <c r="EP73" s="323"/>
      <c r="EQ73" s="323"/>
      <c r="ER73" s="323"/>
      <c r="ES73" s="323"/>
      <c r="ET73" s="323"/>
      <c r="EU73" s="323"/>
      <c r="EV73" s="323"/>
      <c r="EW73" s="323"/>
      <c r="EX73" s="323"/>
      <c r="EY73" s="323"/>
      <c r="EZ73" s="323"/>
      <c r="FA73" s="323"/>
      <c r="FB73" s="323"/>
      <c r="FC73" s="323"/>
      <c r="FD73" s="323"/>
      <c r="FE73" s="323"/>
      <c r="FF73" s="323"/>
      <c r="FG73" s="323"/>
      <c r="FH73" s="323"/>
      <c r="FI73" s="323"/>
      <c r="FJ73" s="323"/>
      <c r="FK73" s="323"/>
      <c r="FL73" s="323"/>
      <c r="FM73" s="323"/>
      <c r="FN73" s="323"/>
      <c r="FO73" s="323"/>
      <c r="FP73" s="323"/>
      <c r="FQ73" s="323"/>
      <c r="FR73" s="323"/>
      <c r="FS73" s="323"/>
      <c r="FT73" s="323"/>
      <c r="FU73" s="323"/>
      <c r="FV73" s="323"/>
      <c r="FW73" s="323"/>
      <c r="FX73" s="323"/>
      <c r="FY73" s="323"/>
      <c r="FZ73" s="323"/>
      <c r="GA73" s="323"/>
      <c r="GB73" s="323"/>
      <c r="GC73" s="323"/>
      <c r="GD73" s="323"/>
      <c r="GE73" s="323"/>
      <c r="GF73" s="323"/>
      <c r="GG73" s="323"/>
      <c r="GH73" s="323"/>
      <c r="GI73" s="323"/>
      <c r="GJ73" s="323"/>
      <c r="GK73" s="323"/>
      <c r="GL73" s="323"/>
      <c r="GM73" s="323"/>
      <c r="GN73" s="323"/>
      <c r="GO73" s="323"/>
      <c r="GP73" s="323"/>
      <c r="GQ73" s="323"/>
      <c r="GR73" s="323"/>
      <c r="GS73" s="323"/>
      <c r="GT73" s="323"/>
      <c r="GU73" s="323"/>
      <c r="GV73" s="323"/>
      <c r="GW73" s="323"/>
      <c r="GX73" s="323"/>
      <c r="GY73" s="323"/>
      <c r="GZ73" s="323"/>
      <c r="HA73" s="323"/>
      <c r="HB73" s="323"/>
      <c r="HC73" s="323"/>
      <c r="HD73" s="323"/>
      <c r="HE73" s="323"/>
      <c r="HF73" s="323"/>
      <c r="HG73" s="323"/>
      <c r="HH73" s="323"/>
      <c r="HI73" s="323"/>
      <c r="HJ73" s="323"/>
      <c r="HK73" s="323"/>
      <c r="HL73" s="323"/>
      <c r="HM73" s="323"/>
      <c r="HN73" s="323"/>
      <c r="HO73" s="323"/>
      <c r="HP73" s="323"/>
      <c r="HQ73" s="323"/>
      <c r="HR73" s="323"/>
      <c r="HS73" s="323"/>
      <c r="HT73" s="323"/>
      <c r="HU73" s="323"/>
      <c r="HV73" s="323"/>
      <c r="HW73" s="323"/>
      <c r="HX73" s="323"/>
      <c r="HY73" s="323"/>
      <c r="HZ73" s="323"/>
      <c r="IA73" s="323"/>
      <c r="IB73" s="323"/>
      <c r="IC73" s="323"/>
      <c r="ID73" s="323"/>
      <c r="IE73" s="323"/>
    </row>
    <row r="74" spans="1:241" s="269" customFormat="1" ht="17.25" customHeight="1" thickBot="1" x14ac:dyDescent="0.3">
      <c r="A74" s="1178"/>
      <c r="B74" s="1174" t="s">
        <v>146</v>
      </c>
      <c r="C74" s="1101">
        <f>C66+C62+C60+C55+C53+C51</f>
        <v>0</v>
      </c>
      <c r="D74" s="1101">
        <f>D66+D62+D60+D55+D53+D51</f>
        <v>0</v>
      </c>
      <c r="E74" s="1522">
        <f>SUM(C74:D74)</f>
        <v>0</v>
      </c>
      <c r="F74" s="1523"/>
      <c r="G74" s="323"/>
      <c r="H74" s="323"/>
      <c r="I74" s="323"/>
      <c r="J74" s="323"/>
      <c r="K74" s="323"/>
      <c r="L74" s="323"/>
      <c r="M74" s="323"/>
      <c r="N74" s="323"/>
      <c r="O74" s="323"/>
      <c r="P74" s="323"/>
      <c r="Q74" s="323"/>
      <c r="R74" s="323"/>
      <c r="S74" s="323"/>
      <c r="T74" s="323"/>
      <c r="U74" s="323"/>
      <c r="V74" s="323"/>
      <c r="W74" s="323"/>
      <c r="X74" s="323"/>
      <c r="Y74" s="323"/>
      <c r="Z74" s="323"/>
      <c r="AA74" s="323"/>
      <c r="AB74" s="323"/>
      <c r="AC74" s="323"/>
      <c r="AD74" s="323"/>
      <c r="AE74" s="323"/>
      <c r="AF74" s="323"/>
      <c r="AG74" s="323"/>
      <c r="AH74" s="323"/>
      <c r="AI74" s="323"/>
      <c r="AJ74" s="323"/>
      <c r="AK74" s="323"/>
      <c r="AL74" s="323"/>
      <c r="AM74" s="323"/>
      <c r="AN74" s="323"/>
      <c r="AO74" s="323"/>
      <c r="AP74" s="323"/>
      <c r="AQ74" s="323"/>
      <c r="AR74" s="323"/>
      <c r="AS74" s="323"/>
      <c r="AT74" s="323"/>
      <c r="AU74" s="323"/>
      <c r="AV74" s="323"/>
      <c r="AW74" s="323"/>
      <c r="AX74" s="323"/>
      <c r="AY74" s="323"/>
      <c r="AZ74" s="323"/>
      <c r="BA74" s="323"/>
      <c r="BB74" s="323"/>
      <c r="BC74" s="323"/>
      <c r="BD74" s="323"/>
      <c r="BE74" s="323"/>
      <c r="BF74" s="323"/>
      <c r="BG74" s="323"/>
      <c r="BH74" s="323"/>
      <c r="BI74" s="323"/>
      <c r="BJ74" s="323"/>
      <c r="BK74" s="323"/>
      <c r="BL74" s="323"/>
      <c r="BM74" s="323"/>
      <c r="BN74" s="323"/>
      <c r="BO74" s="323"/>
      <c r="BP74" s="323"/>
      <c r="BQ74" s="323"/>
      <c r="BR74" s="323"/>
      <c r="BS74" s="323"/>
      <c r="BT74" s="323"/>
      <c r="BU74" s="323"/>
      <c r="BV74" s="323"/>
      <c r="BW74" s="323"/>
      <c r="BX74" s="323"/>
      <c r="BY74" s="323"/>
      <c r="BZ74" s="323"/>
      <c r="CA74" s="323"/>
      <c r="CB74" s="323"/>
      <c r="CC74" s="323"/>
      <c r="CD74" s="323"/>
      <c r="CE74" s="323"/>
      <c r="CF74" s="323"/>
      <c r="CG74" s="323"/>
      <c r="CH74" s="323"/>
      <c r="CI74" s="323"/>
      <c r="CJ74" s="323"/>
      <c r="CK74" s="323"/>
      <c r="CL74" s="323"/>
      <c r="CM74" s="323"/>
      <c r="CN74" s="323"/>
      <c r="CO74" s="323"/>
      <c r="CP74" s="323"/>
      <c r="CQ74" s="323"/>
      <c r="CR74" s="323"/>
      <c r="CS74" s="323"/>
      <c r="CT74" s="323"/>
      <c r="CU74" s="323"/>
      <c r="CV74" s="323"/>
      <c r="CW74" s="323"/>
      <c r="CX74" s="323"/>
      <c r="CY74" s="323"/>
      <c r="CZ74" s="323"/>
      <c r="DA74" s="323"/>
      <c r="DB74" s="323"/>
      <c r="DC74" s="323"/>
      <c r="DD74" s="323"/>
      <c r="DE74" s="323"/>
      <c r="DF74" s="323"/>
      <c r="DG74" s="323"/>
      <c r="DH74" s="323"/>
      <c r="DI74" s="323"/>
      <c r="DJ74" s="323"/>
      <c r="DK74" s="323"/>
      <c r="DL74" s="323"/>
      <c r="DM74" s="323"/>
      <c r="DN74" s="323"/>
      <c r="DO74" s="323"/>
      <c r="DP74" s="323"/>
      <c r="DQ74" s="323"/>
      <c r="DR74" s="323"/>
      <c r="DS74" s="323"/>
      <c r="DT74" s="323"/>
      <c r="DU74" s="323"/>
      <c r="DV74" s="323"/>
      <c r="DW74" s="323"/>
      <c r="DX74" s="323"/>
      <c r="DY74" s="323"/>
      <c r="DZ74" s="323"/>
      <c r="EA74" s="323"/>
      <c r="EB74" s="323"/>
      <c r="EC74" s="323"/>
      <c r="ED74" s="323"/>
      <c r="EE74" s="323"/>
      <c r="EF74" s="323"/>
      <c r="EG74" s="323"/>
      <c r="EH74" s="323"/>
      <c r="EI74" s="323"/>
      <c r="EJ74" s="323"/>
      <c r="EK74" s="323"/>
      <c r="EL74" s="323"/>
      <c r="EM74" s="323"/>
      <c r="EN74" s="323"/>
      <c r="EO74" s="323"/>
      <c r="EP74" s="323"/>
      <c r="EQ74" s="323"/>
      <c r="ER74" s="323"/>
      <c r="ES74" s="323"/>
      <c r="ET74" s="323"/>
      <c r="EU74" s="323"/>
      <c r="EV74" s="323"/>
      <c r="EW74" s="323"/>
      <c r="EX74" s="323"/>
      <c r="EY74" s="323"/>
      <c r="EZ74" s="323"/>
      <c r="FA74" s="323"/>
      <c r="FB74" s="323"/>
      <c r="FC74" s="323"/>
      <c r="FD74" s="323"/>
      <c r="FE74" s="323"/>
      <c r="FF74" s="323"/>
      <c r="FG74" s="323"/>
      <c r="FH74" s="323"/>
      <c r="FI74" s="323"/>
      <c r="FJ74" s="323"/>
      <c r="FK74" s="323"/>
      <c r="FL74" s="323"/>
      <c r="FM74" s="323"/>
      <c r="FN74" s="323"/>
      <c r="FO74" s="323"/>
      <c r="FP74" s="323"/>
      <c r="FQ74" s="323"/>
      <c r="FR74" s="323"/>
      <c r="FS74" s="323"/>
      <c r="FT74" s="323"/>
      <c r="FU74" s="323"/>
      <c r="FV74" s="323"/>
      <c r="FW74" s="323"/>
      <c r="FX74" s="323"/>
      <c r="FY74" s="323"/>
      <c r="FZ74" s="323"/>
      <c r="GA74" s="323"/>
      <c r="GB74" s="323"/>
      <c r="GC74" s="323"/>
      <c r="GD74" s="323"/>
      <c r="GE74" s="323"/>
      <c r="GF74" s="323"/>
      <c r="GG74" s="323"/>
      <c r="GH74" s="323"/>
      <c r="GI74" s="323"/>
      <c r="GJ74" s="323"/>
      <c r="GK74" s="323"/>
      <c r="GL74" s="323"/>
      <c r="GM74" s="323"/>
      <c r="GN74" s="323"/>
      <c r="GO74" s="323"/>
      <c r="GP74" s="323"/>
      <c r="GQ74" s="323"/>
      <c r="GR74" s="323"/>
      <c r="GS74" s="323"/>
      <c r="GT74" s="323"/>
      <c r="GU74" s="323"/>
      <c r="GV74" s="323"/>
      <c r="GW74" s="323"/>
      <c r="GX74" s="323"/>
      <c r="GY74" s="323"/>
      <c r="GZ74" s="323"/>
      <c r="HA74" s="323"/>
      <c r="HB74" s="323"/>
      <c r="HC74" s="323"/>
      <c r="HD74" s="323"/>
      <c r="HE74" s="323"/>
      <c r="HF74" s="323"/>
      <c r="HG74" s="323"/>
      <c r="HH74" s="323"/>
      <c r="HI74" s="323"/>
      <c r="HJ74" s="323"/>
      <c r="HK74" s="323"/>
      <c r="HL74" s="323"/>
      <c r="HM74" s="323"/>
      <c r="HN74" s="323"/>
      <c r="HO74" s="323"/>
      <c r="HP74" s="323"/>
      <c r="HQ74" s="323"/>
      <c r="HR74" s="323"/>
      <c r="HS74" s="323"/>
      <c r="HT74" s="323"/>
      <c r="HU74" s="323"/>
      <c r="HV74" s="323"/>
      <c r="HW74" s="323"/>
      <c r="HX74" s="323"/>
      <c r="HY74" s="323"/>
      <c r="HZ74" s="323"/>
      <c r="IA74" s="323"/>
      <c r="IB74" s="323"/>
      <c r="IC74" s="323"/>
      <c r="ID74" s="323"/>
      <c r="IE74" s="323"/>
    </row>
    <row r="75" spans="1:241" s="47" customFormat="1" ht="12.95" customHeight="1" x14ac:dyDescent="0.2">
      <c r="A75" s="44"/>
      <c r="B75" s="413"/>
      <c r="C75" s="413"/>
      <c r="D75" s="413"/>
      <c r="E75" s="414"/>
      <c r="F75" s="45"/>
      <c r="G75" s="45"/>
      <c r="H75" s="45"/>
    </row>
    <row r="76" spans="1:241" ht="12.95" customHeight="1" x14ac:dyDescent="0.2">
      <c r="A76" s="194"/>
      <c r="B76" s="412" t="s">
        <v>507</v>
      </c>
      <c r="C76" s="46"/>
      <c r="D76" s="46"/>
      <c r="E76" s="45"/>
      <c r="F76" s="45"/>
      <c r="G76" s="45"/>
      <c r="H76" s="45"/>
      <c r="I76" s="47"/>
      <c r="J76" s="47"/>
    </row>
    <row r="77" spans="1:241" ht="12.95" customHeight="1" x14ac:dyDescent="0.2">
      <c r="A77" s="46"/>
      <c r="B77" s="412" t="s">
        <v>572</v>
      </c>
      <c r="C77" s="46"/>
      <c r="D77" s="46"/>
      <c r="E77" s="45"/>
      <c r="F77" s="45"/>
      <c r="G77" s="45"/>
      <c r="H77" s="45"/>
      <c r="I77" s="47"/>
      <c r="J77" s="47"/>
    </row>
    <row r="78" spans="1:241" s="1310" customFormat="1" ht="15" customHeight="1" x14ac:dyDescent="0.2">
      <c r="A78" s="1306"/>
      <c r="B78" s="1307" t="s">
        <v>508</v>
      </c>
      <c r="C78" s="1308"/>
      <c r="D78" s="1308"/>
      <c r="E78" s="1307"/>
      <c r="F78" s="1307"/>
      <c r="G78" s="1307"/>
      <c r="H78" s="1309"/>
    </row>
    <row r="79" spans="1:241" ht="12.95" customHeight="1" x14ac:dyDescent="0.2">
      <c r="A79" s="194"/>
      <c r="B79" s="45" t="s">
        <v>300</v>
      </c>
      <c r="C79" s="46"/>
      <c r="D79" s="46"/>
      <c r="E79" s="52"/>
      <c r="F79" s="45"/>
      <c r="G79" s="45"/>
      <c r="H79" s="44"/>
    </row>
    <row r="80" spans="1:241" ht="12.95" customHeight="1" x14ac:dyDescent="0.2">
      <c r="A80" s="46"/>
      <c r="B80" s="45" t="s">
        <v>254</v>
      </c>
      <c r="C80" s="46"/>
      <c r="D80" s="46"/>
      <c r="E80" s="52"/>
      <c r="F80" s="45"/>
      <c r="G80" s="45"/>
      <c r="H80" s="44"/>
    </row>
    <row r="81" spans="1:239" ht="3" customHeight="1" x14ac:dyDescent="0.2">
      <c r="A81" s="46"/>
      <c r="B81" s="45"/>
      <c r="C81" s="46"/>
      <c r="D81" s="46"/>
      <c r="E81" s="52"/>
      <c r="F81" s="45"/>
      <c r="G81" s="45"/>
      <c r="H81" s="44"/>
    </row>
    <row r="82" spans="1:239" ht="12.95" customHeight="1" x14ac:dyDescent="0.2">
      <c r="A82" s="46"/>
      <c r="B82" s="45" t="s">
        <v>603</v>
      </c>
      <c r="C82" s="46"/>
      <c r="D82" s="46"/>
      <c r="E82" s="52"/>
      <c r="F82" s="45"/>
      <c r="G82" s="45"/>
      <c r="H82" s="44"/>
    </row>
    <row r="83" spans="1:239" ht="18.75" customHeight="1" x14ac:dyDescent="0.2">
      <c r="A83" s="46"/>
      <c r="B83" s="1307" t="s">
        <v>604</v>
      </c>
      <c r="C83" s="46"/>
      <c r="D83" s="46"/>
      <c r="E83" s="52"/>
      <c r="F83" s="45"/>
      <c r="G83" s="45"/>
      <c r="H83" s="44"/>
    </row>
    <row r="84" spans="1:239" ht="12.95" customHeight="1" x14ac:dyDescent="0.2">
      <c r="A84" s="46"/>
      <c r="B84" s="45" t="s">
        <v>823</v>
      </c>
      <c r="C84" s="46"/>
      <c r="D84" s="46"/>
      <c r="E84" s="415"/>
      <c r="F84" s="45"/>
      <c r="G84" s="45"/>
      <c r="H84" s="44"/>
    </row>
    <row r="85" spans="1:239" ht="12.95" customHeight="1" x14ac:dyDescent="0.2">
      <c r="A85" s="46"/>
      <c r="B85" s="45" t="s">
        <v>452</v>
      </c>
      <c r="C85" s="46"/>
      <c r="D85" s="46"/>
      <c r="E85" s="415"/>
      <c r="F85" s="45"/>
      <c r="G85" s="45"/>
      <c r="H85" s="44"/>
    </row>
    <row r="86" spans="1:239" ht="3" customHeight="1" x14ac:dyDescent="0.2">
      <c r="A86" s="46"/>
      <c r="B86" s="45"/>
      <c r="C86" s="46"/>
      <c r="D86" s="46"/>
      <c r="E86" s="415"/>
      <c r="F86" s="45"/>
      <c r="G86" s="45"/>
      <c r="H86" s="44"/>
    </row>
    <row r="87" spans="1:239" ht="12" customHeight="1" x14ac:dyDescent="0.2">
      <c r="B87" s="45" t="s">
        <v>78</v>
      </c>
      <c r="C87" s="46"/>
      <c r="D87" s="46"/>
      <c r="E87" s="415"/>
      <c r="F87" s="45"/>
      <c r="G87" s="45"/>
      <c r="H87" s="44"/>
    </row>
    <row r="88" spans="1:239" ht="13.5" thickBot="1" x14ac:dyDescent="0.25">
      <c r="A88" s="1447"/>
      <c r="B88" s="1447"/>
      <c r="C88" s="1519"/>
      <c r="D88" s="1519"/>
      <c r="E88" s="1519"/>
      <c r="F88" s="1519"/>
      <c r="G88"/>
      <c r="H88"/>
      <c r="I88"/>
      <c r="J88"/>
      <c r="K88"/>
      <c r="L88"/>
      <c r="M88" s="51"/>
      <c r="N88" s="51"/>
      <c r="O88" s="51"/>
      <c r="P88" s="51"/>
      <c r="Q88" s="51"/>
      <c r="R88" s="51"/>
      <c r="S88" s="51"/>
      <c r="T88" s="51"/>
      <c r="U88" s="51"/>
      <c r="V88" s="51"/>
      <c r="W88" s="51"/>
      <c r="X88" s="51"/>
      <c r="Y88" s="51"/>
      <c r="Z88" s="51"/>
      <c r="AA88" s="51"/>
      <c r="AB88" s="51"/>
      <c r="AC88" s="51"/>
      <c r="AD88" s="51"/>
      <c r="AE88" s="51"/>
      <c r="AF88" s="51"/>
      <c r="AG88" s="51"/>
      <c r="AH88" s="51"/>
      <c r="AI88" s="51"/>
      <c r="AJ88" s="51"/>
      <c r="AK88" s="51"/>
      <c r="AL88" s="51"/>
      <c r="AM88" s="51"/>
      <c r="AN88" s="51"/>
      <c r="AO88" s="51"/>
      <c r="AP88" s="51"/>
      <c r="AQ88" s="51"/>
      <c r="AR88" s="51"/>
      <c r="AS88" s="51"/>
      <c r="AT88" s="51"/>
      <c r="AU88" s="51"/>
      <c r="AV88" s="51"/>
      <c r="AW88" s="51"/>
      <c r="AX88" s="51"/>
      <c r="AY88" s="51"/>
      <c r="AZ88" s="51"/>
      <c r="BA88" s="51"/>
      <c r="BB88" s="51"/>
      <c r="BC88" s="51"/>
      <c r="BD88" s="51"/>
      <c r="BE88" s="51"/>
      <c r="BF88" s="51"/>
      <c r="BG88" s="51"/>
      <c r="BH88" s="51"/>
      <c r="BI88" s="51"/>
      <c r="BJ88" s="51"/>
      <c r="BK88" s="51"/>
      <c r="BL88" s="51"/>
      <c r="BM88" s="51"/>
      <c r="BN88" s="51"/>
      <c r="BO88" s="51"/>
      <c r="BP88" s="51"/>
      <c r="BQ88" s="51"/>
      <c r="BR88" s="51"/>
      <c r="BS88" s="51"/>
      <c r="BT88" s="51"/>
      <c r="BU88" s="51"/>
      <c r="BV88" s="51"/>
      <c r="BW88" s="51"/>
      <c r="BX88" s="51"/>
      <c r="BY88" s="51"/>
      <c r="BZ88" s="51"/>
      <c r="CA88" s="51"/>
      <c r="CB88" s="51"/>
      <c r="CC88" s="51"/>
      <c r="CD88" s="51"/>
      <c r="CE88" s="51"/>
      <c r="CF88" s="51"/>
      <c r="CG88" s="51"/>
      <c r="CH88" s="51"/>
      <c r="CI88" s="51"/>
      <c r="CJ88" s="51"/>
      <c r="CK88" s="51"/>
      <c r="CL88" s="51"/>
      <c r="CM88" s="51"/>
      <c r="CN88" s="51"/>
      <c r="CO88" s="51"/>
      <c r="CP88" s="51"/>
      <c r="CQ88" s="51"/>
      <c r="CR88" s="51"/>
      <c r="CS88" s="51"/>
      <c r="CT88" s="51"/>
      <c r="CU88" s="51"/>
      <c r="CV88" s="51"/>
      <c r="CW88" s="51"/>
      <c r="CX88" s="51"/>
      <c r="CY88" s="51"/>
      <c r="CZ88" s="51"/>
      <c r="DA88" s="51"/>
      <c r="DB88" s="51"/>
      <c r="DC88" s="51"/>
      <c r="DD88" s="51"/>
      <c r="DE88" s="51"/>
      <c r="DF88" s="51"/>
      <c r="DG88" s="51"/>
      <c r="DH88" s="51"/>
      <c r="DI88" s="51"/>
      <c r="DJ88" s="51"/>
      <c r="DK88" s="51"/>
      <c r="DL88" s="51"/>
      <c r="DM88" s="51"/>
      <c r="DN88" s="51"/>
      <c r="DO88" s="51"/>
      <c r="DP88" s="51"/>
      <c r="DQ88" s="51"/>
      <c r="DR88" s="51"/>
      <c r="DS88" s="51"/>
      <c r="DT88" s="51"/>
      <c r="DU88" s="51"/>
      <c r="DV88" s="51"/>
      <c r="DW88" s="51"/>
      <c r="DX88" s="51"/>
      <c r="DY88" s="51"/>
      <c r="DZ88" s="51"/>
      <c r="EA88" s="51"/>
      <c r="EB88" s="51"/>
      <c r="EC88" s="51"/>
      <c r="ED88" s="51"/>
      <c r="EE88" s="51"/>
      <c r="EF88" s="51"/>
      <c r="EG88" s="51"/>
      <c r="EH88" s="51"/>
      <c r="EI88" s="51"/>
      <c r="EJ88" s="51"/>
      <c r="EK88" s="51"/>
      <c r="EL88" s="51"/>
      <c r="EM88" s="51"/>
      <c r="EN88" s="51"/>
      <c r="EO88" s="51"/>
      <c r="EP88" s="51"/>
      <c r="EQ88" s="51"/>
      <c r="ER88" s="51"/>
      <c r="ES88" s="51"/>
      <c r="ET88" s="51"/>
      <c r="EU88" s="51"/>
      <c r="EV88" s="51"/>
      <c r="EW88" s="51"/>
      <c r="EX88" s="51"/>
      <c r="EY88" s="51"/>
      <c r="EZ88" s="51"/>
      <c r="FA88" s="51"/>
      <c r="FB88" s="51"/>
      <c r="FC88" s="51"/>
      <c r="FD88" s="51"/>
      <c r="FE88" s="51"/>
      <c r="FF88" s="51"/>
      <c r="FG88" s="51"/>
      <c r="FH88" s="51"/>
      <c r="FI88" s="51"/>
      <c r="FJ88" s="51"/>
      <c r="FK88" s="51"/>
      <c r="FL88" s="51"/>
      <c r="FM88" s="51"/>
      <c r="FN88" s="51"/>
      <c r="FO88" s="51"/>
      <c r="FP88" s="51"/>
      <c r="FQ88" s="51"/>
      <c r="FR88" s="51"/>
      <c r="FS88" s="51"/>
      <c r="FT88" s="51"/>
      <c r="FU88" s="51"/>
      <c r="FV88" s="51"/>
      <c r="FW88" s="51"/>
      <c r="FX88" s="51"/>
      <c r="FY88" s="51"/>
      <c r="FZ88" s="51"/>
      <c r="GA88" s="51"/>
      <c r="GB88" s="51"/>
      <c r="GC88" s="51"/>
      <c r="GD88" s="51"/>
      <c r="GE88" s="51"/>
      <c r="GF88" s="51"/>
      <c r="GG88" s="51"/>
      <c r="GH88" s="51"/>
      <c r="GI88" s="51"/>
      <c r="GJ88" s="51"/>
      <c r="GK88" s="51"/>
      <c r="GL88" s="51"/>
      <c r="GM88" s="51"/>
      <c r="GN88" s="51"/>
      <c r="GO88" s="51"/>
      <c r="GP88" s="51"/>
      <c r="GQ88" s="51"/>
      <c r="GR88" s="51"/>
      <c r="GS88" s="51"/>
      <c r="GT88" s="51"/>
      <c r="GU88" s="51"/>
      <c r="GV88" s="51"/>
      <c r="GW88" s="51"/>
      <c r="GX88" s="51"/>
      <c r="GY88" s="51"/>
      <c r="GZ88" s="51"/>
      <c r="HA88" s="51"/>
      <c r="HB88" s="51"/>
      <c r="HC88" s="51"/>
      <c r="HD88" s="51"/>
      <c r="HE88" s="51"/>
      <c r="HF88" s="51"/>
      <c r="HG88" s="51"/>
      <c r="HH88" s="51"/>
      <c r="HI88" s="51"/>
      <c r="HJ88" s="51"/>
      <c r="HK88" s="51"/>
      <c r="HL88" s="51"/>
      <c r="HM88" s="51"/>
      <c r="HN88" s="51"/>
      <c r="HO88" s="51"/>
      <c r="HP88" s="51"/>
      <c r="HQ88" s="51"/>
      <c r="HR88" s="51"/>
      <c r="HS88" s="51"/>
      <c r="HT88" s="51"/>
      <c r="HU88" s="51"/>
      <c r="HV88" s="51"/>
      <c r="HW88" s="51"/>
      <c r="HX88" s="51"/>
      <c r="HY88" s="51"/>
      <c r="HZ88" s="51"/>
      <c r="IA88" s="51"/>
      <c r="IB88" s="51"/>
      <c r="IC88" s="51"/>
      <c r="ID88" s="51"/>
      <c r="IE88" s="51"/>
    </row>
    <row r="89" spans="1:239" x14ac:dyDescent="0.2">
      <c r="A89" s="24" t="s">
        <v>621</v>
      </c>
      <c r="B89"/>
      <c r="C89" s="24" t="s">
        <v>304</v>
      </c>
      <c r="D89" s="11"/>
      <c r="E89" s="11"/>
      <c r="F89" s="193"/>
      <c r="G89"/>
      <c r="H89"/>
      <c r="I89"/>
      <c r="J89"/>
      <c r="K89"/>
      <c r="L89"/>
      <c r="M89" s="51"/>
      <c r="N89" s="51"/>
      <c r="O89" s="51"/>
      <c r="P89" s="51"/>
      <c r="Q89" s="51"/>
      <c r="R89" s="51"/>
      <c r="S89" s="51"/>
      <c r="T89" s="51"/>
      <c r="U89" s="51"/>
      <c r="V89" s="51"/>
      <c r="W89" s="51"/>
      <c r="X89" s="51"/>
      <c r="Y89" s="51"/>
      <c r="Z89" s="51"/>
      <c r="AA89" s="51"/>
      <c r="AB89" s="51"/>
      <c r="AC89" s="51"/>
      <c r="AD89" s="51"/>
      <c r="AE89" s="51"/>
      <c r="AF89" s="51"/>
      <c r="AG89" s="51"/>
      <c r="AH89" s="51"/>
      <c r="AI89" s="51"/>
      <c r="AJ89" s="51"/>
      <c r="AK89" s="51"/>
      <c r="AL89" s="51"/>
      <c r="AM89" s="51"/>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c r="BM89" s="51"/>
      <c r="BN89" s="51"/>
      <c r="BO89" s="51"/>
      <c r="BP89" s="51"/>
      <c r="BQ89" s="51"/>
      <c r="BR89" s="51"/>
      <c r="BS89" s="51"/>
      <c r="BT89" s="51"/>
      <c r="BU89" s="51"/>
      <c r="BV89" s="51"/>
      <c r="BW89" s="51"/>
      <c r="BX89" s="51"/>
      <c r="BY89" s="51"/>
      <c r="BZ89" s="51"/>
      <c r="CA89" s="51"/>
      <c r="CB89" s="51"/>
      <c r="CC89" s="51"/>
      <c r="CD89" s="51"/>
      <c r="CE89" s="51"/>
      <c r="CF89" s="51"/>
      <c r="CG89" s="51"/>
      <c r="CH89" s="51"/>
      <c r="CI89" s="51"/>
      <c r="CJ89" s="51"/>
      <c r="CK89" s="51"/>
      <c r="CL89" s="51"/>
      <c r="CM89" s="51"/>
      <c r="CN89" s="51"/>
      <c r="CO89" s="51"/>
      <c r="CP89" s="51"/>
      <c r="CQ89" s="51"/>
      <c r="CR89" s="51"/>
      <c r="CS89" s="51"/>
      <c r="CT89" s="51"/>
      <c r="CU89" s="51"/>
      <c r="CV89" s="51"/>
      <c r="CW89" s="51"/>
      <c r="CX89" s="51"/>
      <c r="CY89" s="51"/>
      <c r="CZ89" s="51"/>
      <c r="DA89" s="51"/>
      <c r="DB89" s="51"/>
      <c r="DC89" s="51"/>
      <c r="DD89" s="51"/>
      <c r="DE89" s="51"/>
      <c r="DF89" s="51"/>
      <c r="DG89" s="51"/>
      <c r="DH89" s="51"/>
      <c r="DI89" s="51"/>
      <c r="DJ89" s="51"/>
      <c r="DK89" s="51"/>
      <c r="DL89" s="51"/>
      <c r="DM89" s="51"/>
      <c r="DN89" s="51"/>
      <c r="DO89" s="51"/>
      <c r="DP89" s="51"/>
      <c r="DQ89" s="51"/>
      <c r="DR89" s="51"/>
      <c r="DS89" s="51"/>
      <c r="DT89" s="51"/>
      <c r="DU89" s="51"/>
      <c r="DV89" s="51"/>
      <c r="DW89" s="51"/>
      <c r="DX89" s="51"/>
      <c r="DY89" s="51"/>
      <c r="DZ89" s="51"/>
      <c r="EA89" s="51"/>
      <c r="EB89" s="51"/>
      <c r="EC89" s="51"/>
      <c r="ED89" s="51"/>
      <c r="EE89" s="51"/>
      <c r="EF89" s="51"/>
      <c r="EG89" s="51"/>
      <c r="EH89" s="51"/>
      <c r="EI89" s="51"/>
      <c r="EJ89" s="51"/>
      <c r="EK89" s="51"/>
      <c r="EL89" s="51"/>
      <c r="EM89" s="51"/>
      <c r="EN89" s="51"/>
      <c r="EO89" s="51"/>
      <c r="EP89" s="51"/>
      <c r="EQ89" s="51"/>
      <c r="ER89" s="51"/>
      <c r="ES89" s="51"/>
      <c r="ET89" s="51"/>
      <c r="EU89" s="51"/>
      <c r="EV89" s="51"/>
      <c r="EW89" s="51"/>
      <c r="EX89" s="51"/>
      <c r="EY89" s="51"/>
      <c r="EZ89" s="51"/>
      <c r="FA89" s="51"/>
      <c r="FB89" s="51"/>
      <c r="FC89" s="51"/>
      <c r="FD89" s="51"/>
      <c r="FE89" s="51"/>
      <c r="FF89" s="51"/>
      <c r="FG89" s="51"/>
      <c r="FH89" s="51"/>
      <c r="FI89" s="51"/>
      <c r="FJ89" s="51"/>
      <c r="FK89" s="51"/>
      <c r="FL89" s="51"/>
      <c r="FM89" s="51"/>
      <c r="FN89" s="51"/>
      <c r="FO89" s="51"/>
      <c r="FP89" s="51"/>
      <c r="FQ89" s="51"/>
      <c r="FR89" s="51"/>
      <c r="FS89" s="51"/>
      <c r="FT89" s="51"/>
      <c r="FU89" s="51"/>
      <c r="FV89" s="51"/>
      <c r="FW89" s="51"/>
      <c r="FX89" s="51"/>
      <c r="FY89" s="51"/>
      <c r="FZ89" s="51"/>
      <c r="GA89" s="51"/>
      <c r="GB89" s="51"/>
      <c r="GC89" s="51"/>
      <c r="GD89" s="51"/>
      <c r="GE89" s="51"/>
      <c r="GF89" s="51"/>
      <c r="GG89" s="51"/>
      <c r="GH89" s="51"/>
      <c r="GI89" s="51"/>
      <c r="GJ89" s="51"/>
      <c r="GK89" s="51"/>
      <c r="GL89" s="51"/>
      <c r="GM89" s="51"/>
      <c r="GN89" s="51"/>
      <c r="GO89" s="51"/>
      <c r="GP89" s="51"/>
      <c r="GQ89" s="51"/>
      <c r="GR89" s="51"/>
      <c r="GS89" s="51"/>
      <c r="GT89" s="51"/>
      <c r="GU89" s="51"/>
      <c r="GV89" s="51"/>
      <c r="GW89" s="51"/>
      <c r="GX89" s="51"/>
      <c r="GY89" s="51"/>
      <c r="GZ89" s="51"/>
      <c r="HA89" s="51"/>
      <c r="HB89" s="51"/>
      <c r="HC89" s="51"/>
      <c r="HD89" s="51"/>
      <c r="HE89" s="51"/>
      <c r="HF89" s="51"/>
      <c r="HG89" s="51"/>
      <c r="HH89" s="51"/>
      <c r="HI89" s="51"/>
      <c r="HJ89" s="51"/>
      <c r="HK89" s="51"/>
      <c r="HL89" s="51"/>
      <c r="HM89" s="51"/>
      <c r="HN89" s="51"/>
      <c r="HO89" s="51"/>
      <c r="HP89" s="51"/>
      <c r="HQ89" s="51"/>
      <c r="HR89" s="51"/>
      <c r="HS89" s="51"/>
      <c r="HT89" s="51"/>
      <c r="HU89" s="51"/>
      <c r="HV89" s="51"/>
      <c r="HW89" s="51"/>
      <c r="HX89" s="51"/>
      <c r="HY89" s="51"/>
      <c r="HZ89" s="51"/>
      <c r="IA89" s="51"/>
      <c r="IB89" s="51"/>
      <c r="IC89" s="51"/>
      <c r="ID89" s="51"/>
      <c r="IE89" s="51"/>
    </row>
    <row r="90" spans="1:239" ht="28.5" customHeight="1" x14ac:dyDescent="0.2">
      <c r="A90" s="24"/>
      <c r="B90" s="24"/>
      <c r="C90" s="1530" t="s">
        <v>305</v>
      </c>
      <c r="D90" s="1530"/>
      <c r="E90" s="1530"/>
      <c r="F90" s="1530"/>
      <c r="G90"/>
      <c r="H90"/>
      <c r="I90"/>
      <c r="J90"/>
      <c r="K90"/>
      <c r="L90"/>
      <c r="M90" s="51"/>
      <c r="N90" s="51"/>
      <c r="O90" s="51"/>
      <c r="P90" s="51"/>
      <c r="Q90" s="51"/>
      <c r="R90" s="51"/>
      <c r="S90" s="51"/>
      <c r="T90" s="51"/>
      <c r="U90" s="51"/>
      <c r="V90" s="51"/>
      <c r="W90" s="51"/>
      <c r="X90" s="51"/>
      <c r="Y90" s="51"/>
      <c r="Z90" s="51"/>
      <c r="AA90" s="51"/>
      <c r="AB90" s="51"/>
      <c r="AC90" s="51"/>
      <c r="AD90" s="51"/>
      <c r="AE90" s="51"/>
      <c r="AF90" s="51"/>
      <c r="AG90" s="51"/>
      <c r="AH90" s="51"/>
      <c r="AI90" s="51"/>
      <c r="AJ90" s="51"/>
      <c r="AK90" s="51"/>
      <c r="AL90" s="51"/>
      <c r="AM90" s="51"/>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c r="BN90" s="51"/>
      <c r="BO90" s="51"/>
      <c r="BP90" s="51"/>
      <c r="BQ90" s="51"/>
      <c r="BR90" s="51"/>
      <c r="BS90" s="51"/>
      <c r="BT90" s="51"/>
      <c r="BU90" s="51"/>
      <c r="BV90" s="51"/>
      <c r="BW90" s="51"/>
      <c r="BX90" s="51"/>
      <c r="BY90" s="51"/>
      <c r="BZ90" s="51"/>
      <c r="CA90" s="51"/>
      <c r="CB90" s="51"/>
      <c r="CC90" s="51"/>
      <c r="CD90" s="51"/>
      <c r="CE90" s="51"/>
      <c r="CF90" s="51"/>
      <c r="CG90" s="51"/>
      <c r="CH90" s="51"/>
      <c r="CI90" s="51"/>
      <c r="CJ90" s="51"/>
      <c r="CK90" s="51"/>
      <c r="CL90" s="51"/>
      <c r="CM90" s="51"/>
      <c r="CN90" s="51"/>
      <c r="CO90" s="51"/>
      <c r="CP90" s="51"/>
      <c r="CQ90" s="51"/>
      <c r="CR90" s="51"/>
      <c r="CS90" s="51"/>
      <c r="CT90" s="51"/>
      <c r="CU90" s="51"/>
      <c r="CV90" s="51"/>
      <c r="CW90" s="51"/>
      <c r="CX90" s="51"/>
      <c r="CY90" s="51"/>
      <c r="CZ90" s="51"/>
      <c r="DA90" s="51"/>
      <c r="DB90" s="51"/>
      <c r="DC90" s="51"/>
      <c r="DD90" s="51"/>
      <c r="DE90" s="51"/>
      <c r="DF90" s="51"/>
      <c r="DG90" s="51"/>
      <c r="DH90" s="51"/>
      <c r="DI90" s="51"/>
      <c r="DJ90" s="51"/>
      <c r="DK90" s="51"/>
      <c r="DL90" s="51"/>
      <c r="DM90" s="51"/>
      <c r="DN90" s="51"/>
      <c r="DO90" s="51"/>
      <c r="DP90" s="51"/>
      <c r="DQ90" s="51"/>
      <c r="DR90" s="51"/>
      <c r="DS90" s="51"/>
      <c r="DT90" s="51"/>
      <c r="DU90" s="51"/>
      <c r="DV90" s="51"/>
      <c r="DW90" s="51"/>
      <c r="DX90" s="51"/>
      <c r="DY90" s="51"/>
      <c r="DZ90" s="51"/>
      <c r="EA90" s="51"/>
      <c r="EB90" s="51"/>
      <c r="EC90" s="51"/>
      <c r="ED90" s="51"/>
      <c r="EE90" s="51"/>
      <c r="EF90" s="51"/>
      <c r="EG90" s="51"/>
      <c r="EH90" s="51"/>
      <c r="EI90" s="51"/>
      <c r="EJ90" s="51"/>
      <c r="EK90" s="51"/>
      <c r="EL90" s="51"/>
      <c r="EM90" s="51"/>
      <c r="EN90" s="51"/>
      <c r="EO90" s="51"/>
      <c r="EP90" s="51"/>
      <c r="EQ90" s="51"/>
      <c r="ER90" s="51"/>
      <c r="ES90" s="51"/>
      <c r="ET90" s="51"/>
      <c r="EU90" s="51"/>
      <c r="EV90" s="51"/>
      <c r="EW90" s="51"/>
      <c r="EX90" s="51"/>
      <c r="EY90" s="51"/>
      <c r="EZ90" s="51"/>
      <c r="FA90" s="51"/>
      <c r="FB90" s="51"/>
      <c r="FC90" s="51"/>
      <c r="FD90" s="51"/>
      <c r="FE90" s="51"/>
      <c r="FF90" s="51"/>
      <c r="FG90" s="51"/>
      <c r="FH90" s="51"/>
      <c r="FI90" s="51"/>
      <c r="FJ90" s="51"/>
      <c r="FK90" s="51"/>
      <c r="FL90" s="51"/>
      <c r="FM90" s="51"/>
      <c r="FN90" s="51"/>
      <c r="FO90" s="51"/>
      <c r="FP90" s="51"/>
      <c r="FQ90" s="51"/>
      <c r="FR90" s="51"/>
      <c r="FS90" s="51"/>
      <c r="FT90" s="51"/>
      <c r="FU90" s="51"/>
      <c r="FV90" s="51"/>
      <c r="FW90" s="51"/>
      <c r="FX90" s="51"/>
      <c r="FY90" s="51"/>
      <c r="FZ90" s="51"/>
      <c r="GA90" s="51"/>
      <c r="GB90" s="51"/>
      <c r="GC90" s="51"/>
      <c r="GD90" s="51"/>
      <c r="GE90" s="51"/>
      <c r="GF90" s="51"/>
      <c r="GG90" s="51"/>
      <c r="GH90" s="51"/>
      <c r="GI90" s="51"/>
      <c r="GJ90" s="51"/>
      <c r="GK90" s="51"/>
      <c r="GL90" s="51"/>
      <c r="GM90" s="51"/>
      <c r="GN90" s="51"/>
      <c r="GO90" s="51"/>
      <c r="GP90" s="51"/>
      <c r="GQ90" s="51"/>
      <c r="GR90" s="51"/>
      <c r="GS90" s="51"/>
      <c r="GT90" s="51"/>
      <c r="GU90" s="51"/>
      <c r="GV90" s="51"/>
      <c r="GW90" s="51"/>
      <c r="GX90" s="51"/>
      <c r="GY90" s="51"/>
      <c r="GZ90" s="51"/>
      <c r="HA90" s="51"/>
      <c r="HB90" s="51"/>
      <c r="HC90" s="51"/>
      <c r="HD90" s="51"/>
      <c r="HE90" s="51"/>
      <c r="HF90" s="51"/>
      <c r="HG90" s="51"/>
      <c r="HH90" s="51"/>
      <c r="HI90" s="51"/>
      <c r="HJ90" s="51"/>
      <c r="HK90" s="51"/>
      <c r="HL90" s="51"/>
      <c r="HM90" s="51"/>
      <c r="HN90" s="51"/>
      <c r="HO90" s="51"/>
      <c r="HP90" s="51"/>
      <c r="HQ90" s="51"/>
      <c r="HR90" s="51"/>
      <c r="HS90" s="51"/>
      <c r="HT90" s="51"/>
      <c r="HU90" s="51"/>
      <c r="HV90" s="51"/>
      <c r="HW90" s="51"/>
      <c r="HX90" s="51"/>
      <c r="HY90" s="51"/>
      <c r="HZ90" s="51"/>
      <c r="IA90" s="51"/>
      <c r="IB90" s="51"/>
      <c r="IC90" s="51"/>
      <c r="ID90" s="51"/>
      <c r="IE90" s="51"/>
    </row>
    <row r="91" spans="1:239" ht="12.75" customHeight="1" thickBot="1" x14ac:dyDescent="0.25">
      <c r="A91" s="92" t="s">
        <v>82</v>
      </c>
      <c r="F91" s="242" t="s">
        <v>384</v>
      </c>
      <c r="G91" s="19"/>
      <c r="H91" s="19"/>
      <c r="I91" s="1"/>
      <c r="J91" s="1"/>
      <c r="K91" s="51"/>
      <c r="L91" s="51"/>
    </row>
    <row r="92" spans="1:239" ht="15" x14ac:dyDescent="0.25">
      <c r="A92" s="1141" t="s">
        <v>771</v>
      </c>
      <c r="B92" s="1142"/>
      <c r="C92" s="1143"/>
      <c r="D92" s="287"/>
      <c r="E92" s="1282"/>
      <c r="F92" s="1283" t="s">
        <v>765</v>
      </c>
      <c r="G92" s="19"/>
      <c r="H92" s="19"/>
      <c r="I92" s="1"/>
      <c r="J92" s="1"/>
      <c r="K92" s="51"/>
      <c r="L92" s="51"/>
    </row>
    <row r="93" spans="1:239" ht="15" x14ac:dyDescent="0.25">
      <c r="A93" s="1180" t="s">
        <v>820</v>
      </c>
      <c r="B93" s="265"/>
      <c r="C93" s="1144"/>
      <c r="D93" s="267"/>
      <c r="G93" s="19"/>
      <c r="H93" s="19"/>
      <c r="I93" s="1"/>
      <c r="J93" s="1"/>
      <c r="K93" s="51"/>
      <c r="L93" s="51"/>
    </row>
    <row r="94" spans="1:239" ht="15.75" thickBot="1" x14ac:dyDescent="0.3">
      <c r="A94" s="1145" t="s">
        <v>773</v>
      </c>
      <c r="B94" s="1146"/>
      <c r="C94" s="1147"/>
      <c r="D94" s="269"/>
      <c r="E94" s="269"/>
      <c r="F94" s="197"/>
      <c r="G94" s="51"/>
      <c r="H94" s="51"/>
      <c r="I94" s="51"/>
      <c r="J94" s="51"/>
      <c r="K94" s="51"/>
      <c r="L94" s="51"/>
    </row>
    <row r="95" spans="1:239" x14ac:dyDescent="0.2">
      <c r="A95" s="180" t="s">
        <v>776</v>
      </c>
      <c r="B95" s="21"/>
      <c r="C95" s="21"/>
      <c r="D95" s="1149"/>
      <c r="E95" s="1149"/>
      <c r="F95" s="197"/>
      <c r="G95" s="78"/>
      <c r="H95" s="78"/>
      <c r="I95" s="78"/>
      <c r="J95" s="78"/>
      <c r="K95" s="78"/>
      <c r="L95" s="78"/>
    </row>
    <row r="96" spans="1:239" ht="15.75" thickBot="1" x14ac:dyDescent="0.3">
      <c r="A96" s="313"/>
      <c r="B96" s="267"/>
      <c r="C96" s="267"/>
      <c r="D96" s="270"/>
      <c r="E96" s="270"/>
      <c r="F96" s="197"/>
      <c r="G96" s="51"/>
      <c r="H96" s="51"/>
      <c r="I96" s="51"/>
      <c r="J96" s="51"/>
      <c r="K96" s="51"/>
      <c r="L96" s="51"/>
    </row>
    <row r="97" spans="1:12" ht="15.75" thickBot="1" x14ac:dyDescent="0.3">
      <c r="A97" s="1432" t="s">
        <v>327</v>
      </c>
      <c r="B97" s="1434"/>
      <c r="C97" s="1567"/>
      <c r="D97" s="1567"/>
      <c r="E97" s="314"/>
      <c r="F97" s="197"/>
      <c r="G97" s="51"/>
      <c r="H97" s="51"/>
      <c r="I97" s="51"/>
      <c r="J97" s="51"/>
      <c r="K97" s="51"/>
      <c r="L97" s="51"/>
    </row>
    <row r="98" spans="1:12" ht="18.75" thickBot="1" x14ac:dyDescent="0.25">
      <c r="A98" s="1539"/>
      <c r="B98" s="1540"/>
      <c r="C98" s="1540"/>
      <c r="D98" s="1540"/>
      <c r="E98" s="1540"/>
      <c r="F98" s="1541"/>
      <c r="G98" s="51"/>
      <c r="H98" s="51"/>
      <c r="I98" s="51"/>
      <c r="J98" s="51"/>
      <c r="K98" s="51"/>
      <c r="L98" s="51"/>
    </row>
    <row r="99" spans="1:12" ht="15.75" x14ac:dyDescent="0.25">
      <c r="A99" s="315"/>
      <c r="B99" s="315"/>
      <c r="C99" s="288"/>
      <c r="D99" s="288"/>
      <c r="E99" s="264"/>
      <c r="F99" s="28"/>
      <c r="G99" s="51"/>
      <c r="H99" s="51"/>
      <c r="I99" s="51"/>
      <c r="J99" s="51"/>
      <c r="K99" s="51"/>
      <c r="L99" s="51"/>
    </row>
    <row r="100" spans="1:12" ht="16.5" thickBot="1" x14ac:dyDescent="0.3">
      <c r="A100" s="315" t="s">
        <v>778</v>
      </c>
      <c r="B100" s="315"/>
      <c r="C100" s="288"/>
      <c r="D100" s="288"/>
      <c r="E100" s="264"/>
      <c r="F100" s="28"/>
    </row>
    <row r="101" spans="1:12" ht="16.5" thickBot="1" x14ac:dyDescent="0.3">
      <c r="A101" s="315" t="s">
        <v>829</v>
      </c>
      <c r="B101" s="315"/>
      <c r="C101" s="288"/>
      <c r="D101" s="1542" t="s">
        <v>812</v>
      </c>
      <c r="E101" s="1543"/>
      <c r="F101" s="28"/>
    </row>
    <row r="102" spans="1:12" ht="16.5" thickBot="1" x14ac:dyDescent="0.3">
      <c r="A102" s="292"/>
      <c r="B102" s="292"/>
      <c r="C102" s="288"/>
      <c r="D102" s="288"/>
      <c r="E102" s="291"/>
      <c r="F102" s="43"/>
    </row>
    <row r="103" spans="1:12" ht="16.5" thickBot="1" x14ac:dyDescent="0.3">
      <c r="A103" s="1533" t="s">
        <v>268</v>
      </c>
      <c r="B103" s="1534"/>
      <c r="C103" s="1563" t="s">
        <v>814</v>
      </c>
      <c r="D103" s="1564"/>
      <c r="E103" s="230"/>
      <c r="F103" s="10"/>
    </row>
    <row r="104" spans="1:12" ht="16.5" thickBot="1" x14ac:dyDescent="0.3">
      <c r="A104" s="286"/>
      <c r="B104" s="230"/>
      <c r="C104" s="288"/>
      <c r="D104" s="288"/>
      <c r="E104" s="230"/>
      <c r="F104" s="10"/>
      <c r="G104"/>
      <c r="H104"/>
    </row>
    <row r="105" spans="1:12" ht="16.5" customHeight="1" thickBot="1" x14ac:dyDescent="0.3">
      <c r="A105" s="1565"/>
      <c r="B105" s="1565"/>
      <c r="C105" s="1189" t="str">
        <f>IF(C103="01.08.2021 - 31.07.2022","01.08. - 31.12.2021",(IF(C103="01.09.2021 - 31.08.2022","01.09. - 31.12.2021")))</f>
        <v>01.09. - 31.12.2021</v>
      </c>
      <c r="D105" s="1270" t="str">
        <f>IF(C103="01.08.2021 - 31.07.2022","01.01. - 31.07.2022",(IF(C103="01.09.2021 - 31.08.2022","01.01. - 31.08.2022")))</f>
        <v>01.01. - 31.08.2022</v>
      </c>
      <c r="E105" s="1535" t="str">
        <f>E109</f>
        <v>insgesamt</v>
      </c>
      <c r="F105" s="1536"/>
      <c r="G105"/>
      <c r="H105"/>
    </row>
    <row r="106" spans="1:12" ht="16.5" customHeight="1" thickBot="1" x14ac:dyDescent="0.3">
      <c r="A106" s="1412" t="s">
        <v>779</v>
      </c>
      <c r="B106" s="1413"/>
      <c r="C106" s="1189">
        <v>0</v>
      </c>
      <c r="D106" s="1184">
        <v>0</v>
      </c>
      <c r="E106" s="1537">
        <f>SUM(C106:D106)</f>
        <v>0</v>
      </c>
      <c r="F106" s="1538"/>
      <c r="G106"/>
      <c r="H106"/>
    </row>
    <row r="107" spans="1:12" ht="15.75" x14ac:dyDescent="0.25">
      <c r="A107" s="43"/>
      <c r="B107" s="43"/>
      <c r="C107" s="1566"/>
      <c r="D107" s="1566"/>
      <c r="E107" s="43"/>
      <c r="F107" s="43"/>
    </row>
    <row r="108" spans="1:12" ht="15.75" thickBot="1" x14ac:dyDescent="0.3">
      <c r="A108" s="265" t="s">
        <v>447</v>
      </c>
      <c r="B108" s="267"/>
      <c r="C108" s="316"/>
      <c r="D108" s="316"/>
      <c r="E108" s="267" t="s">
        <v>617</v>
      </c>
      <c r="F108" s="267"/>
    </row>
    <row r="109" spans="1:12" ht="15.75" thickBot="1" x14ac:dyDescent="0.25">
      <c r="A109" s="389">
        <v>1</v>
      </c>
      <c r="B109" s="390" t="s">
        <v>138</v>
      </c>
      <c r="C109" s="293" t="str">
        <f>C105</f>
        <v>01.09. - 31.12.2021</v>
      </c>
      <c r="D109" s="1165" t="str">
        <f>D105</f>
        <v>01.01. - 31.08.2022</v>
      </c>
      <c r="E109" s="1554" t="s">
        <v>748</v>
      </c>
      <c r="F109" s="1404"/>
    </row>
    <row r="110" spans="1:12" ht="16.5" thickBot="1" x14ac:dyDescent="0.3">
      <c r="A110" s="391" t="s">
        <v>625</v>
      </c>
      <c r="B110" s="392" t="s">
        <v>448</v>
      </c>
      <c r="C110" s="1102"/>
      <c r="D110" s="1262"/>
      <c r="E110" s="1559">
        <f>SUM(C110:D110)</f>
        <v>0</v>
      </c>
      <c r="F110" s="1560"/>
    </row>
    <row r="111" spans="1:12" ht="16.5" thickBot="1" x14ac:dyDescent="0.3">
      <c r="A111" s="391" t="s">
        <v>626</v>
      </c>
      <c r="B111" s="392" t="s">
        <v>139</v>
      </c>
      <c r="C111" s="1102"/>
      <c r="D111" s="1262"/>
      <c r="E111" s="1559">
        <f>SUM(C111:D111)</f>
        <v>0</v>
      </c>
      <c r="F111" s="1560"/>
    </row>
    <row r="112" spans="1:12" ht="16.5" thickBot="1" x14ac:dyDescent="0.3">
      <c r="A112" s="391" t="s">
        <v>627</v>
      </c>
      <c r="B112" s="392" t="s">
        <v>449</v>
      </c>
      <c r="C112" s="1102"/>
      <c r="D112" s="1262"/>
      <c r="E112" s="1559">
        <f>SUM(C112:D112)</f>
        <v>0</v>
      </c>
      <c r="F112" s="1560"/>
    </row>
    <row r="113" spans="1:6" ht="16.5" thickBot="1" x14ac:dyDescent="0.3">
      <c r="A113" s="1561" t="s">
        <v>654</v>
      </c>
      <c r="B113" s="1562"/>
      <c r="C113" s="1103">
        <f>SUM(C110:C112)</f>
        <v>0</v>
      </c>
      <c r="D113" s="1150">
        <f>SUM(D110:D112)</f>
        <v>0</v>
      </c>
      <c r="E113" s="1559">
        <f>SUM(C113:D113)</f>
        <v>0</v>
      </c>
      <c r="F113" s="1560"/>
    </row>
    <row r="114" spans="1:6" ht="15.75" thickBot="1" x14ac:dyDescent="0.3">
      <c r="A114" s="287"/>
      <c r="B114" s="287"/>
      <c r="C114" s="263"/>
      <c r="D114" s="264"/>
      <c r="E114" s="265"/>
      <c r="F114" s="265"/>
    </row>
    <row r="115" spans="1:6" ht="15.75" thickBot="1" x14ac:dyDescent="0.3">
      <c r="A115" s="389">
        <v>2</v>
      </c>
      <c r="B115" s="393" t="s">
        <v>450</v>
      </c>
      <c r="C115" s="293" t="str">
        <f>C109</f>
        <v>01.09. - 31.12.2021</v>
      </c>
      <c r="D115" s="293" t="str">
        <f>D109</f>
        <v>01.01. - 31.08.2022</v>
      </c>
      <c r="E115" s="1528" t="s">
        <v>748</v>
      </c>
      <c r="F115" s="1529"/>
    </row>
    <row r="116" spans="1:6" ht="24.75" thickBot="1" x14ac:dyDescent="0.25">
      <c r="A116" s="391" t="s">
        <v>628</v>
      </c>
      <c r="B116" s="394" t="s">
        <v>767</v>
      </c>
      <c r="C116" s="1102"/>
      <c r="D116" s="1102"/>
      <c r="E116" s="1557">
        <f>SUM(C116:D116)</f>
        <v>0</v>
      </c>
      <c r="F116" s="1558"/>
    </row>
    <row r="117" spans="1:6" ht="16.5" thickBot="1" x14ac:dyDescent="0.3">
      <c r="A117" s="1526" t="s">
        <v>654</v>
      </c>
      <c r="B117" s="1527"/>
      <c r="C117" s="1103">
        <f>SUM(C116:C116)</f>
        <v>0</v>
      </c>
      <c r="D117" s="1103">
        <f>SUM(D116:D116)</f>
        <v>0</v>
      </c>
      <c r="E117" s="1557">
        <f>SUM(C117:D117)</f>
        <v>0</v>
      </c>
      <c r="F117" s="1558"/>
    </row>
    <row r="118" spans="1:6" ht="15" thickBot="1" x14ac:dyDescent="0.25">
      <c r="A118" s="269"/>
      <c r="B118" s="269"/>
      <c r="C118" s="269"/>
      <c r="D118" s="269"/>
      <c r="E118" s="267"/>
      <c r="F118" s="267"/>
    </row>
    <row r="119" spans="1:6" ht="15.75" thickBot="1" x14ac:dyDescent="0.3">
      <c r="A119" s="389">
        <v>3</v>
      </c>
      <c r="B119" s="395" t="s">
        <v>144</v>
      </c>
      <c r="C119" s="293" t="str">
        <f>C109</f>
        <v>01.09. - 31.12.2021</v>
      </c>
      <c r="D119" s="293" t="str">
        <f>D109</f>
        <v>01.01. - 31.08.2022</v>
      </c>
      <c r="E119" s="1528" t="s">
        <v>748</v>
      </c>
      <c r="F119" s="1529"/>
    </row>
    <row r="120" spans="1:6" ht="16.5" thickBot="1" x14ac:dyDescent="0.3">
      <c r="A120" s="396" t="s">
        <v>667</v>
      </c>
      <c r="B120" s="397" t="s">
        <v>780</v>
      </c>
      <c r="C120" s="1102"/>
      <c r="D120" s="1102"/>
      <c r="E120" s="1524">
        <f>SUM(C120:D120)</f>
        <v>0</v>
      </c>
      <c r="F120" s="1525"/>
    </row>
    <row r="121" spans="1:6" ht="16.5" thickBot="1" x14ac:dyDescent="0.3">
      <c r="A121" s="1526" t="s">
        <v>654</v>
      </c>
      <c r="B121" s="1527"/>
      <c r="C121" s="1103">
        <f>SUM(C120:C120)</f>
        <v>0</v>
      </c>
      <c r="D121" s="1103">
        <f>SUM(D120:D120)</f>
        <v>0</v>
      </c>
      <c r="E121" s="1524">
        <f>SUM(C121:D121)</f>
        <v>0</v>
      </c>
      <c r="F121" s="1525"/>
    </row>
    <row r="122" spans="1:6" ht="15.75" thickBot="1" x14ac:dyDescent="0.3">
      <c r="A122" s="269"/>
      <c r="B122" s="269"/>
      <c r="C122" s="269"/>
      <c r="D122" s="269"/>
      <c r="E122" s="265"/>
      <c r="F122" s="265"/>
    </row>
    <row r="123" spans="1:6" ht="15.75" thickBot="1" x14ac:dyDescent="0.3">
      <c r="A123" s="389">
        <v>4</v>
      </c>
      <c r="B123" s="398" t="s">
        <v>143</v>
      </c>
      <c r="C123" s="293" t="str">
        <f>C109</f>
        <v>01.09. - 31.12.2021</v>
      </c>
      <c r="D123" s="293" t="str">
        <f>D109</f>
        <v>01.01. - 31.08.2022</v>
      </c>
      <c r="E123" s="1528" t="s">
        <v>748</v>
      </c>
      <c r="F123" s="1529"/>
    </row>
    <row r="124" spans="1:6" ht="16.5" thickBot="1" x14ac:dyDescent="0.3">
      <c r="A124" s="391" t="s">
        <v>670</v>
      </c>
      <c r="B124" s="394" t="s">
        <v>669</v>
      </c>
      <c r="C124" s="1102"/>
      <c r="D124" s="1102"/>
      <c r="E124" s="1524">
        <f>SUM(C124:D124)</f>
        <v>0</v>
      </c>
      <c r="F124" s="1525"/>
    </row>
    <row r="125" spans="1:6" ht="16.5" thickBot="1" x14ac:dyDescent="0.3">
      <c r="A125" s="391" t="s">
        <v>671</v>
      </c>
      <c r="B125" s="399" t="s">
        <v>140</v>
      </c>
      <c r="C125" s="1102"/>
      <c r="D125" s="1102"/>
      <c r="E125" s="1524">
        <f t="shared" ref="E125:E130" si="2">SUM(C125:D125)</f>
        <v>0</v>
      </c>
      <c r="F125" s="1525"/>
    </row>
    <row r="126" spans="1:6" ht="16.5" thickBot="1" x14ac:dyDescent="0.3">
      <c r="A126" s="391" t="s">
        <v>672</v>
      </c>
      <c r="B126" s="400" t="s">
        <v>134</v>
      </c>
      <c r="C126" s="1102"/>
      <c r="D126" s="1102"/>
      <c r="E126" s="1524">
        <f t="shared" si="2"/>
        <v>0</v>
      </c>
      <c r="F126" s="1525"/>
    </row>
    <row r="127" spans="1:6" ht="16.5" thickBot="1" x14ac:dyDescent="0.3">
      <c r="A127" s="391" t="s">
        <v>673</v>
      </c>
      <c r="B127" s="394" t="s">
        <v>131</v>
      </c>
      <c r="C127" s="1102"/>
      <c r="D127" s="1102"/>
      <c r="E127" s="1524">
        <f t="shared" si="2"/>
        <v>0</v>
      </c>
      <c r="F127" s="1525"/>
    </row>
    <row r="128" spans="1:6" ht="16.5" thickBot="1" x14ac:dyDescent="0.3">
      <c r="A128" s="391" t="s">
        <v>141</v>
      </c>
      <c r="B128" s="399" t="s">
        <v>658</v>
      </c>
      <c r="C128" s="1102"/>
      <c r="D128" s="1102"/>
      <c r="E128" s="1524">
        <f t="shared" si="2"/>
        <v>0</v>
      </c>
      <c r="F128" s="1525"/>
    </row>
    <row r="129" spans="1:6" ht="16.5" thickBot="1" x14ac:dyDescent="0.3">
      <c r="A129" s="277" t="s">
        <v>246</v>
      </c>
      <c r="B129" s="317"/>
      <c r="C129" s="1102"/>
      <c r="D129" s="1102"/>
      <c r="E129" s="1524">
        <f t="shared" si="2"/>
        <v>0</v>
      </c>
      <c r="F129" s="1525"/>
    </row>
    <row r="130" spans="1:6" ht="16.5" thickBot="1" x14ac:dyDescent="0.3">
      <c r="A130" s="1555" t="s">
        <v>654</v>
      </c>
      <c r="B130" s="1556"/>
      <c r="C130" s="1103">
        <f>SUM(C124:C129)</f>
        <v>0</v>
      </c>
      <c r="D130" s="1103">
        <f>SUM(D124:D129)</f>
        <v>0</v>
      </c>
      <c r="E130" s="1524">
        <f t="shared" si="2"/>
        <v>0</v>
      </c>
      <c r="F130" s="1525"/>
    </row>
    <row r="131" spans="1:6" ht="15.75" thickBot="1" x14ac:dyDescent="0.3">
      <c r="A131" s="401"/>
      <c r="B131" s="287"/>
      <c r="C131" s="263"/>
      <c r="D131" s="263"/>
      <c r="E131" s="265"/>
      <c r="F131" s="265"/>
    </row>
    <row r="132" spans="1:6" ht="30.75" thickBot="1" x14ac:dyDescent="0.25">
      <c r="A132" s="389">
        <v>5</v>
      </c>
      <c r="B132" s="395" t="s">
        <v>451</v>
      </c>
      <c r="C132" s="293" t="str">
        <f>C109</f>
        <v>01.09. - 31.12.2021</v>
      </c>
      <c r="D132" s="293" t="str">
        <f>D109</f>
        <v>01.01. - 31.08.2022</v>
      </c>
      <c r="E132" s="1554" t="s">
        <v>748</v>
      </c>
      <c r="F132" s="1404"/>
    </row>
    <row r="133" spans="1:6" ht="16.5" thickBot="1" x14ac:dyDescent="0.3">
      <c r="A133" s="402" t="s">
        <v>655</v>
      </c>
      <c r="B133" s="397" t="s">
        <v>132</v>
      </c>
      <c r="C133" s="1102"/>
      <c r="D133" s="1102"/>
      <c r="E133" s="1524">
        <f>SUM(C133:D133)</f>
        <v>0</v>
      </c>
      <c r="F133" s="1525"/>
    </row>
    <row r="134" spans="1:6" ht="16.5" thickBot="1" x14ac:dyDescent="0.3">
      <c r="A134" s="402" t="s">
        <v>657</v>
      </c>
      <c r="B134" s="392" t="s">
        <v>79</v>
      </c>
      <c r="C134" s="1102"/>
      <c r="D134" s="1102"/>
      <c r="E134" s="1524">
        <f>SUM(C134:D134)</f>
        <v>0</v>
      </c>
      <c r="F134" s="1525"/>
    </row>
    <row r="135" spans="1:6" ht="16.5" thickBot="1" x14ac:dyDescent="0.3">
      <c r="A135" s="277" t="s">
        <v>23</v>
      </c>
      <c r="B135" s="388"/>
      <c r="C135" s="1102"/>
      <c r="D135" s="1102"/>
      <c r="E135" s="1524">
        <f>SUM(C135:D135)</f>
        <v>0</v>
      </c>
      <c r="F135" s="1525"/>
    </row>
    <row r="136" spans="1:6" ht="16.5" thickBot="1" x14ac:dyDescent="0.3">
      <c r="A136" s="1526" t="s">
        <v>654</v>
      </c>
      <c r="B136" s="1527"/>
      <c r="C136" s="1103">
        <f>SUM(C133:C135)</f>
        <v>0</v>
      </c>
      <c r="D136" s="1103">
        <f>SUM(D133:D135)</f>
        <v>0</v>
      </c>
      <c r="E136" s="1524">
        <f>SUM(C136:D136)</f>
        <v>0</v>
      </c>
      <c r="F136" s="1525"/>
    </row>
    <row r="137" spans="1:6" ht="15" x14ac:dyDescent="0.25">
      <c r="A137" s="287"/>
      <c r="B137" s="403"/>
      <c r="C137" s="276"/>
      <c r="D137" s="417"/>
      <c r="E137" s="287"/>
      <c r="F137" s="265"/>
    </row>
    <row r="138" spans="1:6" ht="15.75" thickBot="1" x14ac:dyDescent="0.3">
      <c r="A138" s="265" t="s">
        <v>660</v>
      </c>
      <c r="B138" s="267"/>
      <c r="C138" s="267"/>
      <c r="D138" s="411"/>
      <c r="E138" s="265"/>
      <c r="F138" s="265"/>
    </row>
    <row r="139" spans="1:6" ht="15.75" thickBot="1" x14ac:dyDescent="0.3">
      <c r="A139" s="389">
        <v>6</v>
      </c>
      <c r="B139" s="390" t="s">
        <v>442</v>
      </c>
      <c r="C139" s="293" t="str">
        <f>C109</f>
        <v>01.09. - 31.12.2021</v>
      </c>
      <c r="D139" s="293" t="str">
        <f>D109</f>
        <v>01.01. - 31.08.2022</v>
      </c>
      <c r="E139" s="1528" t="s">
        <v>748</v>
      </c>
      <c r="F139" s="1529"/>
    </row>
    <row r="140" spans="1:6" ht="16.5" thickBot="1" x14ac:dyDescent="0.3">
      <c r="A140" s="272" t="s">
        <v>479</v>
      </c>
      <c r="B140" s="299" t="s">
        <v>674</v>
      </c>
      <c r="C140" s="1102"/>
      <c r="D140" s="1102"/>
      <c r="E140" s="1524">
        <f>SUM(C140:D140)</f>
        <v>0</v>
      </c>
      <c r="F140" s="1525"/>
    </row>
    <row r="141" spans="1:6" ht="16.5" thickBot="1" x14ac:dyDescent="0.3">
      <c r="A141" s="272" t="s">
        <v>482</v>
      </c>
      <c r="B141" s="299" t="s">
        <v>146</v>
      </c>
      <c r="C141" s="1102"/>
      <c r="D141" s="1102"/>
      <c r="E141" s="1524">
        <f t="shared" ref="E141:E146" si="3">SUM(C141:D141)</f>
        <v>0</v>
      </c>
      <c r="F141" s="1525"/>
    </row>
    <row r="142" spans="1:6" ht="16.5" thickBot="1" x14ac:dyDescent="0.3">
      <c r="A142" s="272" t="s">
        <v>480</v>
      </c>
      <c r="B142" s="300" t="s">
        <v>250</v>
      </c>
      <c r="C142" s="1102"/>
      <c r="D142" s="1102"/>
      <c r="E142" s="1524">
        <f t="shared" si="3"/>
        <v>0</v>
      </c>
      <c r="F142" s="1525"/>
    </row>
    <row r="143" spans="1:6" ht="16.5" thickBot="1" x14ac:dyDescent="0.3">
      <c r="A143" s="272" t="s">
        <v>483</v>
      </c>
      <c r="B143" s="300" t="s">
        <v>146</v>
      </c>
      <c r="C143" s="1102"/>
      <c r="D143" s="1102"/>
      <c r="E143" s="1524">
        <f t="shared" si="3"/>
        <v>0</v>
      </c>
      <c r="F143" s="1525"/>
    </row>
    <row r="144" spans="1:6" ht="30" thickBot="1" x14ac:dyDescent="0.3">
      <c r="A144" s="272" t="s">
        <v>481</v>
      </c>
      <c r="B144" s="300" t="s">
        <v>133</v>
      </c>
      <c r="C144" s="1102"/>
      <c r="D144" s="1102"/>
      <c r="E144" s="1524">
        <f t="shared" si="3"/>
        <v>0</v>
      </c>
      <c r="F144" s="1525"/>
    </row>
    <row r="145" spans="1:8" ht="16.5" thickBot="1" x14ac:dyDescent="0.3">
      <c r="A145" s="272" t="s">
        <v>484</v>
      </c>
      <c r="B145" s="300" t="s">
        <v>146</v>
      </c>
      <c r="C145" s="1102"/>
      <c r="D145" s="1102"/>
      <c r="E145" s="1524">
        <f t="shared" si="3"/>
        <v>0</v>
      </c>
      <c r="F145" s="1525"/>
    </row>
    <row r="146" spans="1:8" ht="16.5" thickBot="1" x14ac:dyDescent="0.3">
      <c r="A146" s="1552" t="s">
        <v>654</v>
      </c>
      <c r="B146" s="1553"/>
      <c r="C146" s="1103">
        <f>C140+C142+C144</f>
        <v>0</v>
      </c>
      <c r="D146" s="1103">
        <f>D140+D142+D144</f>
        <v>0</v>
      </c>
      <c r="E146" s="1524">
        <f t="shared" si="3"/>
        <v>0</v>
      </c>
      <c r="F146" s="1525"/>
    </row>
    <row r="147" spans="1:8" ht="15" thickBot="1" x14ac:dyDescent="0.25">
      <c r="A147" s="404"/>
      <c r="B147" s="404"/>
      <c r="C147" s="268"/>
      <c r="D147" s="268"/>
      <c r="E147" s="267"/>
      <c r="F147" s="296"/>
    </row>
    <row r="148" spans="1:8" ht="27" thickBot="1" x14ac:dyDescent="0.25">
      <c r="A148" s="405">
        <v>7</v>
      </c>
      <c r="B148" s="406" t="s">
        <v>819</v>
      </c>
      <c r="C148" s="293" t="str">
        <f>C109</f>
        <v>01.09. - 31.12.2021</v>
      </c>
      <c r="D148" s="293" t="str">
        <f>D109</f>
        <v>01.01. - 31.08.2022</v>
      </c>
      <c r="E148" s="1554" t="s">
        <v>748</v>
      </c>
      <c r="F148" s="1404"/>
    </row>
    <row r="149" spans="1:8" ht="16.5" thickBot="1" x14ac:dyDescent="0.3">
      <c r="A149" s="310" t="s">
        <v>485</v>
      </c>
      <c r="B149" s="317"/>
      <c r="C149" s="1102"/>
      <c r="D149" s="1102"/>
      <c r="E149" s="1524">
        <f>SUM(C149:D149)</f>
        <v>0</v>
      </c>
      <c r="F149" s="1525"/>
    </row>
    <row r="150" spans="1:8" ht="16.5" thickBot="1" x14ac:dyDescent="0.3">
      <c r="A150" s="407" t="s">
        <v>486</v>
      </c>
      <c r="B150" s="300" t="s">
        <v>146</v>
      </c>
      <c r="C150" s="1102"/>
      <c r="D150" s="1102"/>
      <c r="E150" s="1524">
        <f>SUM(C150:D150)</f>
        <v>0</v>
      </c>
      <c r="F150" s="1525"/>
    </row>
    <row r="151" spans="1:8" ht="16.5" thickBot="1" x14ac:dyDescent="0.3">
      <c r="A151" s="310" t="s">
        <v>488</v>
      </c>
      <c r="B151" s="317"/>
      <c r="C151" s="1102"/>
      <c r="D151" s="1102"/>
      <c r="E151" s="1524">
        <f>SUM(C151:D151)</f>
        <v>0</v>
      </c>
      <c r="F151" s="1525"/>
    </row>
    <row r="152" spans="1:8" ht="16.5" thickBot="1" x14ac:dyDescent="0.3">
      <c r="A152" s="407" t="s">
        <v>487</v>
      </c>
      <c r="B152" s="300" t="s">
        <v>146</v>
      </c>
      <c r="C152" s="1102"/>
      <c r="D152" s="1102"/>
      <c r="E152" s="1524">
        <f>SUM(C152:D152)</f>
        <v>0</v>
      </c>
      <c r="F152" s="1525"/>
    </row>
    <row r="153" spans="1:8" ht="16.5" thickBot="1" x14ac:dyDescent="0.3">
      <c r="A153" s="1549" t="s">
        <v>654</v>
      </c>
      <c r="B153" s="1550"/>
      <c r="C153" s="1103">
        <f>C151+C149</f>
        <v>0</v>
      </c>
      <c r="D153" s="1103">
        <f>D151+D149</f>
        <v>0</v>
      </c>
      <c r="E153" s="1524">
        <f>SUM(C153:D153)</f>
        <v>0</v>
      </c>
      <c r="F153" s="1525"/>
    </row>
    <row r="154" spans="1:8" ht="15.75" thickBot="1" x14ac:dyDescent="0.3">
      <c r="A154" s="269"/>
      <c r="B154" s="320"/>
      <c r="C154" s="321"/>
      <c r="D154" s="321"/>
      <c r="E154" s="318"/>
      <c r="F154" s="318"/>
    </row>
    <row r="155" spans="1:8" ht="15.75" thickBot="1" x14ac:dyDescent="0.3">
      <c r="A155" s="408">
        <v>8</v>
      </c>
      <c r="B155" s="1179" t="s">
        <v>242</v>
      </c>
      <c r="C155" s="293" t="str">
        <f>C109</f>
        <v>01.09. - 31.12.2021</v>
      </c>
      <c r="D155" s="293" t="str">
        <f>D109</f>
        <v>01.01. - 31.08.2022</v>
      </c>
      <c r="E155" s="1547" t="s">
        <v>748</v>
      </c>
      <c r="F155" s="1548"/>
    </row>
    <row r="156" spans="1:8" ht="16.5" thickBot="1" x14ac:dyDescent="0.3">
      <c r="A156" s="1169"/>
      <c r="B156" s="399" t="s">
        <v>768</v>
      </c>
      <c r="C156" s="1198">
        <f>(C111+C120+C124+C125+C126+C127+C128+C129)-(C141+C143+C145+C150+C152)</f>
        <v>0</v>
      </c>
      <c r="D156" s="1198">
        <f>(D111+D120+D124+D125+D126+D127+D128+D129)-(D141+D143+D145+D150+D152)</f>
        <v>0</v>
      </c>
      <c r="E156" s="1524">
        <f>SUM(C156:D156)</f>
        <v>0</v>
      </c>
      <c r="F156" s="1525"/>
    </row>
    <row r="157" spans="1:8" ht="16.5" thickBot="1" x14ac:dyDescent="0.3">
      <c r="A157" s="1167"/>
      <c r="B157" s="1168"/>
      <c r="C157" s="1551"/>
      <c r="D157" s="1551"/>
      <c r="E157" s="323"/>
      <c r="F157" s="313"/>
    </row>
    <row r="158" spans="1:8" ht="18.75" thickBot="1" x14ac:dyDescent="0.3">
      <c r="A158" s="409"/>
      <c r="B158" s="1544" t="s">
        <v>255</v>
      </c>
      <c r="C158" s="1545"/>
      <c r="D158" s="1546"/>
      <c r="E158" s="1394" t="str">
        <f>IF(AND(C156&gt;0,D156&gt;=0,C156&lt;&gt;"",D156&lt;&gt;""),(C156+D156)/E106,"entfällt bei ZN")</f>
        <v>entfällt bei ZN</v>
      </c>
      <c r="F158" s="1397"/>
      <c r="G158" s="1397"/>
      <c r="H158" s="1398"/>
    </row>
    <row r="159" spans="1:8" ht="15.75" thickBot="1" x14ac:dyDescent="0.3">
      <c r="A159" s="409"/>
      <c r="B159" s="1170"/>
      <c r="C159" s="1170"/>
      <c r="D159" s="1170"/>
      <c r="E159" s="323"/>
      <c r="F159" s="323"/>
    </row>
    <row r="160" spans="1:8" ht="15.75" thickBot="1" x14ac:dyDescent="0.3">
      <c r="A160" s="1175" t="s">
        <v>490</v>
      </c>
      <c r="B160" s="1176"/>
      <c r="C160" s="293" t="str">
        <f>C109</f>
        <v>01.09. - 31.12.2021</v>
      </c>
      <c r="D160" s="1171" t="str">
        <f>D109</f>
        <v>01.01. - 31.08.2022</v>
      </c>
      <c r="E160" s="1547" t="s">
        <v>748</v>
      </c>
      <c r="F160" s="1548"/>
    </row>
    <row r="161" spans="1:8" ht="16.5" thickBot="1" x14ac:dyDescent="0.3">
      <c r="A161" s="425"/>
      <c r="B161" s="1172" t="s">
        <v>769</v>
      </c>
      <c r="C161" s="1103">
        <f>C136+C130+C121+C117+C113</f>
        <v>0</v>
      </c>
      <c r="D161" s="1103">
        <f>D136+D130+D121+D117+D113</f>
        <v>0</v>
      </c>
      <c r="E161" s="1520">
        <f>SUM(C161:D161)</f>
        <v>0</v>
      </c>
      <c r="F161" s="1521"/>
    </row>
    <row r="162" spans="1:8" ht="15.75" thickBot="1" x14ac:dyDescent="0.25">
      <c r="A162" s="274"/>
      <c r="B162" s="1173" t="s">
        <v>146</v>
      </c>
      <c r="C162" s="1101">
        <f>C130+C121+C111</f>
        <v>0</v>
      </c>
      <c r="D162" s="1101">
        <f>D130+D121+D111</f>
        <v>0</v>
      </c>
      <c r="E162" s="1522">
        <f>SUM(C162:D162)</f>
        <v>0</v>
      </c>
      <c r="F162" s="1523"/>
    </row>
    <row r="163" spans="1:8" ht="16.5" thickBot="1" x14ac:dyDescent="0.3">
      <c r="A163" s="1177"/>
      <c r="B163" s="1151" t="s">
        <v>770</v>
      </c>
      <c r="C163" s="1103">
        <f>C146+C153+C156</f>
        <v>0</v>
      </c>
      <c r="D163" s="1103">
        <f>D146+D153+D156</f>
        <v>0</v>
      </c>
      <c r="E163" s="1520">
        <f>SUM(C163:D163)</f>
        <v>0</v>
      </c>
      <c r="F163" s="1521"/>
    </row>
    <row r="164" spans="1:8" ht="15.75" thickBot="1" x14ac:dyDescent="0.25">
      <c r="A164" s="1178"/>
      <c r="B164" s="1174" t="s">
        <v>146</v>
      </c>
      <c r="C164" s="1101">
        <f>C156+C152+C150+C145+C143+C141</f>
        <v>0</v>
      </c>
      <c r="D164" s="1101">
        <f>D156+D152+D150+D145+D143+D141</f>
        <v>0</v>
      </c>
      <c r="E164" s="1522">
        <f>SUM(C164:D164)</f>
        <v>0</v>
      </c>
      <c r="F164" s="1523"/>
    </row>
    <row r="165" spans="1:8" ht="15" thickBot="1" x14ac:dyDescent="0.25">
      <c r="A165" s="267"/>
      <c r="B165" s="267"/>
      <c r="C165" s="267"/>
      <c r="D165" s="411"/>
      <c r="E165" s="296"/>
      <c r="F165" s="296"/>
    </row>
    <row r="166" spans="1:8" ht="15" thickBot="1" x14ac:dyDescent="0.25">
      <c r="A166" s="169"/>
      <c r="B166" s="1072"/>
      <c r="C166" s="1071" t="s">
        <v>718</v>
      </c>
      <c r="D166" s="1312" t="s">
        <v>719</v>
      </c>
      <c r="E166" s="1457" t="s">
        <v>720</v>
      </c>
      <c r="F166" s="1458"/>
      <c r="G166" s="1458"/>
      <c r="H166" s="1459"/>
    </row>
    <row r="167" spans="1:8" ht="18.75" thickBot="1" x14ac:dyDescent="0.3">
      <c r="A167" s="182"/>
      <c r="B167" s="1073" t="s">
        <v>290</v>
      </c>
      <c r="C167" s="1077">
        <f>E45</f>
        <v>0</v>
      </c>
      <c r="D167" s="1182">
        <f>E75</f>
        <v>0</v>
      </c>
      <c r="E167" s="1460">
        <f>E154</f>
        <v>0</v>
      </c>
      <c r="F167" s="1461"/>
      <c r="G167" s="1461"/>
      <c r="H167" s="1462"/>
    </row>
    <row r="168" spans="1:8" ht="18.75" thickBot="1" x14ac:dyDescent="0.3">
      <c r="A168" s="44"/>
      <c r="B168" s="1074" t="s">
        <v>721</v>
      </c>
      <c r="C168" s="1077">
        <f>E126</f>
        <v>0</v>
      </c>
      <c r="D168" s="1182">
        <f>E156</f>
        <v>0</v>
      </c>
      <c r="E168" s="1460">
        <f>E154</f>
        <v>0</v>
      </c>
      <c r="F168" s="1461"/>
      <c r="G168" s="1461"/>
      <c r="H168" s="1462"/>
    </row>
    <row r="169" spans="1:8" ht="18.75" thickBot="1" x14ac:dyDescent="0.3">
      <c r="A169" s="194"/>
      <c r="B169" s="1076" t="s">
        <v>723</v>
      </c>
      <c r="C169" s="1078">
        <f>ABS(C168-C167)</f>
        <v>0</v>
      </c>
      <c r="D169" s="1182">
        <f>ABS(D168-D167)</f>
        <v>0</v>
      </c>
      <c r="E169" s="1454">
        <f>E168-E167</f>
        <v>0</v>
      </c>
      <c r="F169" s="1455"/>
      <c r="G169" s="1455"/>
      <c r="H169" s="1456"/>
    </row>
    <row r="170" spans="1:8" ht="18.75" thickBot="1" x14ac:dyDescent="0.3">
      <c r="A170" s="46"/>
      <c r="B170" s="1075" t="s">
        <v>722</v>
      </c>
      <c r="C170" s="1079" t="e">
        <f>ABS(C169/C167)</f>
        <v>#DIV/0!</v>
      </c>
      <c r="D170" s="1183" t="e">
        <f>ABS(D169/D167)</f>
        <v>#DIV/0!</v>
      </c>
      <c r="E170" s="1451" t="e">
        <f>E169/E167</f>
        <v>#DIV/0!</v>
      </c>
      <c r="F170" s="1452"/>
      <c r="G170" s="1452"/>
      <c r="H170" s="1453"/>
    </row>
    <row r="171" spans="1:8" x14ac:dyDescent="0.2">
      <c r="A171" s="194"/>
      <c r="B171" s="45"/>
      <c r="C171" s="46"/>
      <c r="D171" s="46"/>
      <c r="E171" s="415"/>
      <c r="F171" s="45"/>
    </row>
    <row r="172" spans="1:8" x14ac:dyDescent="0.2">
      <c r="A172" s="194"/>
      <c r="B172" s="45"/>
      <c r="C172" s="46"/>
      <c r="D172" s="46"/>
      <c r="E172" s="415"/>
      <c r="F172" s="45"/>
    </row>
    <row r="173" spans="1:8" x14ac:dyDescent="0.2">
      <c r="B173" s="45"/>
      <c r="C173" s="46"/>
      <c r="D173" s="46"/>
      <c r="E173" s="415"/>
      <c r="F173" s="45"/>
    </row>
    <row r="174" spans="1:8" x14ac:dyDescent="0.2">
      <c r="A174" s="46"/>
      <c r="B174" s="45"/>
      <c r="C174" s="46"/>
      <c r="D174" s="46"/>
      <c r="E174" s="415"/>
      <c r="F174" s="45"/>
    </row>
    <row r="175" spans="1:8" x14ac:dyDescent="0.2">
      <c r="A175" s="46"/>
      <c r="B175" s="45" t="s">
        <v>825</v>
      </c>
      <c r="C175" s="46"/>
      <c r="D175" s="46"/>
      <c r="E175" s="415"/>
      <c r="F175" s="45"/>
    </row>
    <row r="176" spans="1:8" x14ac:dyDescent="0.2">
      <c r="B176" s="45" t="s">
        <v>452</v>
      </c>
      <c r="C176" s="46"/>
      <c r="D176" s="46"/>
      <c r="E176" s="415"/>
      <c r="F176" s="45"/>
    </row>
    <row r="177" spans="1:6" x14ac:dyDescent="0.2">
      <c r="A177" s="45"/>
      <c r="B177" s="46"/>
      <c r="C177" s="46"/>
      <c r="D177" s="46"/>
      <c r="E177" s="46"/>
      <c r="F177" s="46"/>
    </row>
    <row r="178" spans="1:6" x14ac:dyDescent="0.2">
      <c r="A178" s="45"/>
      <c r="B178" s="412"/>
      <c r="D178" s="412"/>
      <c r="E178" s="412"/>
      <c r="F178" s="416"/>
    </row>
    <row r="179" spans="1:6" x14ac:dyDescent="0.2">
      <c r="A179" s="169"/>
      <c r="B179" s="169"/>
      <c r="D179" s="169"/>
      <c r="E179" s="169"/>
      <c r="F179" s="1"/>
    </row>
    <row r="180" spans="1:6" x14ac:dyDescent="0.2">
      <c r="A180" s="46"/>
      <c r="B180" s="46"/>
      <c r="C180" s="46"/>
      <c r="D180" s="46"/>
      <c r="E180" s="46"/>
      <c r="F180" s="46"/>
    </row>
    <row r="181" spans="1:6" ht="13.5" thickBot="1" x14ac:dyDescent="0.25">
      <c r="A181" s="1447"/>
      <c r="B181" s="1447"/>
      <c r="C181" s="1519"/>
      <c r="D181" s="1519"/>
      <c r="E181" s="1519"/>
      <c r="F181" s="1519"/>
    </row>
    <row r="182" spans="1:6" x14ac:dyDescent="0.2">
      <c r="A182" s="24" t="s">
        <v>621</v>
      </c>
      <c r="B182"/>
      <c r="C182" s="24" t="s">
        <v>304</v>
      </c>
      <c r="D182" s="11"/>
      <c r="E182" s="11"/>
      <c r="F182" s="193"/>
    </row>
    <row r="183" spans="1:6" x14ac:dyDescent="0.2">
      <c r="A183" s="24"/>
      <c r="B183" s="24"/>
      <c r="C183" s="1530" t="s">
        <v>305</v>
      </c>
      <c r="D183" s="1530"/>
      <c r="E183" s="1530"/>
      <c r="F183" s="1530"/>
    </row>
    <row r="184" spans="1:6" x14ac:dyDescent="0.2">
      <c r="A184"/>
      <c r="B184"/>
      <c r="C184"/>
      <c r="E184"/>
    </row>
    <row r="185" spans="1:6" x14ac:dyDescent="0.2">
      <c r="A185"/>
      <c r="B185"/>
      <c r="C185"/>
      <c r="E185"/>
    </row>
    <row r="186" spans="1:6" x14ac:dyDescent="0.2">
      <c r="A186"/>
      <c r="B186"/>
      <c r="C186"/>
      <c r="E186"/>
    </row>
    <row r="187" spans="1:6" x14ac:dyDescent="0.2">
      <c r="A187"/>
      <c r="B187"/>
      <c r="C187"/>
      <c r="E187"/>
    </row>
    <row r="188" spans="1:6" x14ac:dyDescent="0.2">
      <c r="A188"/>
      <c r="B188"/>
      <c r="C188"/>
      <c r="E188"/>
    </row>
    <row r="189" spans="1:6" x14ac:dyDescent="0.2">
      <c r="A189"/>
      <c r="B189"/>
      <c r="C189"/>
      <c r="E189"/>
    </row>
    <row r="190" spans="1:6" x14ac:dyDescent="0.2">
      <c r="A190"/>
      <c r="B190"/>
      <c r="C190"/>
      <c r="E190"/>
    </row>
    <row r="191" spans="1:6" x14ac:dyDescent="0.2">
      <c r="A191"/>
      <c r="B191"/>
      <c r="C191"/>
      <c r="E191"/>
    </row>
    <row r="192" spans="1:6" x14ac:dyDescent="0.2">
      <c r="A192"/>
      <c r="B192"/>
      <c r="C192"/>
      <c r="E192"/>
    </row>
    <row r="193" spans="1:5" x14ac:dyDescent="0.2">
      <c r="A193"/>
      <c r="B193"/>
      <c r="C193"/>
      <c r="E193"/>
    </row>
    <row r="194" spans="1:5" x14ac:dyDescent="0.2">
      <c r="A194"/>
      <c r="B194"/>
      <c r="C194"/>
      <c r="E194"/>
    </row>
    <row r="195" spans="1:5" x14ac:dyDescent="0.2">
      <c r="A195"/>
      <c r="B195"/>
      <c r="C195"/>
      <c r="E195"/>
    </row>
    <row r="196" spans="1:5" x14ac:dyDescent="0.2">
      <c r="A196"/>
      <c r="B196"/>
      <c r="C196"/>
      <c r="E196"/>
    </row>
    <row r="197" spans="1:5" x14ac:dyDescent="0.2">
      <c r="A197"/>
      <c r="B197"/>
      <c r="C197"/>
      <c r="E197"/>
    </row>
    <row r="198" spans="1:5" x14ac:dyDescent="0.2">
      <c r="A198"/>
      <c r="B198"/>
      <c r="C198"/>
      <c r="E198"/>
    </row>
    <row r="199" spans="1:5" x14ac:dyDescent="0.2">
      <c r="A199"/>
      <c r="B199"/>
      <c r="C199"/>
      <c r="E199"/>
    </row>
    <row r="200" spans="1:5" x14ac:dyDescent="0.2">
      <c r="A200"/>
      <c r="B200"/>
      <c r="C200"/>
      <c r="E200"/>
    </row>
    <row r="201" spans="1:5" x14ac:dyDescent="0.2">
      <c r="A201"/>
      <c r="B201"/>
      <c r="C201"/>
      <c r="E201"/>
    </row>
    <row r="202" spans="1:5" x14ac:dyDescent="0.2">
      <c r="A202"/>
      <c r="B202"/>
      <c r="C202"/>
      <c r="E202"/>
    </row>
    <row r="203" spans="1:5" x14ac:dyDescent="0.2">
      <c r="A203"/>
      <c r="B203"/>
      <c r="C203"/>
      <c r="E203"/>
    </row>
    <row r="204" spans="1:5" x14ac:dyDescent="0.2">
      <c r="A204"/>
      <c r="B204"/>
      <c r="C204"/>
      <c r="E204"/>
    </row>
    <row r="205" spans="1:5" x14ac:dyDescent="0.2">
      <c r="A205"/>
      <c r="B205"/>
      <c r="C205"/>
      <c r="E205"/>
    </row>
    <row r="206" spans="1:5" x14ac:dyDescent="0.2">
      <c r="A206"/>
      <c r="B206"/>
      <c r="C206"/>
      <c r="E206"/>
    </row>
    <row r="207" spans="1:5" x14ac:dyDescent="0.2">
      <c r="A207"/>
      <c r="B207"/>
      <c r="C207"/>
      <c r="E207"/>
    </row>
    <row r="208" spans="1:5" x14ac:dyDescent="0.2">
      <c r="A208"/>
      <c r="B208"/>
      <c r="C208"/>
      <c r="E208"/>
    </row>
    <row r="209" spans="1:5" x14ac:dyDescent="0.2">
      <c r="A209"/>
      <c r="B209"/>
      <c r="C209"/>
      <c r="E209"/>
    </row>
    <row r="210" spans="1:5" x14ac:dyDescent="0.2">
      <c r="A210"/>
      <c r="B210"/>
      <c r="C210"/>
      <c r="E210"/>
    </row>
    <row r="211" spans="1:5" x14ac:dyDescent="0.2">
      <c r="A211"/>
      <c r="B211"/>
      <c r="C211"/>
      <c r="E211"/>
    </row>
    <row r="212" spans="1:5" x14ac:dyDescent="0.2">
      <c r="A212"/>
      <c r="B212"/>
      <c r="C212"/>
      <c r="E212"/>
    </row>
    <row r="213" spans="1:5" x14ac:dyDescent="0.2">
      <c r="A213"/>
      <c r="B213"/>
      <c r="C213"/>
      <c r="E213"/>
    </row>
    <row r="214" spans="1:5" x14ac:dyDescent="0.2">
      <c r="A214"/>
      <c r="B214"/>
      <c r="C214"/>
      <c r="E214"/>
    </row>
    <row r="215" spans="1:5" x14ac:dyDescent="0.2">
      <c r="A215"/>
      <c r="B215"/>
      <c r="C215"/>
      <c r="E215"/>
    </row>
    <row r="216" spans="1:5" x14ac:dyDescent="0.2">
      <c r="A216"/>
      <c r="B216"/>
      <c r="C216"/>
      <c r="E216"/>
    </row>
    <row r="217" spans="1:5" x14ac:dyDescent="0.2">
      <c r="A217"/>
      <c r="B217"/>
      <c r="C217"/>
      <c r="E217"/>
    </row>
    <row r="218" spans="1:5" x14ac:dyDescent="0.2">
      <c r="A218"/>
      <c r="B218"/>
      <c r="C218"/>
      <c r="E218"/>
    </row>
    <row r="219" spans="1:5" x14ac:dyDescent="0.2">
      <c r="A219"/>
      <c r="B219"/>
      <c r="C219"/>
      <c r="E219"/>
    </row>
    <row r="220" spans="1:5" x14ac:dyDescent="0.2">
      <c r="A220"/>
      <c r="B220"/>
      <c r="C220"/>
      <c r="E220"/>
    </row>
    <row r="221" spans="1:5" x14ac:dyDescent="0.2">
      <c r="A221"/>
      <c r="B221"/>
      <c r="C221"/>
      <c r="E221"/>
    </row>
    <row r="222" spans="1:5" x14ac:dyDescent="0.2">
      <c r="A222"/>
      <c r="B222"/>
      <c r="C222"/>
      <c r="E222"/>
    </row>
    <row r="223" spans="1:5" x14ac:dyDescent="0.2">
      <c r="A223"/>
      <c r="B223"/>
      <c r="C223"/>
      <c r="E223"/>
    </row>
    <row r="224" spans="1:5" x14ac:dyDescent="0.2">
      <c r="A224"/>
      <c r="B224"/>
      <c r="C224"/>
      <c r="E224"/>
    </row>
    <row r="225" spans="1:5" x14ac:dyDescent="0.2">
      <c r="A225"/>
      <c r="B225"/>
      <c r="C225"/>
      <c r="E225"/>
    </row>
    <row r="226" spans="1:5" x14ac:dyDescent="0.2">
      <c r="A226"/>
      <c r="B226"/>
      <c r="C226"/>
      <c r="E226"/>
    </row>
    <row r="227" spans="1:5" x14ac:dyDescent="0.2">
      <c r="A227"/>
      <c r="B227"/>
      <c r="C227"/>
      <c r="E227"/>
    </row>
    <row r="228" spans="1:5" x14ac:dyDescent="0.2">
      <c r="A228"/>
      <c r="B228"/>
      <c r="C228"/>
      <c r="E228"/>
    </row>
    <row r="229" spans="1:5" x14ac:dyDescent="0.2">
      <c r="A229"/>
      <c r="B229"/>
      <c r="C229"/>
      <c r="E229"/>
    </row>
    <row r="230" spans="1:5" x14ac:dyDescent="0.2">
      <c r="A230"/>
      <c r="B230"/>
      <c r="C230"/>
      <c r="E230"/>
    </row>
    <row r="231" spans="1:5" x14ac:dyDescent="0.2">
      <c r="A231"/>
      <c r="B231"/>
      <c r="C231"/>
      <c r="E231"/>
    </row>
    <row r="232" spans="1:5" x14ac:dyDescent="0.2">
      <c r="A232"/>
      <c r="B232"/>
      <c r="C232"/>
      <c r="E232"/>
    </row>
    <row r="233" spans="1:5" x14ac:dyDescent="0.2">
      <c r="A233"/>
      <c r="B233"/>
      <c r="C233"/>
      <c r="E233"/>
    </row>
    <row r="234" spans="1:5" x14ac:dyDescent="0.2">
      <c r="A234"/>
      <c r="B234"/>
      <c r="C234"/>
      <c r="E234"/>
    </row>
    <row r="235" spans="1:5" x14ac:dyDescent="0.2">
      <c r="A235"/>
      <c r="B235"/>
      <c r="C235"/>
      <c r="E235"/>
    </row>
    <row r="236" spans="1:5" x14ac:dyDescent="0.2">
      <c r="A236"/>
      <c r="B236"/>
      <c r="C236"/>
      <c r="E236"/>
    </row>
    <row r="237" spans="1:5" x14ac:dyDescent="0.2">
      <c r="A237"/>
      <c r="B237"/>
      <c r="C237"/>
      <c r="E237"/>
    </row>
    <row r="238" spans="1:5" x14ac:dyDescent="0.2">
      <c r="A238"/>
      <c r="B238"/>
      <c r="C238"/>
      <c r="E238"/>
    </row>
    <row r="239" spans="1:5" x14ac:dyDescent="0.2">
      <c r="A239"/>
      <c r="B239"/>
      <c r="C239"/>
      <c r="E239"/>
    </row>
    <row r="240" spans="1:5" x14ac:dyDescent="0.2">
      <c r="A240"/>
      <c r="B240"/>
      <c r="C240"/>
      <c r="E240"/>
    </row>
    <row r="241" spans="1:5" x14ac:dyDescent="0.2">
      <c r="A241"/>
      <c r="B241"/>
      <c r="C241"/>
      <c r="E241"/>
    </row>
    <row r="242" spans="1:5" x14ac:dyDescent="0.2">
      <c r="A242"/>
      <c r="B242"/>
      <c r="C242"/>
      <c r="E242"/>
    </row>
    <row r="243" spans="1:5" x14ac:dyDescent="0.2">
      <c r="A243"/>
      <c r="B243"/>
      <c r="C243"/>
      <c r="E243"/>
    </row>
    <row r="244" spans="1:5" x14ac:dyDescent="0.2">
      <c r="A244"/>
      <c r="B244"/>
      <c r="C244"/>
      <c r="E244"/>
    </row>
    <row r="245" spans="1:5" x14ac:dyDescent="0.2">
      <c r="A245"/>
      <c r="B245"/>
      <c r="C245"/>
      <c r="E245"/>
    </row>
    <row r="246" spans="1:5" x14ac:dyDescent="0.2">
      <c r="A246"/>
      <c r="B246"/>
      <c r="C246"/>
      <c r="E246"/>
    </row>
    <row r="247" spans="1:5" x14ac:dyDescent="0.2">
      <c r="A247"/>
      <c r="B247"/>
      <c r="C247"/>
      <c r="E247"/>
    </row>
    <row r="248" spans="1:5" x14ac:dyDescent="0.2">
      <c r="A248"/>
      <c r="B248"/>
      <c r="C248"/>
      <c r="E248"/>
    </row>
    <row r="249" spans="1:5" x14ac:dyDescent="0.2">
      <c r="A249"/>
      <c r="B249"/>
      <c r="C249"/>
      <c r="E249"/>
    </row>
    <row r="250" spans="1:5" x14ac:dyDescent="0.2">
      <c r="A250"/>
      <c r="B250"/>
      <c r="C250"/>
      <c r="E250"/>
    </row>
    <row r="251" spans="1:5" x14ac:dyDescent="0.2">
      <c r="A251"/>
      <c r="B251"/>
      <c r="C251"/>
      <c r="E251"/>
    </row>
    <row r="252" spans="1:5" x14ac:dyDescent="0.2">
      <c r="A252"/>
      <c r="B252"/>
      <c r="C252"/>
      <c r="E252"/>
    </row>
    <row r="253" spans="1:5" x14ac:dyDescent="0.2">
      <c r="A253"/>
      <c r="B253"/>
      <c r="C253"/>
      <c r="E253"/>
    </row>
    <row r="254" spans="1:5" x14ac:dyDescent="0.2">
      <c r="A254"/>
      <c r="B254"/>
      <c r="C254"/>
      <c r="E254"/>
    </row>
    <row r="255" spans="1:5" x14ac:dyDescent="0.2">
      <c r="A255"/>
      <c r="B255"/>
      <c r="C255"/>
      <c r="E255"/>
    </row>
    <row r="256" spans="1:5" x14ac:dyDescent="0.2">
      <c r="A256"/>
      <c r="B256"/>
      <c r="C256"/>
      <c r="E256"/>
    </row>
    <row r="257" spans="1:5" x14ac:dyDescent="0.2">
      <c r="A257"/>
      <c r="E257"/>
    </row>
    <row r="258" spans="1:5" x14ac:dyDescent="0.2">
      <c r="A258"/>
      <c r="E258"/>
    </row>
    <row r="259" spans="1:5" x14ac:dyDescent="0.2">
      <c r="A259"/>
      <c r="E259"/>
    </row>
    <row r="260" spans="1:5" x14ac:dyDescent="0.2">
      <c r="A260"/>
      <c r="E260"/>
    </row>
    <row r="261" spans="1:5" x14ac:dyDescent="0.2">
      <c r="A261"/>
      <c r="E261"/>
    </row>
    <row r="262" spans="1:5" x14ac:dyDescent="0.2">
      <c r="A262"/>
      <c r="E262"/>
    </row>
    <row r="263" spans="1:5" x14ac:dyDescent="0.2">
      <c r="A263"/>
      <c r="E263"/>
    </row>
    <row r="264" spans="1:5" x14ac:dyDescent="0.2">
      <c r="A264"/>
      <c r="E264"/>
    </row>
    <row r="265" spans="1:5" x14ac:dyDescent="0.2">
      <c r="A265"/>
      <c r="E265"/>
    </row>
    <row r="266" spans="1:5" x14ac:dyDescent="0.2">
      <c r="A266"/>
      <c r="E266"/>
    </row>
    <row r="267" spans="1:5" x14ac:dyDescent="0.2">
      <c r="A267"/>
      <c r="E267"/>
    </row>
    <row r="268" spans="1:5" x14ac:dyDescent="0.2">
      <c r="A268"/>
      <c r="E268"/>
    </row>
    <row r="269" spans="1:5" x14ac:dyDescent="0.2">
      <c r="A269"/>
      <c r="E269"/>
    </row>
    <row r="270" spans="1:5" x14ac:dyDescent="0.2">
      <c r="A270"/>
      <c r="E270"/>
    </row>
    <row r="271" spans="1:5" x14ac:dyDescent="0.2">
      <c r="A271"/>
      <c r="E271"/>
    </row>
    <row r="272" spans="1:5" x14ac:dyDescent="0.2">
      <c r="A272"/>
      <c r="E272"/>
    </row>
    <row r="273" spans="5:5" x14ac:dyDescent="0.2">
      <c r="E273"/>
    </row>
    <row r="274" spans="5:5" x14ac:dyDescent="0.2">
      <c r="E274"/>
    </row>
    <row r="275" spans="5:5" x14ac:dyDescent="0.2">
      <c r="E275"/>
    </row>
    <row r="276" spans="5:5" x14ac:dyDescent="0.2">
      <c r="E276"/>
    </row>
    <row r="277" spans="5:5" x14ac:dyDescent="0.2">
      <c r="E277"/>
    </row>
    <row r="278" spans="5:5" x14ac:dyDescent="0.2">
      <c r="E278"/>
    </row>
    <row r="279" spans="5:5" x14ac:dyDescent="0.2">
      <c r="E279"/>
    </row>
    <row r="280" spans="5:5" x14ac:dyDescent="0.2">
      <c r="E280"/>
    </row>
    <row r="281" spans="5:5" x14ac:dyDescent="0.2">
      <c r="E281"/>
    </row>
    <row r="282" spans="5:5" x14ac:dyDescent="0.2">
      <c r="E282"/>
    </row>
    <row r="283" spans="5:5" x14ac:dyDescent="0.2">
      <c r="E283"/>
    </row>
    <row r="284" spans="5:5" x14ac:dyDescent="0.2">
      <c r="E284"/>
    </row>
    <row r="285" spans="5:5" x14ac:dyDescent="0.2">
      <c r="E285"/>
    </row>
    <row r="286" spans="5:5" x14ac:dyDescent="0.2">
      <c r="E286"/>
    </row>
    <row r="287" spans="5:5" x14ac:dyDescent="0.2">
      <c r="E287"/>
    </row>
    <row r="288" spans="5:5" x14ac:dyDescent="0.2">
      <c r="E288"/>
    </row>
    <row r="289" spans="5:5" x14ac:dyDescent="0.2">
      <c r="E289"/>
    </row>
    <row r="290" spans="5:5" x14ac:dyDescent="0.2">
      <c r="E290"/>
    </row>
    <row r="291" spans="5:5" x14ac:dyDescent="0.2">
      <c r="E291"/>
    </row>
    <row r="292" spans="5:5" x14ac:dyDescent="0.2">
      <c r="E292"/>
    </row>
    <row r="293" spans="5:5" x14ac:dyDescent="0.2">
      <c r="E293"/>
    </row>
    <row r="294" spans="5:5" x14ac:dyDescent="0.2">
      <c r="E294"/>
    </row>
    <row r="295" spans="5:5" x14ac:dyDescent="0.2">
      <c r="E295"/>
    </row>
    <row r="296" spans="5:5" x14ac:dyDescent="0.2">
      <c r="E296"/>
    </row>
    <row r="297" spans="5:5" x14ac:dyDescent="0.2">
      <c r="E297"/>
    </row>
    <row r="298" spans="5:5" x14ac:dyDescent="0.2">
      <c r="E298"/>
    </row>
    <row r="299" spans="5:5" x14ac:dyDescent="0.2">
      <c r="E299"/>
    </row>
    <row r="300" spans="5:5" x14ac:dyDescent="0.2">
      <c r="E300"/>
    </row>
    <row r="301" spans="5:5" x14ac:dyDescent="0.2">
      <c r="E301"/>
    </row>
    <row r="302" spans="5:5" x14ac:dyDescent="0.2">
      <c r="E302"/>
    </row>
    <row r="303" spans="5:5" x14ac:dyDescent="0.2">
      <c r="E303"/>
    </row>
    <row r="304" spans="5:5" x14ac:dyDescent="0.2">
      <c r="E304"/>
    </row>
    <row r="305" spans="5:5" x14ac:dyDescent="0.2">
      <c r="E305"/>
    </row>
    <row r="306" spans="5:5" x14ac:dyDescent="0.2">
      <c r="E306"/>
    </row>
    <row r="307" spans="5:5" x14ac:dyDescent="0.2">
      <c r="E307"/>
    </row>
    <row r="308" spans="5:5" x14ac:dyDescent="0.2">
      <c r="E308"/>
    </row>
  </sheetData>
  <sheetProtection selectLockedCells="1"/>
  <mergeCells count="143">
    <mergeCell ref="A7:B7"/>
    <mergeCell ref="C7:D7"/>
    <mergeCell ref="C67:D67"/>
    <mergeCell ref="A23:B23"/>
    <mergeCell ref="A8:F8"/>
    <mergeCell ref="A31:B31"/>
    <mergeCell ref="A40:B40"/>
    <mergeCell ref="A46:B46"/>
    <mergeCell ref="A56:B56"/>
    <mergeCell ref="A63:B63"/>
    <mergeCell ref="C13:D13"/>
    <mergeCell ref="A15:B15"/>
    <mergeCell ref="A27:B27"/>
    <mergeCell ref="C17:D17"/>
    <mergeCell ref="A16:B16"/>
    <mergeCell ref="E19:F19"/>
    <mergeCell ref="E20:F20"/>
    <mergeCell ref="E29:F29"/>
    <mergeCell ref="E31:F31"/>
    <mergeCell ref="E33:F33"/>
    <mergeCell ref="E35:F35"/>
    <mergeCell ref="E36:F36"/>
    <mergeCell ref="E37:F37"/>
    <mergeCell ref="E21:F21"/>
    <mergeCell ref="E22:F22"/>
    <mergeCell ref="E23:F23"/>
    <mergeCell ref="E25:F25"/>
    <mergeCell ref="E26:F26"/>
    <mergeCell ref="E27:F27"/>
    <mergeCell ref="E55:F55"/>
    <mergeCell ref="E56:F56"/>
    <mergeCell ref="E58:F58"/>
    <mergeCell ref="E38:F38"/>
    <mergeCell ref="E39:F39"/>
    <mergeCell ref="E40:F40"/>
    <mergeCell ref="E44:F44"/>
    <mergeCell ref="E45:F45"/>
    <mergeCell ref="E46:F46"/>
    <mergeCell ref="E166:H166"/>
    <mergeCell ref="E167:H167"/>
    <mergeCell ref="E70:F70"/>
    <mergeCell ref="E72:F72"/>
    <mergeCell ref="E73:F73"/>
    <mergeCell ref="E74:F74"/>
    <mergeCell ref="C90:F90"/>
    <mergeCell ref="E59:F59"/>
    <mergeCell ref="E30:F30"/>
    <mergeCell ref="E34:F34"/>
    <mergeCell ref="E42:F42"/>
    <mergeCell ref="E43:F43"/>
    <mergeCell ref="E71:F71"/>
    <mergeCell ref="E60:F60"/>
    <mergeCell ref="E61:F61"/>
    <mergeCell ref="E62:F62"/>
    <mergeCell ref="E63:F63"/>
    <mergeCell ref="E49:F49"/>
    <mergeCell ref="E50:F50"/>
    <mergeCell ref="E51:F51"/>
    <mergeCell ref="E52:F52"/>
    <mergeCell ref="E66:F66"/>
    <mergeCell ref="E53:F53"/>
    <mergeCell ref="E54:F54"/>
    <mergeCell ref="C103:D103"/>
    <mergeCell ref="A105:B105"/>
    <mergeCell ref="A106:B106"/>
    <mergeCell ref="C107:D107"/>
    <mergeCell ref="A97:B97"/>
    <mergeCell ref="C97:D97"/>
    <mergeCell ref="E65:F65"/>
    <mergeCell ref="E105:F105"/>
    <mergeCell ref="E106:F106"/>
    <mergeCell ref="B68:D68"/>
    <mergeCell ref="A88:B88"/>
    <mergeCell ref="C88:F88"/>
    <mergeCell ref="E115:F115"/>
    <mergeCell ref="E116:F116"/>
    <mergeCell ref="A117:B117"/>
    <mergeCell ref="E117:F117"/>
    <mergeCell ref="E119:F119"/>
    <mergeCell ref="E120:F120"/>
    <mergeCell ref="E109:F109"/>
    <mergeCell ref="E110:F110"/>
    <mergeCell ref="E111:F111"/>
    <mergeCell ref="E112:F112"/>
    <mergeCell ref="A113:B113"/>
    <mergeCell ref="E113:F113"/>
    <mergeCell ref="A130:B130"/>
    <mergeCell ref="E130:F130"/>
    <mergeCell ref="E132:F132"/>
    <mergeCell ref="A121:B121"/>
    <mergeCell ref="E121:F121"/>
    <mergeCell ref="E123:F123"/>
    <mergeCell ref="E124:F124"/>
    <mergeCell ref="E125:F125"/>
    <mergeCell ref="E126:F126"/>
    <mergeCell ref="C183:F183"/>
    <mergeCell ref="D11:E11"/>
    <mergeCell ref="A13:B13"/>
    <mergeCell ref="E15:F15"/>
    <mergeCell ref="E16:F16"/>
    <mergeCell ref="A98:F98"/>
    <mergeCell ref="D101:E101"/>
    <mergeCell ref="A103:B103"/>
    <mergeCell ref="B158:D158"/>
    <mergeCell ref="E160:F160"/>
    <mergeCell ref="E164:F164"/>
    <mergeCell ref="E152:F152"/>
    <mergeCell ref="A153:B153"/>
    <mergeCell ref="E153:F153"/>
    <mergeCell ref="E155:F155"/>
    <mergeCell ref="E156:F156"/>
    <mergeCell ref="C157:D157"/>
    <mergeCell ref="A146:B146"/>
    <mergeCell ref="E146:F146"/>
    <mergeCell ref="E148:F148"/>
    <mergeCell ref="E149:F149"/>
    <mergeCell ref="E150:F150"/>
    <mergeCell ref="E151:F151"/>
    <mergeCell ref="E140:F140"/>
    <mergeCell ref="E168:H168"/>
    <mergeCell ref="E169:H169"/>
    <mergeCell ref="E170:H170"/>
    <mergeCell ref="E68:F68"/>
    <mergeCell ref="E158:H158"/>
    <mergeCell ref="A181:B181"/>
    <mergeCell ref="C181:F181"/>
    <mergeCell ref="E161:F161"/>
    <mergeCell ref="E162:F162"/>
    <mergeCell ref="E163:F163"/>
    <mergeCell ref="E141:F141"/>
    <mergeCell ref="E142:F142"/>
    <mergeCell ref="E143:F143"/>
    <mergeCell ref="E144:F144"/>
    <mergeCell ref="E145:F145"/>
    <mergeCell ref="E133:F133"/>
    <mergeCell ref="E134:F134"/>
    <mergeCell ref="E135:F135"/>
    <mergeCell ref="A136:B136"/>
    <mergeCell ref="E136:F136"/>
    <mergeCell ref="E139:F139"/>
    <mergeCell ref="E127:F127"/>
    <mergeCell ref="E128:F128"/>
    <mergeCell ref="E129:F129"/>
  </mergeCells>
  <phoneticPr fontId="18" type="noConversion"/>
  <conditionalFormatting sqref="E68:F68">
    <cfRule type="cellIs" dxfId="29" priority="2" operator="greaterThan">
      <formula>100</formula>
    </cfRule>
  </conditionalFormatting>
  <conditionalFormatting sqref="E158:H158">
    <cfRule type="cellIs" dxfId="28" priority="1" operator="greaterThan">
      <formula>100</formula>
    </cfRule>
  </conditionalFormatting>
  <dataValidations count="2">
    <dataValidation type="list" allowBlank="1" showInputMessage="1" showErrorMessage="1" sqref="C103:D103 C13:D13">
      <formula1>"01.08.2021 - 31.07.2022,01.09.2021 - 31.08.2022"</formula1>
    </dataValidation>
    <dataValidation type="list" allowBlank="1" showInputMessage="1" showErrorMessage="1" sqref="D11:E11 D101:E101">
      <formula1>"Freiwilligen Sozialen Jahr, Freiwilligen Ökologischen Jahr"</formula1>
    </dataValidation>
  </dataValidations>
  <printOptions horizontalCentered="1" verticalCentered="1"/>
  <pageMargins left="0.23622047244094491" right="0.23622047244094491" top="0.15748031496062992" bottom="0.15748031496062992" header="0" footer="0"/>
  <pageSetup paperSize="9" scale="52" fitToHeight="2" orientation="portrait" r:id="rId1"/>
  <headerFooter alignWithMargins="0"/>
  <rowBreaks count="1" manualBreakCount="1">
    <brk id="90" max="5" man="1"/>
  </rowBreaks>
  <ignoredErrors>
    <ignoredError sqref="A51 A53 A55 A60 A62" twoDigitTextYear="1"/>
    <ignoredError sqref="E170 E68"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34835" r:id="rId4" name="Check Box 19">
              <controlPr defaultSize="0" autoFill="0" autoLine="0" autoPict="0">
                <anchor moveWithCells="1">
                  <from>
                    <xdr:col>0</xdr:col>
                    <xdr:colOff>57150</xdr:colOff>
                    <xdr:row>74</xdr:row>
                    <xdr:rowOff>57150</xdr:rowOff>
                  </from>
                  <to>
                    <xdr:col>0</xdr:col>
                    <xdr:colOff>285750</xdr:colOff>
                    <xdr:row>76</xdr:row>
                    <xdr:rowOff>114300</xdr:rowOff>
                  </to>
                </anchor>
              </controlPr>
            </control>
          </mc:Choice>
        </mc:AlternateContent>
        <mc:AlternateContent xmlns:mc="http://schemas.openxmlformats.org/markup-compatibility/2006">
          <mc:Choice Requires="x14">
            <control shapeId="34836" r:id="rId5" name="Check Box 20">
              <controlPr defaultSize="0" autoFill="0" autoLine="0" autoPict="0">
                <anchor moveWithCells="1">
                  <from>
                    <xdr:col>0</xdr:col>
                    <xdr:colOff>57150</xdr:colOff>
                    <xdr:row>82</xdr:row>
                    <xdr:rowOff>190500</xdr:rowOff>
                  </from>
                  <to>
                    <xdr:col>0</xdr:col>
                    <xdr:colOff>266700</xdr:colOff>
                    <xdr:row>84</xdr:row>
                    <xdr:rowOff>57150</xdr:rowOff>
                  </to>
                </anchor>
              </controlPr>
            </control>
          </mc:Choice>
        </mc:AlternateContent>
        <mc:AlternateContent xmlns:mc="http://schemas.openxmlformats.org/markup-compatibility/2006">
          <mc:Choice Requires="x14">
            <control shapeId="34840" r:id="rId6" name="Check Box 24">
              <controlPr defaultSize="0" autoFill="0" autoLine="0" autoPict="0">
                <anchor moveWithCells="1">
                  <from>
                    <xdr:col>0</xdr:col>
                    <xdr:colOff>57150</xdr:colOff>
                    <xdr:row>83</xdr:row>
                    <xdr:rowOff>142875</xdr:rowOff>
                  </from>
                  <to>
                    <xdr:col>0</xdr:col>
                    <xdr:colOff>285750</xdr:colOff>
                    <xdr:row>88</xdr:row>
                    <xdr:rowOff>38100</xdr:rowOff>
                  </to>
                </anchor>
              </controlPr>
            </control>
          </mc:Choice>
        </mc:AlternateContent>
        <mc:AlternateContent xmlns:mc="http://schemas.openxmlformats.org/markup-compatibility/2006">
          <mc:Choice Requires="x14">
            <control shapeId="34860" r:id="rId7" name="Check Box 44">
              <controlPr defaultSize="0" autoFill="0" autoLine="0" autoPict="0">
                <anchor moveWithCells="1">
                  <from>
                    <xdr:col>0</xdr:col>
                    <xdr:colOff>76200</xdr:colOff>
                    <xdr:row>172</xdr:row>
                    <xdr:rowOff>114300</xdr:rowOff>
                  </from>
                  <to>
                    <xdr:col>0</xdr:col>
                    <xdr:colOff>304800</xdr:colOff>
                    <xdr:row>176</xdr:row>
                    <xdr:rowOff>47625</xdr:rowOff>
                  </to>
                </anchor>
              </controlPr>
            </control>
          </mc:Choice>
        </mc:AlternateContent>
        <mc:AlternateContent xmlns:mc="http://schemas.openxmlformats.org/markup-compatibility/2006">
          <mc:Choice Requires="x14">
            <control shapeId="34863" r:id="rId8" name="Check Box 47">
              <controlPr defaultSize="0" autoFill="0" autoLine="0" autoPict="0">
                <anchor moveWithCells="1">
                  <from>
                    <xdr:col>0</xdr:col>
                    <xdr:colOff>57150</xdr:colOff>
                    <xdr:row>77</xdr:row>
                    <xdr:rowOff>133350</xdr:rowOff>
                  </from>
                  <to>
                    <xdr:col>0</xdr:col>
                    <xdr:colOff>304800</xdr:colOff>
                    <xdr:row>79</xdr:row>
                    <xdr:rowOff>76200</xdr:rowOff>
                  </to>
                </anchor>
              </controlPr>
            </control>
          </mc:Choice>
        </mc:AlternateContent>
        <mc:AlternateContent xmlns:mc="http://schemas.openxmlformats.org/markup-compatibility/2006">
          <mc:Choice Requires="x14">
            <control shapeId="34864" r:id="rId9" name="Check Box 48">
              <controlPr defaultSize="0" autoFill="0" autoLine="0" autoPict="0">
                <anchor moveWithCells="1">
                  <from>
                    <xdr:col>0</xdr:col>
                    <xdr:colOff>57150</xdr:colOff>
                    <xdr:row>79</xdr:row>
                    <xdr:rowOff>123825</xdr:rowOff>
                  </from>
                  <to>
                    <xdr:col>0</xdr:col>
                    <xdr:colOff>304800</xdr:colOff>
                    <xdr:row>82</xdr:row>
                    <xdr:rowOff>66675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8">
    <pageSetUpPr fitToPage="1"/>
  </sheetPr>
  <dimension ref="A1:N45"/>
  <sheetViews>
    <sheetView showGridLines="0" view="pageBreakPreview" zoomScale="85" zoomScaleNormal="100" zoomScaleSheetLayoutView="85" workbookViewId="0">
      <selection activeCell="B1" sqref="B1"/>
    </sheetView>
  </sheetViews>
  <sheetFormatPr baseColWidth="10" defaultRowHeight="12.75" x14ac:dyDescent="0.2"/>
  <cols>
    <col min="1" max="1" width="3.85546875" customWidth="1"/>
    <col min="2" max="2" width="29.5703125" customWidth="1"/>
    <col min="5" max="5" width="13.5703125" customWidth="1"/>
    <col min="6" max="8" width="14.5703125" customWidth="1"/>
    <col min="9" max="11" width="15.7109375" customWidth="1"/>
    <col min="12" max="12" width="20.28515625" customWidth="1"/>
    <col min="13" max="13" width="6.85546875" hidden="1" customWidth="1"/>
    <col min="14" max="14" width="20.42578125" customWidth="1"/>
  </cols>
  <sheetData>
    <row r="1" spans="1:14" x14ac:dyDescent="0.2">
      <c r="A1" s="22" t="s">
        <v>82</v>
      </c>
      <c r="N1" s="246" t="s">
        <v>386</v>
      </c>
    </row>
    <row r="2" spans="1:14" ht="34.5" customHeight="1" x14ac:dyDescent="0.25">
      <c r="A2" s="1575" t="s">
        <v>586</v>
      </c>
      <c r="B2" s="1576"/>
      <c r="C2" s="1576"/>
      <c r="D2" s="1576"/>
      <c r="E2" s="1576"/>
      <c r="F2" s="1576"/>
      <c r="G2" s="1576"/>
      <c r="H2" s="1576"/>
      <c r="I2" s="1576"/>
      <c r="J2" s="1576"/>
      <c r="K2" s="1576"/>
      <c r="L2" s="1577"/>
      <c r="M2" s="164"/>
      <c r="N2" s="246"/>
    </row>
    <row r="3" spans="1:14" ht="14.25" customHeight="1" x14ac:dyDescent="0.25">
      <c r="A3" s="1578" t="s">
        <v>330</v>
      </c>
      <c r="B3" s="1579"/>
      <c r="C3" s="1580" t="s">
        <v>814</v>
      </c>
      <c r="D3" s="1581"/>
      <c r="E3" s="1582"/>
      <c r="F3" s="248"/>
      <c r="G3" s="248"/>
      <c r="H3" s="248"/>
      <c r="I3" s="248"/>
      <c r="J3" s="248"/>
      <c r="K3" s="248"/>
      <c r="L3" s="164"/>
      <c r="M3" s="164"/>
    </row>
    <row r="4" spans="1:14" ht="16.5" customHeight="1" x14ac:dyDescent="0.25">
      <c r="A4" s="249"/>
      <c r="B4" s="247"/>
      <c r="C4" s="247"/>
      <c r="D4" s="247"/>
      <c r="E4" s="247"/>
      <c r="F4" s="247"/>
      <c r="G4" s="247"/>
      <c r="H4" s="247"/>
      <c r="I4" s="247"/>
      <c r="J4" s="247"/>
      <c r="K4" s="247"/>
      <c r="L4" s="164"/>
      <c r="M4" s="164"/>
    </row>
    <row r="5" spans="1:14" x14ac:dyDescent="0.2">
      <c r="A5" s="1590" t="s">
        <v>440</v>
      </c>
      <c r="B5" s="1591"/>
      <c r="C5" s="1592"/>
      <c r="D5" s="1340"/>
      <c r="E5" s="1340"/>
      <c r="F5" s="1340"/>
      <c r="G5" s="1340"/>
      <c r="H5" s="1340"/>
      <c r="I5" s="1341"/>
      <c r="J5" s="184"/>
      <c r="K5" s="184"/>
      <c r="L5" s="166"/>
      <c r="M5" s="177"/>
    </row>
    <row r="6" spans="1:14" x14ac:dyDescent="0.2">
      <c r="A6" s="44"/>
      <c r="B6" s="21"/>
      <c r="C6" s="44"/>
      <c r="D6" s="44"/>
      <c r="E6" s="44"/>
      <c r="F6" s="44"/>
      <c r="G6" s="44"/>
      <c r="H6" s="44"/>
      <c r="I6" s="44"/>
      <c r="J6" s="44"/>
      <c r="K6" s="44"/>
      <c r="L6" s="44"/>
      <c r="M6" s="177"/>
    </row>
    <row r="7" spans="1:14" ht="14.25" customHeight="1" x14ac:dyDescent="0.2">
      <c r="A7" s="1584" t="s">
        <v>266</v>
      </c>
      <c r="B7" s="1585"/>
      <c r="C7" s="1585"/>
      <c r="D7" s="1585"/>
      <c r="E7" s="1585"/>
      <c r="F7" s="1585"/>
      <c r="G7" s="1585"/>
      <c r="H7" s="1585"/>
      <c r="I7" s="1585"/>
      <c r="J7" s="1585"/>
      <c r="K7" s="1585"/>
      <c r="L7" s="1585"/>
      <c r="M7" s="1585"/>
      <c r="N7" s="1586"/>
    </row>
    <row r="8" spans="1:14" ht="63" customHeight="1" x14ac:dyDescent="0.2">
      <c r="A8" s="214"/>
      <c r="B8" s="1511" t="s">
        <v>240</v>
      </c>
      <c r="C8" s="1512"/>
      <c r="D8" s="1512"/>
      <c r="E8" s="1512"/>
      <c r="F8" s="1512"/>
      <c r="G8" s="1512"/>
      <c r="H8" s="1512"/>
      <c r="I8" s="1512"/>
      <c r="J8" s="1512"/>
      <c r="K8" s="1512"/>
      <c r="L8" s="1512"/>
      <c r="M8" s="1512"/>
      <c r="N8" s="1513"/>
    </row>
    <row r="9" spans="1:14" s="5" customFormat="1" ht="17.25" customHeight="1" x14ac:dyDescent="0.2">
      <c r="A9" s="252"/>
      <c r="B9" s="187"/>
      <c r="C9" s="187"/>
      <c r="D9" s="187"/>
      <c r="E9" s="187"/>
      <c r="F9" s="187"/>
      <c r="G9" s="187"/>
      <c r="H9" s="187"/>
      <c r="I9" s="187"/>
      <c r="J9" s="187"/>
      <c r="K9" s="187"/>
      <c r="L9" s="187"/>
      <c r="M9" s="175"/>
    </row>
    <row r="10" spans="1:14" ht="15.75" customHeight="1" x14ac:dyDescent="0.2">
      <c r="A10" s="1514" t="s">
        <v>267</v>
      </c>
      <c r="B10" s="1515"/>
      <c r="C10" s="1515"/>
      <c r="D10" s="1515"/>
      <c r="E10" s="1515"/>
      <c r="F10" s="1515"/>
      <c r="G10" s="1515"/>
      <c r="H10" s="1515"/>
      <c r="I10" s="1515"/>
      <c r="J10" s="1515"/>
      <c r="K10" s="1515"/>
      <c r="L10" s="1515"/>
      <c r="M10" s="1515"/>
      <c r="N10" s="1516"/>
    </row>
    <row r="11" spans="1:14" ht="48.75" customHeight="1" x14ac:dyDescent="0.2">
      <c r="A11" s="214"/>
      <c r="B11" s="1511" t="s">
        <v>241</v>
      </c>
      <c r="C11" s="1512"/>
      <c r="D11" s="1512"/>
      <c r="E11" s="1512"/>
      <c r="F11" s="1512"/>
      <c r="G11" s="1512"/>
      <c r="H11" s="1512"/>
      <c r="I11" s="1512"/>
      <c r="J11" s="1512"/>
      <c r="K11" s="1512"/>
      <c r="L11" s="1512"/>
      <c r="M11" s="1512"/>
      <c r="N11" s="1513"/>
    </row>
    <row r="12" spans="1:14" ht="14.25" customHeight="1" thickBot="1" x14ac:dyDescent="0.25">
      <c r="A12" s="44"/>
      <c r="B12" s="44"/>
      <c r="C12" s="44"/>
      <c r="D12" s="44"/>
      <c r="E12" s="44"/>
      <c r="F12" s="44"/>
      <c r="G12" s="44"/>
      <c r="H12" s="44"/>
      <c r="I12" s="44"/>
      <c r="J12" s="44"/>
      <c r="K12" s="44"/>
      <c r="L12" s="44"/>
      <c r="M12" s="177"/>
    </row>
    <row r="13" spans="1:14" ht="30.75" customHeight="1" thickBot="1" x14ac:dyDescent="0.25">
      <c r="A13" s="1491"/>
      <c r="B13" s="1583" t="s">
        <v>664</v>
      </c>
      <c r="C13" s="1486"/>
      <c r="D13" s="1487"/>
      <c r="E13" s="1471" t="s">
        <v>259</v>
      </c>
      <c r="F13" s="1472"/>
      <c r="G13" s="1473"/>
      <c r="H13" s="1466" t="s">
        <v>333</v>
      </c>
      <c r="I13" s="1471" t="s">
        <v>258</v>
      </c>
      <c r="J13" s="1472"/>
      <c r="K13" s="1473"/>
      <c r="L13" s="1466" t="s">
        <v>334</v>
      </c>
      <c r="M13" s="177"/>
      <c r="N13" s="1466" t="s">
        <v>244</v>
      </c>
    </row>
    <row r="14" spans="1:14" ht="23.25" customHeight="1" thickBot="1" x14ac:dyDescent="0.25">
      <c r="A14" s="1492"/>
      <c r="B14" s="1488"/>
      <c r="C14" s="1489"/>
      <c r="D14" s="1490"/>
      <c r="E14" s="211" t="str">
        <f>IF(C3="01.08.2021 - 31.07.2022","08-12/2021",(IF(C3="01.09.2021 - 31.08.2022","09-12/2021")))</f>
        <v>09-12/2021</v>
      </c>
      <c r="F14" s="212" t="str">
        <f>IF(C3="01.08.2021 - 31.07.2022","01-07/2022",(IF(C3="01.09.2021 - 31.08.2022","01-08/2022")))</f>
        <v>01-08/2022</v>
      </c>
      <c r="G14" s="1119" t="s">
        <v>748</v>
      </c>
      <c r="H14" s="1467"/>
      <c r="I14" s="211" t="str">
        <f>E14</f>
        <v>09-12/2021</v>
      </c>
      <c r="J14" s="213" t="str">
        <f>F14</f>
        <v>01-08/2022</v>
      </c>
      <c r="K14" s="1162" t="s">
        <v>748</v>
      </c>
      <c r="L14" s="1467"/>
      <c r="M14" s="177"/>
      <c r="N14" s="1467"/>
    </row>
    <row r="15" spans="1:14" s="440" customFormat="1" ht="15.75" thickBot="1" x14ac:dyDescent="0.25">
      <c r="A15" s="445">
        <v>1</v>
      </c>
      <c r="B15" s="1587"/>
      <c r="C15" s="1588"/>
      <c r="D15" s="1589"/>
      <c r="E15" s="1128"/>
      <c r="F15" s="1128"/>
      <c r="G15" s="1128">
        <f t="shared" ref="G15:G28" si="0">E15+F15</f>
        <v>0</v>
      </c>
      <c r="H15" s="1137"/>
      <c r="I15" s="1152">
        <f>E15*H15</f>
        <v>0</v>
      </c>
      <c r="J15" s="1156">
        <f>F15*H15</f>
        <v>0</v>
      </c>
      <c r="K15" s="1152">
        <f>SUM(I15:J15)</f>
        <v>0</v>
      </c>
      <c r="L15" s="1160"/>
      <c r="M15" s="447"/>
      <c r="N15" s="384"/>
    </row>
    <row r="16" spans="1:14" s="440" customFormat="1" ht="15.75" thickBot="1" x14ac:dyDescent="0.25">
      <c r="A16" s="446">
        <v>2</v>
      </c>
      <c r="B16" s="1572"/>
      <c r="C16" s="1573"/>
      <c r="D16" s="1574"/>
      <c r="E16" s="1129"/>
      <c r="F16" s="1130"/>
      <c r="G16" s="1128">
        <f t="shared" si="0"/>
        <v>0</v>
      </c>
      <c r="H16" s="1138"/>
      <c r="I16" s="1153">
        <f t="shared" ref="I16:I28" si="1">E16*H16</f>
        <v>0</v>
      </c>
      <c r="J16" s="1157">
        <f t="shared" ref="J16:J28" si="2">F16*H16</f>
        <v>0</v>
      </c>
      <c r="K16" s="1153">
        <f t="shared" ref="K16:K28" si="3">SUM(I16:J16)</f>
        <v>0</v>
      </c>
      <c r="L16" s="1148"/>
      <c r="M16" s="447"/>
      <c r="N16" s="385"/>
    </row>
    <row r="17" spans="1:14" s="440" customFormat="1" ht="15.75" thickBot="1" x14ac:dyDescent="0.25">
      <c r="A17" s="446">
        <v>3</v>
      </c>
      <c r="B17" s="1572"/>
      <c r="C17" s="1573"/>
      <c r="D17" s="1574"/>
      <c r="E17" s="1129"/>
      <c r="F17" s="1130"/>
      <c r="G17" s="1128">
        <f t="shared" si="0"/>
        <v>0</v>
      </c>
      <c r="H17" s="1138"/>
      <c r="I17" s="1153">
        <f t="shared" si="1"/>
        <v>0</v>
      </c>
      <c r="J17" s="1157">
        <f t="shared" si="2"/>
        <v>0</v>
      </c>
      <c r="K17" s="1153">
        <f t="shared" si="3"/>
        <v>0</v>
      </c>
      <c r="L17" s="1148"/>
      <c r="M17" s="447"/>
      <c r="N17" s="385"/>
    </row>
    <row r="18" spans="1:14" s="440" customFormat="1" ht="15.75" thickBot="1" x14ac:dyDescent="0.25">
      <c r="A18" s="446">
        <v>4</v>
      </c>
      <c r="B18" s="1572"/>
      <c r="C18" s="1573"/>
      <c r="D18" s="1574"/>
      <c r="E18" s="1129"/>
      <c r="F18" s="1130"/>
      <c r="G18" s="1128">
        <f t="shared" si="0"/>
        <v>0</v>
      </c>
      <c r="H18" s="1138"/>
      <c r="I18" s="1153">
        <f t="shared" si="1"/>
        <v>0</v>
      </c>
      <c r="J18" s="1157">
        <f t="shared" si="2"/>
        <v>0</v>
      </c>
      <c r="K18" s="1153">
        <f t="shared" si="3"/>
        <v>0</v>
      </c>
      <c r="L18" s="1148"/>
      <c r="M18" s="447"/>
      <c r="N18" s="385"/>
    </row>
    <row r="19" spans="1:14" s="440" customFormat="1" ht="15.75" thickBot="1" x14ac:dyDescent="0.25">
      <c r="A19" s="446">
        <v>5</v>
      </c>
      <c r="B19" s="1572"/>
      <c r="C19" s="1573"/>
      <c r="D19" s="1574"/>
      <c r="E19" s="1129"/>
      <c r="F19" s="1130"/>
      <c r="G19" s="1128">
        <f t="shared" si="0"/>
        <v>0</v>
      </c>
      <c r="H19" s="1138"/>
      <c r="I19" s="1153">
        <f t="shared" si="1"/>
        <v>0</v>
      </c>
      <c r="J19" s="1157">
        <f t="shared" si="2"/>
        <v>0</v>
      </c>
      <c r="K19" s="1153">
        <f t="shared" si="3"/>
        <v>0</v>
      </c>
      <c r="L19" s="1148"/>
      <c r="M19" s="447"/>
      <c r="N19" s="385"/>
    </row>
    <row r="20" spans="1:14" s="440" customFormat="1" ht="15.75" thickBot="1" x14ac:dyDescent="0.25">
      <c r="A20" s="446">
        <v>6</v>
      </c>
      <c r="B20" s="1572"/>
      <c r="C20" s="1573"/>
      <c r="D20" s="1574"/>
      <c r="E20" s="1129"/>
      <c r="F20" s="1130"/>
      <c r="G20" s="1128">
        <f t="shared" si="0"/>
        <v>0</v>
      </c>
      <c r="H20" s="1138"/>
      <c r="I20" s="1153">
        <f t="shared" si="1"/>
        <v>0</v>
      </c>
      <c r="J20" s="1157">
        <f t="shared" si="2"/>
        <v>0</v>
      </c>
      <c r="K20" s="1153">
        <f t="shared" si="3"/>
        <v>0</v>
      </c>
      <c r="L20" s="1148"/>
      <c r="M20" s="447"/>
      <c r="N20" s="385"/>
    </row>
    <row r="21" spans="1:14" s="440" customFormat="1" ht="15.75" thickBot="1" x14ac:dyDescent="0.25">
      <c r="A21" s="446">
        <v>7</v>
      </c>
      <c r="B21" s="1572"/>
      <c r="C21" s="1573"/>
      <c r="D21" s="1574"/>
      <c r="E21" s="1129"/>
      <c r="F21" s="1130"/>
      <c r="G21" s="1128">
        <f t="shared" si="0"/>
        <v>0</v>
      </c>
      <c r="H21" s="1138"/>
      <c r="I21" s="1153">
        <f t="shared" si="1"/>
        <v>0</v>
      </c>
      <c r="J21" s="1157">
        <f t="shared" si="2"/>
        <v>0</v>
      </c>
      <c r="K21" s="1153">
        <f t="shared" si="3"/>
        <v>0</v>
      </c>
      <c r="L21" s="1148"/>
      <c r="M21" s="448"/>
      <c r="N21" s="385"/>
    </row>
    <row r="22" spans="1:14" s="440" customFormat="1" ht="15.75" thickBot="1" x14ac:dyDescent="0.25">
      <c r="A22" s="446">
        <v>8</v>
      </c>
      <c r="B22" s="1572"/>
      <c r="C22" s="1573"/>
      <c r="D22" s="1574"/>
      <c r="E22" s="1129"/>
      <c r="F22" s="1130"/>
      <c r="G22" s="1128">
        <f t="shared" si="0"/>
        <v>0</v>
      </c>
      <c r="H22" s="1138"/>
      <c r="I22" s="1153">
        <f t="shared" si="1"/>
        <v>0</v>
      </c>
      <c r="J22" s="1157">
        <f t="shared" si="2"/>
        <v>0</v>
      </c>
      <c r="K22" s="1153">
        <f t="shared" si="3"/>
        <v>0</v>
      </c>
      <c r="L22" s="1148"/>
      <c r="M22" s="449"/>
      <c r="N22" s="385"/>
    </row>
    <row r="23" spans="1:14" s="440" customFormat="1" ht="15.75" thickBot="1" x14ac:dyDescent="0.25">
      <c r="A23" s="446">
        <v>9</v>
      </c>
      <c r="B23" s="1572"/>
      <c r="C23" s="1573"/>
      <c r="D23" s="1574"/>
      <c r="E23" s="1129"/>
      <c r="F23" s="1130"/>
      <c r="G23" s="1128">
        <f t="shared" si="0"/>
        <v>0</v>
      </c>
      <c r="H23" s="1138"/>
      <c r="I23" s="1153">
        <f t="shared" si="1"/>
        <v>0</v>
      </c>
      <c r="J23" s="1157">
        <f t="shared" si="2"/>
        <v>0</v>
      </c>
      <c r="K23" s="1153">
        <f t="shared" si="3"/>
        <v>0</v>
      </c>
      <c r="L23" s="1148"/>
      <c r="M23" s="447"/>
      <c r="N23" s="385"/>
    </row>
    <row r="24" spans="1:14" s="440" customFormat="1" ht="15.75" thickBot="1" x14ac:dyDescent="0.25">
      <c r="A24" s="446">
        <v>10</v>
      </c>
      <c r="B24" s="1572"/>
      <c r="C24" s="1573"/>
      <c r="D24" s="1574"/>
      <c r="E24" s="1129"/>
      <c r="F24" s="1130"/>
      <c r="G24" s="1128">
        <f t="shared" si="0"/>
        <v>0</v>
      </c>
      <c r="H24" s="1138"/>
      <c r="I24" s="1153">
        <f t="shared" si="1"/>
        <v>0</v>
      </c>
      <c r="J24" s="1157">
        <f t="shared" si="2"/>
        <v>0</v>
      </c>
      <c r="K24" s="1153">
        <f t="shared" si="3"/>
        <v>0</v>
      </c>
      <c r="L24" s="1148"/>
      <c r="M24" s="447"/>
      <c r="N24" s="385"/>
    </row>
    <row r="25" spans="1:14" s="440" customFormat="1" ht="15.75" thickBot="1" x14ac:dyDescent="0.25">
      <c r="A25" s="446">
        <v>11</v>
      </c>
      <c r="B25" s="1572"/>
      <c r="C25" s="1573"/>
      <c r="D25" s="1574"/>
      <c r="E25" s="1129"/>
      <c r="F25" s="1130"/>
      <c r="G25" s="1128">
        <f t="shared" si="0"/>
        <v>0</v>
      </c>
      <c r="H25" s="1138"/>
      <c r="I25" s="1153">
        <f t="shared" si="1"/>
        <v>0</v>
      </c>
      <c r="J25" s="1157">
        <f t="shared" si="2"/>
        <v>0</v>
      </c>
      <c r="K25" s="1153">
        <f t="shared" si="3"/>
        <v>0</v>
      </c>
      <c r="L25" s="1148"/>
      <c r="M25" s="447"/>
      <c r="N25" s="385"/>
    </row>
    <row r="26" spans="1:14" s="440" customFormat="1" ht="15.75" thickBot="1" x14ac:dyDescent="0.25">
      <c r="A26" s="446">
        <v>12</v>
      </c>
      <c r="B26" s="1572"/>
      <c r="C26" s="1573"/>
      <c r="D26" s="1574"/>
      <c r="E26" s="1129"/>
      <c r="F26" s="1130"/>
      <c r="G26" s="1128">
        <f t="shared" si="0"/>
        <v>0</v>
      </c>
      <c r="H26" s="1138"/>
      <c r="I26" s="1153">
        <f t="shared" si="1"/>
        <v>0</v>
      </c>
      <c r="J26" s="1157">
        <f t="shared" si="2"/>
        <v>0</v>
      </c>
      <c r="K26" s="1153">
        <f t="shared" si="3"/>
        <v>0</v>
      </c>
      <c r="L26" s="1148"/>
      <c r="M26" s="448"/>
      <c r="N26" s="385"/>
    </row>
    <row r="27" spans="1:14" s="440" customFormat="1" ht="15.75" thickBot="1" x14ac:dyDescent="0.25">
      <c r="A27" s="446">
        <v>13</v>
      </c>
      <c r="B27" s="1572"/>
      <c r="C27" s="1573"/>
      <c r="D27" s="1574"/>
      <c r="E27" s="1129"/>
      <c r="F27" s="1130"/>
      <c r="G27" s="1128">
        <f t="shared" si="0"/>
        <v>0</v>
      </c>
      <c r="H27" s="1138"/>
      <c r="I27" s="1153">
        <f t="shared" si="1"/>
        <v>0</v>
      </c>
      <c r="J27" s="1157">
        <f t="shared" si="2"/>
        <v>0</v>
      </c>
      <c r="K27" s="1153">
        <f t="shared" si="3"/>
        <v>0</v>
      </c>
      <c r="L27" s="1148"/>
      <c r="M27" s="449"/>
      <c r="N27" s="385"/>
    </row>
    <row r="28" spans="1:14" s="440" customFormat="1" ht="15.75" thickBot="1" x14ac:dyDescent="0.25">
      <c r="A28" s="450">
        <v>14</v>
      </c>
      <c r="B28" s="1594"/>
      <c r="C28" s="1595"/>
      <c r="D28" s="1596"/>
      <c r="E28" s="1131"/>
      <c r="F28" s="1132"/>
      <c r="G28" s="1128">
        <f t="shared" si="0"/>
        <v>0</v>
      </c>
      <c r="H28" s="1139"/>
      <c r="I28" s="1154">
        <f t="shared" si="1"/>
        <v>0</v>
      </c>
      <c r="J28" s="1158">
        <f t="shared" si="2"/>
        <v>0</v>
      </c>
      <c r="K28" s="1154">
        <f t="shared" si="3"/>
        <v>0</v>
      </c>
      <c r="L28" s="1161"/>
      <c r="M28" s="447"/>
      <c r="N28" s="1263"/>
    </row>
    <row r="29" spans="1:14" ht="15.75" thickBot="1" x14ac:dyDescent="0.25">
      <c r="A29" s="1597" t="s">
        <v>142</v>
      </c>
      <c r="B29" s="1598"/>
      <c r="C29" s="1598"/>
      <c r="D29" s="1599"/>
      <c r="E29" s="1136">
        <f t="shared" ref="E29:L29" si="4">SUM(E15:E28)</f>
        <v>0</v>
      </c>
      <c r="F29" s="1136">
        <f t="shared" si="4"/>
        <v>0</v>
      </c>
      <c r="G29" s="1136">
        <f t="shared" si="4"/>
        <v>0</v>
      </c>
      <c r="H29" s="186"/>
      <c r="I29" s="1155">
        <f t="shared" si="4"/>
        <v>0</v>
      </c>
      <c r="J29" s="1159">
        <f t="shared" si="4"/>
        <v>0</v>
      </c>
      <c r="K29" s="1199">
        <f>SUM(K15:K28)</f>
        <v>0</v>
      </c>
      <c r="L29" s="1155">
        <f t="shared" si="4"/>
        <v>0</v>
      </c>
      <c r="M29" s="177"/>
      <c r="N29" s="244"/>
    </row>
    <row r="30" spans="1:14" x14ac:dyDescent="0.2">
      <c r="A30" s="251"/>
      <c r="B30" s="250"/>
      <c r="C30" s="250"/>
      <c r="D30" s="250"/>
      <c r="E30" s="173"/>
      <c r="F30" s="173"/>
      <c r="G30" s="173"/>
      <c r="H30" s="173"/>
      <c r="I30" s="173"/>
      <c r="J30" s="173"/>
      <c r="K30" s="173"/>
      <c r="L30" s="173"/>
      <c r="M30" s="177"/>
    </row>
    <row r="31" spans="1:14" x14ac:dyDescent="0.2">
      <c r="A31" s="251"/>
      <c r="B31" s="250"/>
      <c r="C31" s="250"/>
      <c r="D31" s="250"/>
      <c r="E31" s="173"/>
      <c r="F31" s="173"/>
      <c r="G31" s="173"/>
      <c r="H31" s="173"/>
      <c r="I31" s="173"/>
      <c r="J31" s="173"/>
      <c r="K31" s="173"/>
      <c r="L31" s="173"/>
      <c r="M31" s="177"/>
    </row>
    <row r="32" spans="1:14" x14ac:dyDescent="0.2">
      <c r="A32" s="167"/>
      <c r="B32" s="163" t="s">
        <v>444</v>
      </c>
      <c r="C32" s="44"/>
      <c r="D32" s="44"/>
      <c r="E32" s="44"/>
      <c r="F32" s="44"/>
      <c r="G32" s="44"/>
      <c r="H32" s="44"/>
      <c r="I32" s="44"/>
      <c r="J32" s="44"/>
      <c r="K32" s="44"/>
      <c r="L32" s="177"/>
      <c r="M32" s="177"/>
    </row>
    <row r="33" spans="1:14" x14ac:dyDescent="0.2">
      <c r="A33" s="167"/>
      <c r="B33" s="44"/>
      <c r="C33" s="44"/>
      <c r="D33" s="44"/>
      <c r="E33" s="44"/>
      <c r="F33" s="44"/>
      <c r="G33" s="44"/>
      <c r="H33" s="44"/>
      <c r="I33" s="44"/>
      <c r="J33" s="44"/>
      <c r="K33" s="44"/>
      <c r="L33" s="177"/>
      <c r="M33" s="177"/>
    </row>
    <row r="34" spans="1:14" x14ac:dyDescent="0.2">
      <c r="A34" s="171" t="s">
        <v>332</v>
      </c>
      <c r="B34" s="44"/>
      <c r="C34" s="44"/>
      <c r="D34" s="44"/>
      <c r="E34" s="44"/>
      <c r="F34" s="44"/>
      <c r="G34" s="44"/>
      <c r="H34" s="168" t="s">
        <v>509</v>
      </c>
      <c r="J34" s="44"/>
      <c r="K34" s="44"/>
      <c r="L34" s="177"/>
      <c r="M34" s="177"/>
    </row>
    <row r="35" spans="1:14" x14ac:dyDescent="0.2">
      <c r="A35" s="171"/>
      <c r="B35" s="206" t="s">
        <v>763</v>
      </c>
      <c r="C35" s="44"/>
      <c r="D35" s="44"/>
      <c r="E35" s="44"/>
      <c r="F35" s="44"/>
      <c r="G35" s="44"/>
      <c r="H35" s="168" t="s">
        <v>454</v>
      </c>
      <c r="J35" s="44"/>
      <c r="K35" s="44"/>
      <c r="L35" s="177"/>
      <c r="M35" s="177"/>
    </row>
    <row r="36" spans="1:14" ht="12.75" customHeight="1" x14ac:dyDescent="0.2">
      <c r="A36" s="167"/>
      <c r="C36" s="175"/>
      <c r="D36" s="175"/>
      <c r="E36" s="175"/>
      <c r="F36" s="175"/>
      <c r="G36" s="175"/>
      <c r="H36" s="168"/>
      <c r="J36" s="44"/>
      <c r="K36" s="44"/>
      <c r="L36" s="177"/>
      <c r="M36" s="177"/>
    </row>
    <row r="37" spans="1:14" ht="12.75" customHeight="1" x14ac:dyDescent="0.2">
      <c r="A37" s="167"/>
      <c r="B37" s="180" t="s">
        <v>331</v>
      </c>
      <c r="C37" s="174"/>
      <c r="D37" s="174"/>
      <c r="E37" s="44"/>
      <c r="F37" s="44"/>
      <c r="G37" s="44"/>
      <c r="H37" s="179" t="s">
        <v>263</v>
      </c>
      <c r="L37" s="176"/>
      <c r="M37" s="176"/>
    </row>
    <row r="38" spans="1:14" x14ac:dyDescent="0.2">
      <c r="A38" s="167"/>
      <c r="C38" s="44"/>
      <c r="D38" s="44"/>
      <c r="E38" s="44"/>
      <c r="F38" s="44"/>
      <c r="G38" s="44"/>
      <c r="H38" s="179" t="s">
        <v>264</v>
      </c>
      <c r="L38" s="179"/>
      <c r="M38" s="179"/>
    </row>
    <row r="39" spans="1:14" x14ac:dyDescent="0.2">
      <c r="A39" s="167"/>
      <c r="B39" s="174"/>
      <c r="C39" s="174"/>
      <c r="D39" s="174"/>
      <c r="E39" s="44"/>
      <c r="F39" s="163"/>
      <c r="G39" s="163"/>
      <c r="L39" s="179"/>
      <c r="M39" s="179"/>
    </row>
    <row r="40" spans="1:14" ht="12.75" customHeight="1" x14ac:dyDescent="0.2">
      <c r="A40" s="90"/>
      <c r="C40" s="163"/>
      <c r="D40" s="163"/>
      <c r="E40" s="163"/>
      <c r="F40" s="163"/>
      <c r="G40" s="163"/>
      <c r="H40" s="163"/>
      <c r="L40" s="163"/>
      <c r="M40" s="163"/>
    </row>
    <row r="41" spans="1:14" x14ac:dyDescent="0.2">
      <c r="A41" s="5"/>
      <c r="C41" s="44"/>
      <c r="D41" s="44"/>
      <c r="E41" s="44"/>
      <c r="F41" s="44"/>
      <c r="G41" s="44"/>
      <c r="H41" s="44"/>
      <c r="L41" s="44"/>
      <c r="M41" s="44"/>
    </row>
    <row r="42" spans="1:14" x14ac:dyDescent="0.2">
      <c r="C42" s="44"/>
      <c r="D42" s="44"/>
      <c r="E42" s="44"/>
      <c r="F42" s="44"/>
      <c r="G42" s="44"/>
      <c r="H42" s="44"/>
      <c r="I42" s="163"/>
      <c r="J42" s="177"/>
      <c r="K42" s="177"/>
    </row>
    <row r="43" spans="1:14" x14ac:dyDescent="0.2">
      <c r="A43" s="1593"/>
      <c r="B43" s="1593"/>
      <c r="C43" s="1593"/>
      <c r="D43" s="1593"/>
      <c r="E43" s="90"/>
      <c r="F43" s="90"/>
      <c r="G43" s="90"/>
      <c r="H43" s="1593"/>
      <c r="I43" s="1593"/>
      <c r="J43" s="1593"/>
      <c r="K43" s="1593"/>
      <c r="L43" s="1593"/>
      <c r="M43" s="1593"/>
      <c r="N43" s="1593"/>
    </row>
    <row r="44" spans="1:14" x14ac:dyDescent="0.2">
      <c r="A44" s="90" t="s">
        <v>621</v>
      </c>
      <c r="B44" s="5"/>
      <c r="C44" s="5"/>
      <c r="D44" s="5"/>
      <c r="E44" s="5"/>
      <c r="F44" s="5"/>
      <c r="G44" s="5"/>
      <c r="H44" s="206" t="s">
        <v>265</v>
      </c>
      <c r="I44" s="206"/>
      <c r="J44" s="206"/>
      <c r="K44" s="206"/>
    </row>
    <row r="45" spans="1:14" x14ac:dyDescent="0.2">
      <c r="A45" s="163"/>
      <c r="B45" s="163"/>
      <c r="C45" s="163"/>
      <c r="D45" s="163"/>
      <c r="E45" s="163"/>
      <c r="F45" s="163"/>
      <c r="G45" s="163"/>
      <c r="H45" s="24" t="s">
        <v>455</v>
      </c>
    </row>
  </sheetData>
  <sheetProtection insertRows="0" selectLockedCells="1"/>
  <mergeCells count="33">
    <mergeCell ref="B22:D22"/>
    <mergeCell ref="E13:G13"/>
    <mergeCell ref="N13:N14"/>
    <mergeCell ref="B17:D17"/>
    <mergeCell ref="I13:K13"/>
    <mergeCell ref="A43:D43"/>
    <mergeCell ref="H43:N43"/>
    <mergeCell ref="B28:D28"/>
    <mergeCell ref="B25:D25"/>
    <mergeCell ref="A29:D29"/>
    <mergeCell ref="B26:D26"/>
    <mergeCell ref="B27:D27"/>
    <mergeCell ref="B23:D23"/>
    <mergeCell ref="B24:D24"/>
    <mergeCell ref="B16:D16"/>
    <mergeCell ref="B19:D19"/>
    <mergeCell ref="B20:D20"/>
    <mergeCell ref="B8:N8"/>
    <mergeCell ref="B21:D21"/>
    <mergeCell ref="A2:L2"/>
    <mergeCell ref="L13:L14"/>
    <mergeCell ref="B18:D18"/>
    <mergeCell ref="A3:B3"/>
    <mergeCell ref="C3:E3"/>
    <mergeCell ref="A13:A14"/>
    <mergeCell ref="B13:D14"/>
    <mergeCell ref="A7:N7"/>
    <mergeCell ref="A10:N10"/>
    <mergeCell ref="B15:D15"/>
    <mergeCell ref="B11:N11"/>
    <mergeCell ref="A5:B5"/>
    <mergeCell ref="C5:I5"/>
    <mergeCell ref="H13:H14"/>
  </mergeCells>
  <phoneticPr fontId="49" type="noConversion"/>
  <dataValidations count="1">
    <dataValidation type="list" allowBlank="1" showInputMessage="1" showErrorMessage="1" sqref="C3:E3">
      <formula1>"01.08.2021 - 31.07.2022,01.09.2021 - 31.08.2022"</formula1>
    </dataValidation>
  </dataValidations>
  <pageMargins left="0.59055118110236215" right="0.31496062992125984" top="0.3543307086614173" bottom="0.3543307086614173" header="0" footer="0"/>
  <pageSetup paperSize="9" scale="69" orientation="landscape" r:id="rId1"/>
  <ignoredErrors>
    <ignoredError sqref="I15:K28 G15:G28"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69634" r:id="rId4" name="Check Box 2">
              <controlPr defaultSize="0" autoFill="0" autoLine="0" autoPict="0">
                <anchor moveWithCells="1">
                  <from>
                    <xdr:col>0</xdr:col>
                    <xdr:colOff>19050</xdr:colOff>
                    <xdr:row>7</xdr:row>
                    <xdr:rowOff>285750</xdr:rowOff>
                  </from>
                  <to>
                    <xdr:col>1</xdr:col>
                    <xdr:colOff>9525</xdr:colOff>
                    <xdr:row>7</xdr:row>
                    <xdr:rowOff>495300</xdr:rowOff>
                  </to>
                </anchor>
              </controlPr>
            </control>
          </mc:Choice>
        </mc:AlternateContent>
        <mc:AlternateContent xmlns:mc="http://schemas.openxmlformats.org/markup-compatibility/2006">
          <mc:Choice Requires="x14">
            <control shapeId="69635" r:id="rId5" name="Check Box 3">
              <controlPr defaultSize="0" autoFill="0" autoLine="0" autoPict="0">
                <anchor moveWithCells="1">
                  <from>
                    <xdr:col>0</xdr:col>
                    <xdr:colOff>19050</xdr:colOff>
                    <xdr:row>10</xdr:row>
                    <xdr:rowOff>238125</xdr:rowOff>
                  </from>
                  <to>
                    <xdr:col>1</xdr:col>
                    <xdr:colOff>9525</xdr:colOff>
                    <xdr:row>10</xdr:row>
                    <xdr:rowOff>504825</xdr:rowOff>
                  </to>
                </anchor>
              </controlPr>
            </control>
          </mc:Choice>
        </mc:AlternateContent>
        <mc:AlternateContent xmlns:mc="http://schemas.openxmlformats.org/markup-compatibility/2006">
          <mc:Choice Requires="x14">
            <control shapeId="69636" r:id="rId6" name="Check Box 4">
              <controlPr defaultSize="0" autoFill="0" autoLine="0" autoPict="0">
                <anchor moveWithCells="1">
                  <from>
                    <xdr:col>0</xdr:col>
                    <xdr:colOff>28575</xdr:colOff>
                    <xdr:row>30</xdr:row>
                    <xdr:rowOff>104775</xdr:rowOff>
                  </from>
                  <to>
                    <xdr:col>1</xdr:col>
                    <xdr:colOff>19050</xdr:colOff>
                    <xdr:row>32</xdr:row>
                    <xdr:rowOff>76200</xdr:rowOff>
                  </to>
                </anchor>
              </controlPr>
            </control>
          </mc:Choice>
        </mc:AlternateContent>
        <mc:AlternateContent xmlns:mc="http://schemas.openxmlformats.org/markup-compatibility/2006">
          <mc:Choice Requires="x14">
            <control shapeId="69637" r:id="rId7" name="Check Box 5">
              <controlPr defaultSize="0" autoFill="0" autoLine="0" autoPict="0">
                <anchor moveWithCells="1">
                  <from>
                    <xdr:col>0</xdr:col>
                    <xdr:colOff>19050</xdr:colOff>
                    <xdr:row>33</xdr:row>
                    <xdr:rowOff>95250</xdr:rowOff>
                  </from>
                  <to>
                    <xdr:col>1</xdr:col>
                    <xdr:colOff>9525</xdr:colOff>
                    <xdr:row>35</xdr:row>
                    <xdr:rowOff>66675</xdr:rowOff>
                  </to>
                </anchor>
              </controlPr>
            </control>
          </mc:Choice>
        </mc:AlternateContent>
        <mc:AlternateContent xmlns:mc="http://schemas.openxmlformats.org/markup-compatibility/2006">
          <mc:Choice Requires="x14">
            <control shapeId="69638" r:id="rId8" name="Check Box 6">
              <controlPr defaultSize="0" autoFill="0" autoLine="0" autoPict="0">
                <anchor moveWithCells="1">
                  <from>
                    <xdr:col>0</xdr:col>
                    <xdr:colOff>19050</xdr:colOff>
                    <xdr:row>35</xdr:row>
                    <xdr:rowOff>95250</xdr:rowOff>
                  </from>
                  <to>
                    <xdr:col>1</xdr:col>
                    <xdr:colOff>9525</xdr:colOff>
                    <xdr:row>37</xdr:row>
                    <xdr:rowOff>66675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9">
    <pageSetUpPr fitToPage="1"/>
  </sheetPr>
  <dimension ref="A1:IH60"/>
  <sheetViews>
    <sheetView showGridLines="0" view="pageBreakPreview" zoomScaleNormal="100" zoomScaleSheetLayoutView="100" workbookViewId="0">
      <selection activeCell="C10" sqref="C10:D10"/>
    </sheetView>
  </sheetViews>
  <sheetFormatPr baseColWidth="10" defaultRowHeight="12.75" x14ac:dyDescent="0.2"/>
  <cols>
    <col min="1" max="1" width="8.5703125" customWidth="1"/>
    <col min="2" max="2" width="56.7109375" customWidth="1"/>
    <col min="3" max="3" width="19.5703125" customWidth="1"/>
    <col min="4" max="4" width="18.7109375" customWidth="1"/>
    <col min="5" max="5" width="14.42578125" customWidth="1"/>
    <col min="6" max="6" width="5.140625" customWidth="1"/>
  </cols>
  <sheetData>
    <row r="1" spans="1:242" x14ac:dyDescent="0.2">
      <c r="A1" s="22" t="s">
        <v>82</v>
      </c>
      <c r="F1" s="239" t="s">
        <v>510</v>
      </c>
    </row>
    <row r="2" spans="1:242" ht="14.1" customHeight="1" x14ac:dyDescent="0.2">
      <c r="A2" s="1600" t="s">
        <v>573</v>
      </c>
      <c r="B2" s="1601"/>
      <c r="C2" s="1601"/>
      <c r="D2" s="1602"/>
      <c r="E2" s="238"/>
      <c r="G2" s="228"/>
      <c r="H2" s="228"/>
    </row>
    <row r="3" spans="1:242" ht="14.1" customHeight="1" x14ac:dyDescent="0.2">
      <c r="A3" s="1606" t="s">
        <v>316</v>
      </c>
      <c r="B3" s="1607"/>
      <c r="C3" s="1607"/>
      <c r="D3" s="1608"/>
      <c r="G3" s="41"/>
      <c r="H3" s="197"/>
    </row>
    <row r="4" spans="1:242" ht="14.25" x14ac:dyDescent="0.2">
      <c r="A4" s="324" t="s">
        <v>315</v>
      </c>
      <c r="B4" s="45"/>
      <c r="C4" s="45"/>
      <c r="D4" s="45"/>
      <c r="E4" s="236" t="s">
        <v>665</v>
      </c>
      <c r="F4" s="191"/>
      <c r="G4" s="41"/>
      <c r="H4" s="197"/>
    </row>
    <row r="5" spans="1:242" ht="15.75" x14ac:dyDescent="0.25">
      <c r="A5" s="9"/>
      <c r="B5" s="45"/>
      <c r="C5" s="45"/>
      <c r="D5" s="45"/>
      <c r="E5" s="237" t="s">
        <v>429</v>
      </c>
      <c r="F5" s="192"/>
      <c r="G5" s="41"/>
      <c r="H5" s="197"/>
    </row>
    <row r="6" spans="1:242" ht="15.75" x14ac:dyDescent="0.25">
      <c r="A6" s="9"/>
      <c r="B6" s="45"/>
      <c r="C6" s="45"/>
      <c r="D6" s="45"/>
      <c r="E6" s="237"/>
      <c r="F6" s="192"/>
      <c r="G6" s="41"/>
      <c r="H6" s="197"/>
    </row>
    <row r="7" spans="1:242" ht="15" x14ac:dyDescent="0.25">
      <c r="A7" s="1603" t="s">
        <v>314</v>
      </c>
      <c r="B7" s="1604"/>
      <c r="C7" s="1604"/>
      <c r="D7" s="1605"/>
    </row>
    <row r="8" spans="1:242" ht="15" x14ac:dyDescent="0.2">
      <c r="A8" s="1616"/>
      <c r="B8" s="1617"/>
      <c r="C8" s="1617"/>
      <c r="D8" s="1618"/>
      <c r="E8" s="26"/>
    </row>
    <row r="9" spans="1:242" ht="15" x14ac:dyDescent="0.2">
      <c r="A9" s="325"/>
      <c r="B9" s="325"/>
      <c r="C9" s="325"/>
      <c r="D9" s="325"/>
      <c r="E9" s="26"/>
    </row>
    <row r="10" spans="1:242" s="40" customFormat="1" ht="15.75" customHeight="1" x14ac:dyDescent="0.25">
      <c r="A10" s="427" t="s">
        <v>268</v>
      </c>
      <c r="B10" s="417"/>
      <c r="C10" s="1611" t="s">
        <v>814</v>
      </c>
      <c r="D10" s="1611"/>
      <c r="E10" s="241"/>
      <c r="F10" s="10"/>
      <c r="G10" s="10"/>
      <c r="H10" s="10"/>
      <c r="I10" s="90"/>
      <c r="J10" s="90"/>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c r="DY10" s="38"/>
      <c r="DZ10" s="38"/>
      <c r="EA10" s="38"/>
      <c r="EB10" s="38"/>
      <c r="EC10" s="38"/>
      <c r="ED10" s="38"/>
      <c r="EE10" s="38"/>
      <c r="EF10" s="38"/>
      <c r="EG10" s="38"/>
      <c r="EH10" s="38"/>
      <c r="EI10" s="38"/>
      <c r="EJ10" s="38"/>
      <c r="EK10" s="38"/>
      <c r="EL10" s="38"/>
      <c r="EM10" s="38"/>
      <c r="EN10" s="38"/>
      <c r="EO10" s="38"/>
      <c r="EP10" s="38"/>
      <c r="EQ10" s="38"/>
      <c r="ER10" s="38"/>
      <c r="ES10" s="38"/>
      <c r="ET10" s="38"/>
      <c r="EU10" s="38"/>
      <c r="EV10" s="38"/>
      <c r="EW10" s="38"/>
      <c r="EX10" s="38"/>
      <c r="EY10" s="38"/>
      <c r="EZ10" s="38"/>
      <c r="FA10" s="38"/>
      <c r="FB10" s="38"/>
      <c r="FC10" s="38"/>
      <c r="FD10" s="38"/>
      <c r="FE10" s="38"/>
      <c r="FF10" s="38"/>
      <c r="FG10" s="38"/>
      <c r="FH10" s="38"/>
      <c r="FI10" s="38"/>
      <c r="FJ10" s="38"/>
      <c r="FK10" s="38"/>
      <c r="FL10" s="38"/>
      <c r="FM10" s="38"/>
      <c r="FN10" s="38"/>
      <c r="FO10" s="38"/>
      <c r="FP10" s="38"/>
      <c r="FQ10" s="38"/>
      <c r="FR10" s="38"/>
      <c r="FS10" s="38"/>
      <c r="FT10" s="38"/>
      <c r="FU10" s="38"/>
      <c r="FV10" s="38"/>
      <c r="FW10" s="38"/>
      <c r="FX10" s="38"/>
      <c r="FY10" s="38"/>
      <c r="FZ10" s="38"/>
      <c r="GA10" s="38"/>
      <c r="GB10" s="38"/>
      <c r="GC10" s="38"/>
      <c r="GD10" s="38"/>
      <c r="GE10" s="38"/>
      <c r="GF10" s="38"/>
      <c r="GG10" s="38"/>
      <c r="GH10" s="38"/>
      <c r="GI10" s="38"/>
      <c r="GJ10" s="38"/>
      <c r="GK10" s="38"/>
      <c r="GL10" s="38"/>
      <c r="GM10" s="38"/>
      <c r="GN10" s="38"/>
      <c r="GO10" s="38"/>
      <c r="GP10" s="38"/>
      <c r="GQ10" s="38"/>
      <c r="GR10" s="38"/>
      <c r="GS10" s="38"/>
      <c r="GT10" s="38"/>
      <c r="GU10" s="38"/>
      <c r="GV10" s="38"/>
      <c r="GW10" s="38"/>
      <c r="GX10" s="38"/>
      <c r="GY10" s="38"/>
      <c r="GZ10" s="38"/>
      <c r="HA10" s="38"/>
      <c r="HB10" s="38"/>
      <c r="HC10" s="38"/>
      <c r="HD10" s="38"/>
      <c r="HE10" s="38"/>
      <c r="HF10" s="38"/>
      <c r="HG10" s="38"/>
      <c r="HH10" s="38"/>
      <c r="HI10" s="38"/>
      <c r="HJ10" s="38"/>
      <c r="HK10" s="38"/>
      <c r="HL10" s="38"/>
      <c r="HM10" s="38"/>
      <c r="HN10" s="38"/>
      <c r="HO10" s="38"/>
      <c r="HP10" s="38"/>
      <c r="HQ10" s="38"/>
      <c r="HR10" s="38"/>
      <c r="HS10" s="38"/>
      <c r="HT10" s="38"/>
      <c r="HU10" s="38"/>
      <c r="HV10" s="38"/>
      <c r="HW10" s="38"/>
      <c r="HX10" s="38"/>
      <c r="HY10" s="38"/>
      <c r="HZ10" s="38"/>
      <c r="IA10" s="38"/>
      <c r="IB10" s="38"/>
      <c r="IC10" s="38"/>
      <c r="ID10" s="38"/>
      <c r="IE10" s="38"/>
      <c r="IF10" s="38"/>
      <c r="IG10" s="38"/>
      <c r="IH10" s="38"/>
    </row>
    <row r="11" spans="1:242" s="40" customFormat="1" ht="16.5" customHeight="1" x14ac:dyDescent="0.25">
      <c r="A11" s="1565" t="s">
        <v>360</v>
      </c>
      <c r="B11" s="1565"/>
      <c r="C11" s="433"/>
      <c r="D11" s="290"/>
      <c r="E11" s="147"/>
      <c r="F11" s="147"/>
      <c r="G11" s="43"/>
      <c r="H11" s="43"/>
      <c r="I11" s="26"/>
      <c r="J11" s="26"/>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38"/>
      <c r="EB11" s="38"/>
      <c r="EC11" s="38"/>
      <c r="ED11" s="38"/>
      <c r="EE11" s="38"/>
      <c r="EF11" s="38"/>
      <c r="EG11" s="38"/>
      <c r="EH11" s="38"/>
      <c r="EI11" s="38"/>
      <c r="EJ11" s="38"/>
      <c r="EK11" s="38"/>
      <c r="EL11" s="38"/>
      <c r="EM11" s="38"/>
      <c r="EN11" s="38"/>
      <c r="EO11" s="38"/>
      <c r="EP11" s="38"/>
      <c r="EQ11" s="38"/>
      <c r="ER11" s="38"/>
      <c r="ES11" s="38"/>
      <c r="ET11" s="38"/>
      <c r="EU11" s="38"/>
      <c r="EV11" s="38"/>
      <c r="EW11" s="38"/>
      <c r="EX11" s="38"/>
      <c r="EY11" s="38"/>
      <c r="EZ11" s="38"/>
      <c r="FA11" s="38"/>
      <c r="FB11" s="38"/>
      <c r="FC11" s="38"/>
      <c r="FD11" s="38"/>
      <c r="FE11" s="38"/>
      <c r="FF11" s="38"/>
      <c r="FG11" s="38"/>
      <c r="FH11" s="38"/>
      <c r="FI11" s="38"/>
      <c r="FJ11" s="38"/>
      <c r="FK11" s="38"/>
      <c r="FL11" s="38"/>
      <c r="FM11" s="38"/>
      <c r="FN11" s="38"/>
      <c r="FO11" s="38"/>
      <c r="FP11" s="38"/>
      <c r="FQ11" s="38"/>
      <c r="FR11" s="38"/>
      <c r="FS11" s="38"/>
      <c r="FT11" s="38"/>
      <c r="FU11" s="38"/>
      <c r="FV11" s="38"/>
      <c r="FW11" s="38"/>
      <c r="FX11" s="38"/>
      <c r="FY11" s="38"/>
      <c r="FZ11" s="38"/>
      <c r="GA11" s="38"/>
      <c r="GB11" s="38"/>
      <c r="GC11" s="38"/>
      <c r="GD11" s="38"/>
      <c r="GE11" s="38"/>
      <c r="GF11" s="38"/>
      <c r="GG11" s="38"/>
      <c r="GH11" s="38"/>
      <c r="GI11" s="38"/>
      <c r="GJ11" s="38"/>
      <c r="GK11" s="38"/>
      <c r="GL11" s="38"/>
      <c r="GM11" s="38"/>
      <c r="GN11" s="38"/>
      <c r="GO11" s="38"/>
      <c r="GP11" s="38"/>
      <c r="GQ11" s="38"/>
      <c r="GR11" s="38"/>
      <c r="GS11" s="38"/>
      <c r="GT11" s="38"/>
      <c r="GU11" s="38"/>
      <c r="GV11" s="38"/>
      <c r="GW11" s="38"/>
      <c r="GX11" s="38"/>
      <c r="GY11" s="38"/>
      <c r="GZ11" s="38"/>
      <c r="HA11" s="38"/>
      <c r="HB11" s="38"/>
      <c r="HC11" s="38"/>
      <c r="HD11" s="38"/>
      <c r="HE11" s="38"/>
      <c r="HF11" s="38"/>
      <c r="HG11" s="38"/>
      <c r="HH11" s="38"/>
      <c r="HI11" s="38"/>
      <c r="HJ11" s="38"/>
      <c r="HK11" s="38"/>
      <c r="HL11" s="38"/>
      <c r="HM11" s="38"/>
      <c r="HN11" s="38"/>
      <c r="HO11" s="38"/>
      <c r="HP11" s="38"/>
      <c r="HQ11" s="38"/>
      <c r="HR11" s="38"/>
      <c r="HS11" s="38"/>
      <c r="HT11" s="38"/>
      <c r="HU11" s="38"/>
      <c r="HV11" s="38"/>
      <c r="HW11" s="38"/>
      <c r="HX11" s="38"/>
      <c r="HY11" s="38"/>
      <c r="HZ11" s="38"/>
      <c r="IA11" s="38"/>
      <c r="IB11" s="38"/>
      <c r="IC11" s="38"/>
      <c r="ID11" s="38"/>
      <c r="IE11" s="38"/>
      <c r="IF11" s="38"/>
      <c r="IG11" s="38"/>
      <c r="IH11" s="38"/>
    </row>
    <row r="12" spans="1:242" s="40" customFormat="1" ht="16.5" customHeight="1" x14ac:dyDescent="0.25">
      <c r="A12" s="289" t="s">
        <v>511</v>
      </c>
      <c r="B12" s="289"/>
      <c r="C12" s="433"/>
      <c r="D12" s="290"/>
      <c r="E12" s="147"/>
      <c r="F12" s="147"/>
      <c r="G12" s="43"/>
      <c r="H12" s="43"/>
      <c r="I12" s="26"/>
      <c r="J12" s="26"/>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c r="EG12" s="38"/>
      <c r="EH12" s="38"/>
      <c r="EI12" s="38"/>
      <c r="EJ12" s="38"/>
      <c r="EK12" s="38"/>
      <c r="EL12" s="38"/>
      <c r="EM12" s="38"/>
      <c r="EN12" s="38"/>
      <c r="EO12" s="38"/>
      <c r="EP12" s="38"/>
      <c r="EQ12" s="38"/>
      <c r="ER12" s="38"/>
      <c r="ES12" s="38"/>
      <c r="ET12" s="38"/>
      <c r="EU12" s="38"/>
      <c r="EV12" s="38"/>
      <c r="EW12" s="38"/>
      <c r="EX12" s="38"/>
      <c r="EY12" s="38"/>
      <c r="EZ12" s="38"/>
      <c r="FA12" s="38"/>
      <c r="FB12" s="38"/>
      <c r="FC12" s="38"/>
      <c r="FD12" s="38"/>
      <c r="FE12" s="38"/>
      <c r="FF12" s="38"/>
      <c r="FG12" s="38"/>
      <c r="FH12" s="38"/>
      <c r="FI12" s="38"/>
      <c r="FJ12" s="38"/>
      <c r="FK12" s="38"/>
      <c r="FL12" s="38"/>
      <c r="FM12" s="38"/>
      <c r="FN12" s="38"/>
      <c r="FO12" s="38"/>
      <c r="FP12" s="38"/>
      <c r="FQ12" s="38"/>
      <c r="FR12" s="38"/>
      <c r="FS12" s="38"/>
      <c r="FT12" s="38"/>
      <c r="FU12" s="38"/>
      <c r="FV12" s="38"/>
      <c r="FW12" s="38"/>
      <c r="FX12" s="38"/>
      <c r="FY12" s="38"/>
      <c r="FZ12" s="38"/>
      <c r="GA12" s="38"/>
      <c r="GB12" s="38"/>
      <c r="GC12" s="38"/>
      <c r="GD12" s="38"/>
      <c r="GE12" s="38"/>
      <c r="GF12" s="38"/>
      <c r="GG12" s="38"/>
      <c r="GH12" s="38"/>
      <c r="GI12" s="38"/>
      <c r="GJ12" s="38"/>
      <c r="GK12" s="38"/>
      <c r="GL12" s="38"/>
      <c r="GM12" s="38"/>
      <c r="GN12" s="38"/>
      <c r="GO12" s="38"/>
      <c r="GP12" s="38"/>
      <c r="GQ12" s="38"/>
      <c r="GR12" s="38"/>
      <c r="GS12" s="38"/>
      <c r="GT12" s="38"/>
      <c r="GU12" s="38"/>
      <c r="GV12" s="38"/>
      <c r="GW12" s="38"/>
      <c r="GX12" s="38"/>
      <c r="GY12" s="38"/>
      <c r="GZ12" s="38"/>
      <c r="HA12" s="38"/>
      <c r="HB12" s="38"/>
      <c r="HC12" s="38"/>
      <c r="HD12" s="38"/>
      <c r="HE12" s="38"/>
      <c r="HF12" s="38"/>
      <c r="HG12" s="38"/>
      <c r="HH12" s="38"/>
      <c r="HI12" s="38"/>
      <c r="HJ12" s="38"/>
      <c r="HK12" s="38"/>
      <c r="HL12" s="38"/>
      <c r="HM12" s="38"/>
      <c r="HN12" s="38"/>
      <c r="HO12" s="38"/>
      <c r="HP12" s="38"/>
      <c r="HQ12" s="38"/>
      <c r="HR12" s="38"/>
      <c r="HS12" s="38"/>
      <c r="HT12" s="38"/>
      <c r="HU12" s="38"/>
      <c r="HV12" s="38"/>
      <c r="HW12" s="38"/>
      <c r="HX12" s="38"/>
      <c r="HY12" s="38"/>
      <c r="HZ12" s="38"/>
      <c r="IA12" s="38"/>
      <c r="IB12" s="38"/>
      <c r="IC12" s="38"/>
      <c r="ID12" s="38"/>
      <c r="IE12" s="38"/>
      <c r="IF12" s="38"/>
      <c r="IG12" s="38"/>
      <c r="IH12" s="38"/>
    </row>
    <row r="13" spans="1:242" ht="15" x14ac:dyDescent="0.25">
      <c r="A13" s="326"/>
      <c r="B13" s="326"/>
      <c r="C13" s="326"/>
      <c r="D13" s="326"/>
    </row>
    <row r="14" spans="1:242" ht="15.75" thickBot="1" x14ac:dyDescent="0.3">
      <c r="A14" s="265" t="s">
        <v>651</v>
      </c>
      <c r="B14" s="265"/>
      <c r="C14" s="265"/>
      <c r="D14" s="265"/>
    </row>
    <row r="15" spans="1:242" ht="30.75" thickBot="1" x14ac:dyDescent="0.3">
      <c r="A15" s="389">
        <v>1</v>
      </c>
      <c r="B15" s="428" t="s">
        <v>652</v>
      </c>
      <c r="C15" s="298" t="str">
        <f>IF(C10="01.08.2021 - 31.07.2022","01.08. - 31.12.2021",(IF(C10="01.09.2021 - 31.08.2022","01.09. - 31.12.2021")))</f>
        <v>01.09. - 31.12.2021</v>
      </c>
      <c r="D15" s="298" t="str">
        <f>IF(C10="01.08.2021 - 31.07.2022","01.01. - 31.07.2022",(IF(C10="01.09.2021 - 31.08.2022","01.01. - 31.08.2022")))</f>
        <v>01.01. - 31.08.2022</v>
      </c>
      <c r="E15" s="26"/>
    </row>
    <row r="16" spans="1:242" ht="15" thickBot="1" x14ac:dyDescent="0.25">
      <c r="A16" s="391" t="s">
        <v>625</v>
      </c>
      <c r="B16" s="273" t="s">
        <v>319</v>
      </c>
      <c r="C16" s="295"/>
      <c r="D16" s="295"/>
      <c r="E16" s="240" t="s">
        <v>231</v>
      </c>
      <c r="F16" s="432"/>
    </row>
    <row r="17" spans="1:6" ht="15" thickBot="1" x14ac:dyDescent="0.25">
      <c r="A17" s="391" t="s">
        <v>626</v>
      </c>
      <c r="B17" s="273" t="s">
        <v>653</v>
      </c>
      <c r="C17" s="295"/>
      <c r="D17" s="295"/>
      <c r="E17" s="240" t="s">
        <v>231</v>
      </c>
      <c r="F17" s="432"/>
    </row>
    <row r="18" spans="1:6" ht="15.75" thickBot="1" x14ac:dyDescent="0.25">
      <c r="A18" s="391" t="s">
        <v>627</v>
      </c>
      <c r="B18" s="273" t="s">
        <v>613</v>
      </c>
      <c r="C18" s="295"/>
      <c r="D18" s="295"/>
      <c r="E18" s="26"/>
    </row>
    <row r="19" spans="1:6" ht="15.75" thickBot="1" x14ac:dyDescent="0.25">
      <c r="A19" s="391" t="s">
        <v>31</v>
      </c>
      <c r="B19" s="388"/>
      <c r="C19" s="295"/>
      <c r="D19" s="295"/>
      <c r="E19" s="26"/>
    </row>
    <row r="20" spans="1:6" ht="16.5" thickBot="1" x14ac:dyDescent="0.3">
      <c r="A20" s="1561" t="s">
        <v>654</v>
      </c>
      <c r="B20" s="1562"/>
      <c r="C20" s="327">
        <f>SUM(C16:C19)</f>
        <v>0</v>
      </c>
      <c r="D20" s="327">
        <f>SUM(D16:D19)</f>
        <v>0</v>
      </c>
      <c r="E20" s="26"/>
    </row>
    <row r="21" spans="1:6" ht="16.5" thickBot="1" x14ac:dyDescent="0.3">
      <c r="A21" s="287"/>
      <c r="B21" s="287"/>
      <c r="C21" s="328"/>
      <c r="D21" s="263"/>
      <c r="E21" s="26"/>
    </row>
    <row r="22" spans="1:6" ht="30.75" thickBot="1" x14ac:dyDescent="0.3">
      <c r="A22" s="429" t="s">
        <v>318</v>
      </c>
      <c r="B22" s="428" t="s">
        <v>135</v>
      </c>
      <c r="C22" s="298" t="str">
        <f>C15</f>
        <v>01.09. - 31.12.2021</v>
      </c>
      <c r="D22" s="298" t="str">
        <f>D15</f>
        <v>01.01. - 31.08.2022</v>
      </c>
      <c r="E22" s="26"/>
    </row>
    <row r="23" spans="1:6" ht="15.75" thickBot="1" x14ac:dyDescent="0.25">
      <c r="A23" s="391" t="s">
        <v>628</v>
      </c>
      <c r="B23" s="273" t="s">
        <v>669</v>
      </c>
      <c r="C23" s="295"/>
      <c r="D23" s="295"/>
      <c r="E23" s="26"/>
    </row>
    <row r="24" spans="1:6" ht="15.75" thickBot="1" x14ac:dyDescent="0.25">
      <c r="A24" s="391" t="s">
        <v>629</v>
      </c>
      <c r="B24" s="273" t="s">
        <v>232</v>
      </c>
      <c r="C24" s="295"/>
      <c r="D24" s="295"/>
      <c r="E24" s="26"/>
    </row>
    <row r="25" spans="1:6" ht="15.75" thickBot="1" x14ac:dyDescent="0.25">
      <c r="A25" s="391" t="s">
        <v>630</v>
      </c>
      <c r="B25" s="388"/>
      <c r="C25" s="295"/>
      <c r="D25" s="295"/>
      <c r="E25" s="26"/>
    </row>
    <row r="26" spans="1:6" ht="16.5" thickBot="1" x14ac:dyDescent="0.3">
      <c r="A26" s="1561" t="s">
        <v>654</v>
      </c>
      <c r="B26" s="1562"/>
      <c r="C26" s="279">
        <f>SUM(C23:C25)</f>
        <v>0</v>
      </c>
      <c r="D26" s="279">
        <f>SUM(D23:D25)</f>
        <v>0</v>
      </c>
      <c r="E26" s="26"/>
    </row>
    <row r="27" spans="1:6" ht="16.5" thickBot="1" x14ac:dyDescent="0.3">
      <c r="A27" s="287"/>
      <c r="B27" s="287"/>
      <c r="C27" s="329"/>
      <c r="D27" s="329"/>
      <c r="E27" s="26"/>
    </row>
    <row r="28" spans="1:6" ht="30.75" thickBot="1" x14ac:dyDescent="0.3">
      <c r="A28" s="389">
        <v>3</v>
      </c>
      <c r="B28" s="428" t="s">
        <v>321</v>
      </c>
      <c r="C28" s="298" t="str">
        <f>C15</f>
        <v>01.09. - 31.12.2021</v>
      </c>
      <c r="D28" s="298" t="str">
        <f>D15</f>
        <v>01.01. - 31.08.2022</v>
      </c>
      <c r="E28" s="26"/>
    </row>
    <row r="29" spans="1:6" ht="15.75" thickBot="1" x14ac:dyDescent="0.25">
      <c r="A29" s="391" t="s">
        <v>667</v>
      </c>
      <c r="B29" s="273" t="s">
        <v>666</v>
      </c>
      <c r="C29" s="295"/>
      <c r="D29" s="295"/>
      <c r="E29" s="26"/>
    </row>
    <row r="30" spans="1:6" ht="15.75" thickBot="1" x14ac:dyDescent="0.25">
      <c r="A30" s="391" t="s">
        <v>668</v>
      </c>
      <c r="B30" s="430" t="s">
        <v>614</v>
      </c>
      <c r="C30" s="295"/>
      <c r="D30" s="295"/>
      <c r="E30" s="26"/>
    </row>
    <row r="31" spans="1:6" ht="15.75" thickBot="1" x14ac:dyDescent="0.25">
      <c r="A31" s="391" t="s">
        <v>320</v>
      </c>
      <c r="B31" s="430" t="s">
        <v>322</v>
      </c>
      <c r="C31" s="295"/>
      <c r="D31" s="295"/>
      <c r="E31" s="26"/>
    </row>
    <row r="32" spans="1:6" ht="15.75" thickBot="1" x14ac:dyDescent="0.25">
      <c r="A32" s="391" t="s">
        <v>323</v>
      </c>
      <c r="B32" s="418"/>
      <c r="C32" s="295"/>
      <c r="D32" s="295"/>
      <c r="E32" s="26"/>
    </row>
    <row r="33" spans="1:5" ht="16.5" thickBot="1" x14ac:dyDescent="0.3">
      <c r="A33" s="1561" t="s">
        <v>654</v>
      </c>
      <c r="B33" s="1562"/>
      <c r="C33" s="279">
        <f>SUM(C29:C32)</f>
        <v>0</v>
      </c>
      <c r="D33" s="279">
        <f>SUM(D29:D32)</f>
        <v>0</v>
      </c>
      <c r="E33" s="26"/>
    </row>
    <row r="34" spans="1:5" ht="16.5" thickBot="1" x14ac:dyDescent="0.3">
      <c r="A34" s="333"/>
      <c r="B34" s="333"/>
      <c r="C34" s="330"/>
      <c r="D34" s="330"/>
      <c r="E34" s="28"/>
    </row>
    <row r="35" spans="1:5" ht="30.75" thickBot="1" x14ac:dyDescent="0.3">
      <c r="A35" s="389">
        <v>4</v>
      </c>
      <c r="B35" s="428" t="s">
        <v>456</v>
      </c>
      <c r="C35" s="298" t="str">
        <f>C15</f>
        <v>01.09. - 31.12.2021</v>
      </c>
      <c r="D35" s="298" t="str">
        <f>D15</f>
        <v>01.01. - 31.08.2022</v>
      </c>
      <c r="E35" s="26"/>
    </row>
    <row r="36" spans="1:5" ht="15.75" thickBot="1" x14ac:dyDescent="0.25">
      <c r="A36" s="272" t="s">
        <v>670</v>
      </c>
      <c r="B36" s="299" t="s">
        <v>656</v>
      </c>
      <c r="C36" s="295"/>
      <c r="D36" s="295"/>
      <c r="E36" s="26"/>
    </row>
    <row r="37" spans="1:5" ht="15.75" thickBot="1" x14ac:dyDescent="0.25">
      <c r="A37" s="272" t="s">
        <v>671</v>
      </c>
      <c r="B37" s="299" t="s">
        <v>658</v>
      </c>
      <c r="C37" s="295"/>
      <c r="D37" s="295"/>
      <c r="E37" s="26"/>
    </row>
    <row r="38" spans="1:5" ht="15.75" thickBot="1" x14ac:dyDescent="0.25">
      <c r="A38" s="272" t="s">
        <v>672</v>
      </c>
      <c r="B38" s="388"/>
      <c r="C38" s="295"/>
      <c r="D38" s="295"/>
      <c r="E38" s="26"/>
    </row>
    <row r="39" spans="1:5" ht="16.5" thickBot="1" x14ac:dyDescent="0.3">
      <c r="A39" s="1552" t="s">
        <v>654</v>
      </c>
      <c r="B39" s="1553"/>
      <c r="C39" s="279">
        <f>SUM(C36:C38)</f>
        <v>0</v>
      </c>
      <c r="D39" s="279">
        <f>SUM(D36:D38)</f>
        <v>0</v>
      </c>
      <c r="E39" s="422"/>
    </row>
    <row r="40" spans="1:5" s="5" customFormat="1" ht="16.5" thickBot="1" x14ac:dyDescent="0.3">
      <c r="A40" s="287"/>
      <c r="B40" s="287"/>
      <c r="C40" s="329"/>
      <c r="D40" s="329"/>
      <c r="E40" s="431"/>
    </row>
    <row r="41" spans="1:5" ht="16.5" thickBot="1" x14ac:dyDescent="0.3">
      <c r="A41" s="335" t="s">
        <v>659</v>
      </c>
      <c r="B41" s="331"/>
      <c r="C41" s="278">
        <f>C39+C33+C26+C20</f>
        <v>0</v>
      </c>
      <c r="D41" s="278">
        <f>D39+D33+D26+D20</f>
        <v>0</v>
      </c>
      <c r="E41" s="422"/>
    </row>
    <row r="42" spans="1:5" ht="15.75" x14ac:dyDescent="0.25">
      <c r="A42" s="333"/>
      <c r="B42" s="333"/>
      <c r="C42" s="332"/>
      <c r="D42" s="333"/>
      <c r="E42" s="26"/>
    </row>
    <row r="43" spans="1:5" ht="16.5" thickBot="1" x14ac:dyDescent="0.3">
      <c r="A43" s="265" t="s">
        <v>660</v>
      </c>
      <c r="B43" s="265"/>
      <c r="C43" s="265"/>
      <c r="D43" s="265"/>
      <c r="E43" s="26"/>
    </row>
    <row r="44" spans="1:5" ht="30.75" thickBot="1" x14ac:dyDescent="0.3">
      <c r="A44" s="1609"/>
      <c r="B44" s="1610"/>
      <c r="C44" s="298" t="str">
        <f>C15</f>
        <v>01.09. - 31.12.2021</v>
      </c>
      <c r="D44" s="298" t="str">
        <f>D15</f>
        <v>01.01. - 31.08.2022</v>
      </c>
      <c r="E44" s="26"/>
    </row>
    <row r="45" spans="1:5" ht="16.5" thickBot="1" x14ac:dyDescent="0.3">
      <c r="A45" s="334">
        <v>5</v>
      </c>
      <c r="B45" s="335" t="s">
        <v>650</v>
      </c>
      <c r="C45" s="295"/>
      <c r="D45" s="295"/>
      <c r="E45" s="26"/>
    </row>
    <row r="46" spans="1:5" ht="16.5" thickBot="1" x14ac:dyDescent="0.3">
      <c r="A46" s="1552" t="s">
        <v>654</v>
      </c>
      <c r="B46" s="1553" t="s">
        <v>654</v>
      </c>
      <c r="C46" s="279">
        <f>SUM(C45:C45)</f>
        <v>0</v>
      </c>
      <c r="D46" s="279">
        <f>SUM(D45:D45)</f>
        <v>0</v>
      </c>
      <c r="E46" s="26"/>
    </row>
    <row r="47" spans="1:5" ht="15.75" thickBot="1" x14ac:dyDescent="0.25">
      <c r="A47" s="404"/>
      <c r="B47" s="404"/>
      <c r="C47" s="268"/>
      <c r="D47" s="268"/>
      <c r="E47" s="26"/>
    </row>
    <row r="48" spans="1:5" ht="30.75" thickBot="1" x14ac:dyDescent="0.3">
      <c r="A48" s="389">
        <v>6</v>
      </c>
      <c r="B48" s="428" t="s">
        <v>649</v>
      </c>
      <c r="C48" s="298" t="str">
        <f>C44</f>
        <v>01.09. - 31.12.2021</v>
      </c>
      <c r="D48" s="298" t="str">
        <f>D44</f>
        <v>01.01. - 31.08.2022</v>
      </c>
    </row>
    <row r="49" spans="1:6" ht="15" thickBot="1" x14ac:dyDescent="0.25">
      <c r="A49" s="272" t="s">
        <v>479</v>
      </c>
      <c r="B49" s="274" t="s">
        <v>661</v>
      </c>
      <c r="C49" s="295"/>
      <c r="D49" s="295"/>
    </row>
    <row r="50" spans="1:6" ht="15" thickBot="1" x14ac:dyDescent="0.25">
      <c r="A50" s="272" t="s">
        <v>480</v>
      </c>
      <c r="B50" s="273" t="s">
        <v>108</v>
      </c>
      <c r="C50" s="295"/>
      <c r="D50" s="295"/>
    </row>
    <row r="51" spans="1:6" ht="15.75" thickBot="1" x14ac:dyDescent="0.25">
      <c r="A51" s="272" t="s">
        <v>481</v>
      </c>
      <c r="B51" s="273" t="s">
        <v>662</v>
      </c>
      <c r="C51" s="295"/>
      <c r="D51" s="295"/>
      <c r="E51" s="26"/>
    </row>
    <row r="52" spans="1:6" ht="16.5" thickBot="1" x14ac:dyDescent="0.3">
      <c r="A52" s="1552" t="s">
        <v>654</v>
      </c>
      <c r="B52" s="1553"/>
      <c r="C52" s="336">
        <f>SUM(C49:C51)</f>
        <v>0</v>
      </c>
      <c r="D52" s="336">
        <f>SUM(D49:D51)</f>
        <v>0</v>
      </c>
      <c r="E52" s="26"/>
    </row>
    <row r="53" spans="1:6" ht="16.5" thickBot="1" x14ac:dyDescent="0.3">
      <c r="A53" s="269"/>
      <c r="B53" s="320"/>
      <c r="C53" s="337"/>
      <c r="D53" s="321"/>
      <c r="E53" s="26"/>
    </row>
    <row r="54" spans="1:6" ht="30.75" thickBot="1" x14ac:dyDescent="0.3">
      <c r="A54" s="389">
        <v>7</v>
      </c>
      <c r="B54" s="428" t="s">
        <v>324</v>
      </c>
      <c r="C54" s="298" t="str">
        <f>C48</f>
        <v>01.09. - 31.12.2021</v>
      </c>
      <c r="D54" s="298" t="str">
        <f>D48</f>
        <v>01.01. - 31.08.2022</v>
      </c>
      <c r="E54" s="1612"/>
      <c r="F54" s="5"/>
    </row>
    <row r="55" spans="1:6" ht="15" thickBot="1" x14ac:dyDescent="0.25">
      <c r="A55" s="272" t="s">
        <v>485</v>
      </c>
      <c r="B55" s="274" t="s">
        <v>457</v>
      </c>
      <c r="C55" s="275"/>
      <c r="D55" s="275"/>
      <c r="E55" s="1613"/>
      <c r="F55" s="5"/>
    </row>
    <row r="56" spans="1:6" ht="15.75" thickBot="1" x14ac:dyDescent="0.3">
      <c r="A56" s="1552" t="s">
        <v>654</v>
      </c>
      <c r="B56" s="1553"/>
      <c r="C56" s="279">
        <f>C55</f>
        <v>0</v>
      </c>
      <c r="D56" s="279">
        <f>D55</f>
        <v>0</v>
      </c>
      <c r="E56" s="1614"/>
      <c r="F56" s="419"/>
    </row>
    <row r="57" spans="1:6" ht="15.75" thickBot="1" x14ac:dyDescent="0.3">
      <c r="A57" s="1619" t="s">
        <v>566</v>
      </c>
      <c r="B57" s="1620"/>
      <c r="C57" s="1621" t="e">
        <f>(C56+D56)/C11</f>
        <v>#DIV/0!</v>
      </c>
      <c r="D57" s="1622"/>
      <c r="E57" s="1615"/>
      <c r="F57" s="419"/>
    </row>
    <row r="58" spans="1:6" ht="16.5" thickBot="1" x14ac:dyDescent="0.3">
      <c r="A58" s="420"/>
      <c r="B58" s="421"/>
      <c r="C58" s="338"/>
      <c r="D58" s="338"/>
      <c r="E58" s="422"/>
      <c r="F58" s="423"/>
    </row>
    <row r="59" spans="1:6" ht="16.5" thickBot="1" x14ac:dyDescent="0.3">
      <c r="A59" s="424" t="s">
        <v>663</v>
      </c>
      <c r="B59" s="425"/>
      <c r="C59" s="410">
        <f>C56+C52+C46</f>
        <v>0</v>
      </c>
      <c r="D59" s="410">
        <f>D56+D52+D46</f>
        <v>0</v>
      </c>
      <c r="E59" s="422"/>
      <c r="F59" s="423"/>
    </row>
    <row r="60" spans="1:6" ht="15" x14ac:dyDescent="0.2">
      <c r="A60" s="45"/>
      <c r="B60" s="45"/>
      <c r="C60" s="45"/>
      <c r="D60" s="45"/>
      <c r="E60" s="426"/>
      <c r="F60" s="416"/>
    </row>
  </sheetData>
  <sheetProtection selectLockedCells="1"/>
  <mergeCells count="18">
    <mergeCell ref="E54:E55"/>
    <mergeCell ref="E56:E57"/>
    <mergeCell ref="A8:D8"/>
    <mergeCell ref="A57:B57"/>
    <mergeCell ref="C57:D57"/>
    <mergeCell ref="A2:D2"/>
    <mergeCell ref="A7:D7"/>
    <mergeCell ref="A3:D3"/>
    <mergeCell ref="A52:B52"/>
    <mergeCell ref="A56:B56"/>
    <mergeCell ref="A39:B39"/>
    <mergeCell ref="A46:B46"/>
    <mergeCell ref="A44:B44"/>
    <mergeCell ref="A11:B11"/>
    <mergeCell ref="C10:D10"/>
    <mergeCell ref="A20:B20"/>
    <mergeCell ref="A26:B26"/>
    <mergeCell ref="A33:B33"/>
  </mergeCells>
  <phoneticPr fontId="8" type="noConversion"/>
  <dataValidations count="2">
    <dataValidation type="list" allowBlank="1" showInputMessage="1" showErrorMessage="1" sqref="E10">
      <formula1>"01.08.2012 - 31.07.2013,01.09.2012 - 31.08.2013,01.09.2013 - 31.08.2014,01.08.2013 - 31.07.2014"</formula1>
    </dataValidation>
    <dataValidation type="list" allowBlank="1" showInputMessage="1" showErrorMessage="1" sqref="C10:D10">
      <formula1>"01.08.2021 - 31.07.2022,01.09.2021 - 31.08.2022"</formula1>
    </dataValidation>
  </dataValidations>
  <printOptions horizontalCentered="1" verticalCentered="1"/>
  <pageMargins left="0.51181102362204722" right="0.51181102362204722" top="0.35433070866141736" bottom="0.35433070866141736" header="0" footer="0"/>
  <pageSetup paperSize="9" scale="76" orientation="portrait" r:id="rId1"/>
  <headerFooter alignWithMargins="0"/>
  <ignoredErrors>
    <ignoredError sqref="C57"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30736" r:id="rId4" name="Check Box 16">
              <controlPr defaultSize="0" autoFill="0" autoLine="0" autoPict="0">
                <anchor moveWithCells="1">
                  <from>
                    <xdr:col>5</xdr:col>
                    <xdr:colOff>0</xdr:colOff>
                    <xdr:row>4</xdr:row>
                    <xdr:rowOff>0</xdr:rowOff>
                  </from>
                  <to>
                    <xdr:col>5</xdr:col>
                    <xdr:colOff>247650</xdr:colOff>
                    <xdr:row>5</xdr:row>
                    <xdr:rowOff>9525</xdr:rowOff>
                  </to>
                </anchor>
              </controlPr>
            </control>
          </mc:Choice>
        </mc:AlternateContent>
        <mc:AlternateContent xmlns:mc="http://schemas.openxmlformats.org/markup-compatibility/2006">
          <mc:Choice Requires="x14">
            <control shapeId="30737" r:id="rId5" name="Check Box 17">
              <controlPr defaultSize="0" autoFill="0" autoLine="0" autoPict="0">
                <anchor moveWithCells="1">
                  <from>
                    <xdr:col>5</xdr:col>
                    <xdr:colOff>0</xdr:colOff>
                    <xdr:row>3</xdr:row>
                    <xdr:rowOff>0</xdr:rowOff>
                  </from>
                  <to>
                    <xdr:col>5</xdr:col>
                    <xdr:colOff>247650</xdr:colOff>
                    <xdr:row>4</xdr:row>
                    <xdr:rowOff>38100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0">
    <pageSetUpPr fitToPage="1"/>
  </sheetPr>
  <dimension ref="A1:L66"/>
  <sheetViews>
    <sheetView showGridLines="0" view="pageBreakPreview" zoomScaleNormal="100" zoomScaleSheetLayoutView="100" workbookViewId="0">
      <selection activeCell="B21" sqref="B21"/>
    </sheetView>
  </sheetViews>
  <sheetFormatPr baseColWidth="10" defaultColWidth="11.42578125" defaultRowHeight="12.75" x14ac:dyDescent="0.2"/>
  <cols>
    <col min="1" max="1" width="3.42578125" style="456" customWidth="1"/>
    <col min="2" max="2" width="18.140625" style="456" customWidth="1"/>
    <col min="3" max="3" width="11.42578125" style="456"/>
    <col min="4" max="4" width="4.7109375" style="456" customWidth="1"/>
    <col min="5" max="5" width="20.7109375" style="456" customWidth="1"/>
    <col min="6" max="6" width="13" style="456" customWidth="1"/>
    <col min="7" max="8" width="11.42578125" style="456"/>
    <col min="9" max="9" width="11.85546875" style="456" customWidth="1"/>
    <col min="10" max="10" width="4.7109375" style="456" customWidth="1"/>
    <col min="11" max="11" width="17.85546875" style="456" customWidth="1"/>
    <col min="12" max="12" width="7.7109375" style="456" customWidth="1"/>
    <col min="13" max="16384" width="11.42578125" style="456"/>
  </cols>
  <sheetData>
    <row r="1" spans="1:12" ht="15.95" customHeight="1" x14ac:dyDescent="0.2">
      <c r="A1" s="485" t="s">
        <v>83</v>
      </c>
      <c r="B1" s="459"/>
      <c r="C1" s="459"/>
      <c r="D1" s="459"/>
      <c r="E1" s="459"/>
      <c r="F1" s="459"/>
      <c r="G1" s="525"/>
      <c r="H1" s="459"/>
      <c r="I1" s="524"/>
      <c r="J1" s="524"/>
      <c r="K1" s="468"/>
      <c r="L1" s="523" t="s">
        <v>427</v>
      </c>
    </row>
    <row r="2" spans="1:12" ht="15.95" customHeight="1" x14ac:dyDescent="0.25">
      <c r="A2" s="522" t="s">
        <v>574</v>
      </c>
      <c r="B2" s="522"/>
      <c r="C2" s="459"/>
      <c r="D2" s="459"/>
      <c r="E2" s="459"/>
      <c r="F2" s="459"/>
      <c r="G2" s="521"/>
      <c r="H2" s="459"/>
      <c r="I2" s="520"/>
      <c r="J2" s="519"/>
      <c r="K2" s="518"/>
    </row>
    <row r="3" spans="1:12" ht="15.95" customHeight="1" x14ac:dyDescent="0.2">
      <c r="A3" s="456" t="s">
        <v>512</v>
      </c>
      <c r="B3" s="459"/>
      <c r="C3" s="459"/>
      <c r="D3" s="1623"/>
      <c r="E3" s="1624"/>
      <c r="F3" s="459"/>
      <c r="G3" s="459"/>
      <c r="H3" s="459"/>
      <c r="I3" s="459"/>
      <c r="J3" s="459"/>
      <c r="K3" s="459"/>
      <c r="L3" s="478"/>
    </row>
    <row r="4" spans="1:12" ht="15.95" customHeight="1" x14ac:dyDescent="0.2">
      <c r="A4" s="459"/>
      <c r="B4" s="459"/>
      <c r="C4" s="459"/>
      <c r="D4" s="459"/>
      <c r="E4" s="459"/>
      <c r="F4" s="459"/>
      <c r="G4" s="459"/>
      <c r="H4" s="459"/>
      <c r="I4" s="459"/>
      <c r="J4" s="459"/>
      <c r="K4" s="459"/>
      <c r="L4" s="478"/>
    </row>
    <row r="5" spans="1:12" ht="15.95" customHeight="1" thickBot="1" x14ac:dyDescent="0.25">
      <c r="A5" s="466"/>
      <c r="B5" s="517"/>
      <c r="C5" s="517"/>
      <c r="D5" s="517"/>
      <c r="E5" s="517"/>
      <c r="F5" s="466"/>
      <c r="G5" s="501"/>
      <c r="H5" s="501"/>
      <c r="I5" s="501"/>
      <c r="J5" s="516" t="s">
        <v>617</v>
      </c>
      <c r="K5" s="466"/>
      <c r="L5" s="463"/>
    </row>
    <row r="6" spans="1:12" ht="15.95" customHeight="1" x14ac:dyDescent="0.2">
      <c r="A6" s="515"/>
      <c r="B6" s="513"/>
      <c r="C6" s="513"/>
      <c r="D6" s="513"/>
      <c r="E6" s="513"/>
      <c r="F6" s="513"/>
      <c r="G6" s="514"/>
      <c r="H6" s="513"/>
      <c r="I6" s="513"/>
      <c r="J6" s="513"/>
      <c r="K6" s="512"/>
      <c r="L6" s="511"/>
    </row>
    <row r="7" spans="1:12" ht="15.95" customHeight="1" x14ac:dyDescent="0.2">
      <c r="A7" s="479" t="s">
        <v>394</v>
      </c>
      <c r="B7" s="478" t="s">
        <v>395</v>
      </c>
      <c r="C7" s="478"/>
      <c r="D7" s="478"/>
      <c r="E7" s="478"/>
      <c r="F7" s="478"/>
      <c r="G7" s="457"/>
      <c r="H7" s="510" t="s">
        <v>249</v>
      </c>
      <c r="I7" s="526"/>
      <c r="J7" s="459"/>
      <c r="K7" s="507"/>
      <c r="L7" s="476"/>
    </row>
    <row r="8" spans="1:12" ht="15.95" customHeight="1" x14ac:dyDescent="0.2">
      <c r="A8" s="477"/>
      <c r="B8" s="1626"/>
      <c r="C8" s="1627"/>
      <c r="D8" s="1627"/>
      <c r="E8" s="1627"/>
      <c r="F8" s="1628"/>
      <c r="G8" s="459"/>
      <c r="H8" s="459"/>
      <c r="I8" s="459"/>
      <c r="J8" s="459"/>
      <c r="K8" s="507"/>
      <c r="L8" s="476"/>
    </row>
    <row r="9" spans="1:12" ht="15.95" customHeight="1" x14ac:dyDescent="0.2">
      <c r="A9" s="477"/>
      <c r="B9" s="1629"/>
      <c r="C9" s="1630"/>
      <c r="D9" s="1630"/>
      <c r="E9" s="1630"/>
      <c r="F9" s="1631"/>
      <c r="G9" s="459"/>
      <c r="H9" s="459"/>
      <c r="I9" s="459"/>
      <c r="J9" s="459"/>
      <c r="K9" s="507"/>
      <c r="L9" s="476"/>
    </row>
    <row r="10" spans="1:12" ht="15.95" customHeight="1" x14ac:dyDescent="0.2">
      <c r="A10" s="477"/>
      <c r="B10" s="1632"/>
      <c r="C10" s="1633"/>
      <c r="D10" s="1633"/>
      <c r="E10" s="1633"/>
      <c r="F10" s="1634"/>
      <c r="G10" s="508"/>
      <c r="H10" s="459"/>
      <c r="I10" s="459"/>
      <c r="J10" s="459"/>
      <c r="K10" s="507"/>
      <c r="L10" s="476"/>
    </row>
    <row r="11" spans="1:12" ht="15.95" customHeight="1" thickBot="1" x14ac:dyDescent="0.25">
      <c r="A11" s="481"/>
      <c r="B11" s="466"/>
      <c r="C11" s="466"/>
      <c r="D11" s="466"/>
      <c r="E11" s="466"/>
      <c r="F11" s="466"/>
      <c r="G11" s="483"/>
      <c r="H11" s="483"/>
      <c r="I11" s="483"/>
      <c r="J11" s="483"/>
      <c r="K11" s="466"/>
      <c r="L11" s="474"/>
    </row>
    <row r="12" spans="1:12" ht="15.95" customHeight="1" x14ac:dyDescent="0.2">
      <c r="A12" s="477"/>
      <c r="B12" s="459"/>
      <c r="C12" s="459"/>
      <c r="D12" s="459"/>
      <c r="E12" s="459"/>
      <c r="F12" s="459"/>
      <c r="G12" s="485"/>
      <c r="H12" s="485"/>
      <c r="I12" s="485"/>
      <c r="J12" s="485"/>
      <c r="K12" s="459"/>
      <c r="L12" s="476"/>
    </row>
    <row r="13" spans="1:12" ht="15.95" customHeight="1" x14ac:dyDescent="0.2">
      <c r="A13" s="506" t="s">
        <v>396</v>
      </c>
      <c r="B13" s="478" t="s">
        <v>575</v>
      </c>
      <c r="C13" s="478"/>
      <c r="D13" s="478"/>
      <c r="E13" s="478"/>
      <c r="F13" s="478"/>
      <c r="G13" s="478"/>
      <c r="H13" s="495"/>
      <c r="I13" s="495"/>
      <c r="J13" s="504"/>
      <c r="K13" s="459"/>
      <c r="L13" s="476"/>
    </row>
    <row r="14" spans="1:12" ht="15.95" customHeight="1" x14ac:dyDescent="0.25">
      <c r="A14" s="497"/>
      <c r="B14" s="505" t="s">
        <v>428</v>
      </c>
      <c r="C14" s="478"/>
      <c r="D14" s="1635" t="s">
        <v>809</v>
      </c>
      <c r="E14" s="1636"/>
      <c r="F14" s="1637"/>
      <c r="G14" s="495"/>
      <c r="H14" s="495"/>
      <c r="I14" s="495"/>
      <c r="J14" s="504"/>
      <c r="K14" s="459"/>
      <c r="L14" s="503"/>
    </row>
    <row r="15" spans="1:12" ht="15.95" customHeight="1" thickBot="1" x14ac:dyDescent="0.3">
      <c r="A15" s="481"/>
      <c r="B15" s="466"/>
      <c r="C15" s="466"/>
      <c r="D15" s="501"/>
      <c r="E15" s="466"/>
      <c r="F15" s="466"/>
      <c r="G15" s="501"/>
      <c r="H15" s="502"/>
      <c r="I15" s="501"/>
      <c r="J15" s="500"/>
      <c r="K15" s="499"/>
      <c r="L15" s="498"/>
    </row>
    <row r="16" spans="1:12" ht="15.95" customHeight="1" x14ac:dyDescent="0.2">
      <c r="A16" s="515"/>
      <c r="B16" s="763"/>
      <c r="C16" s="597"/>
      <c r="D16" s="597"/>
      <c r="E16" s="597"/>
      <c r="F16" s="597"/>
      <c r="G16" s="763"/>
      <c r="H16" s="763"/>
      <c r="I16" s="763"/>
      <c r="J16" s="763"/>
      <c r="K16" s="595"/>
      <c r="L16" s="762"/>
    </row>
    <row r="17" spans="1:12" ht="15.95" customHeight="1" x14ac:dyDescent="0.2">
      <c r="A17" s="479" t="s">
        <v>631</v>
      </c>
      <c r="B17" s="1643" t="s">
        <v>622</v>
      </c>
      <c r="C17" s="1643"/>
      <c r="D17" s="1643"/>
      <c r="E17" s="1643"/>
      <c r="F17" s="1643"/>
      <c r="G17" s="1643"/>
      <c r="H17" s="489"/>
      <c r="I17" s="489"/>
      <c r="J17" s="495"/>
      <c r="K17" s="457"/>
      <c r="L17" s="494"/>
    </row>
    <row r="18" spans="1:12" ht="15.95" customHeight="1" x14ac:dyDescent="0.2">
      <c r="A18" s="497"/>
      <c r="B18" s="491"/>
      <c r="C18" s="491"/>
      <c r="D18" s="491"/>
      <c r="E18" s="491"/>
      <c r="F18" s="491"/>
      <c r="G18" s="491"/>
      <c r="H18" s="489"/>
      <c r="I18" s="489"/>
      <c r="J18" s="495"/>
      <c r="K18" s="457"/>
      <c r="L18" s="494"/>
    </row>
    <row r="19" spans="1:12" ht="15.95" customHeight="1" x14ac:dyDescent="0.2">
      <c r="A19" s="497"/>
      <c r="B19" s="1643" t="s">
        <v>77</v>
      </c>
      <c r="C19" s="1643"/>
      <c r="D19" s="491"/>
      <c r="E19" s="1638"/>
      <c r="F19" s="1639"/>
      <c r="G19" s="1640"/>
      <c r="H19" s="489"/>
      <c r="I19" s="489"/>
      <c r="J19" s="495"/>
      <c r="K19" s="457"/>
      <c r="L19" s="494"/>
    </row>
    <row r="20" spans="1:12" ht="15.95" customHeight="1" x14ac:dyDescent="0.2">
      <c r="A20" s="497"/>
      <c r="B20" s="491"/>
      <c r="C20" s="491"/>
      <c r="D20" s="491"/>
      <c r="E20" s="496"/>
      <c r="F20" s="496"/>
      <c r="G20" s="496"/>
      <c r="H20" s="489"/>
      <c r="I20" s="489"/>
      <c r="J20" s="495"/>
      <c r="K20" s="457"/>
      <c r="L20" s="494"/>
    </row>
    <row r="21" spans="1:12" ht="15.95" customHeight="1" x14ac:dyDescent="0.2">
      <c r="A21" s="497"/>
      <c r="B21" s="488" t="b">
        <f>IF(D14="2017/2018","Anzahl der geplanten Dienstantritte vom 01.06.2017 bis 31.05.2018:",(IF(D14="2015/2016","Anzahl der geplanten Dienstantritte vom 01.06.2015 bis 31.05.2016:",(IF(D14="2016/2017","Anzahl der geplanten Dienstantritte vom 01.06.2016 bis 31.05.2017:")))))</f>
        <v>0</v>
      </c>
      <c r="C21" s="488"/>
      <c r="D21" s="487"/>
      <c r="E21" s="487"/>
      <c r="F21" s="496"/>
      <c r="G21" s="1641"/>
      <c r="H21" s="1642"/>
      <c r="I21" s="489"/>
      <c r="J21" s="495"/>
      <c r="K21" s="457"/>
      <c r="L21" s="494"/>
    </row>
    <row r="22" spans="1:12" ht="15.95" customHeight="1" x14ac:dyDescent="0.25">
      <c r="A22" s="477"/>
      <c r="B22" s="489"/>
      <c r="C22" s="493"/>
      <c r="D22" s="486"/>
      <c r="E22" s="492"/>
      <c r="F22" s="491"/>
      <c r="G22" s="491"/>
      <c r="H22" s="491"/>
      <c r="I22" s="491"/>
      <c r="J22" s="491"/>
      <c r="K22" s="491"/>
      <c r="L22" s="490"/>
    </row>
    <row r="23" spans="1:12" ht="15.95" customHeight="1" x14ac:dyDescent="0.2">
      <c r="A23" s="477"/>
      <c r="B23" s="1643" t="s">
        <v>153</v>
      </c>
      <c r="C23" s="1643"/>
      <c r="D23" s="1643"/>
      <c r="E23" s="1643"/>
      <c r="F23" s="1643"/>
      <c r="G23" s="1644"/>
      <c r="H23" s="1645"/>
      <c r="I23" s="491"/>
      <c r="J23" s="491"/>
      <c r="K23" s="491"/>
      <c r="L23" s="490"/>
    </row>
    <row r="24" spans="1:12" ht="15.95" customHeight="1" x14ac:dyDescent="0.25">
      <c r="A24" s="477"/>
      <c r="B24" s="489"/>
      <c r="C24" s="493"/>
      <c r="D24" s="486"/>
      <c r="E24" s="492"/>
      <c r="F24" s="491"/>
      <c r="G24" s="491"/>
      <c r="H24" s="491"/>
      <c r="I24" s="491"/>
      <c r="J24" s="491"/>
      <c r="K24" s="491"/>
      <c r="L24" s="490"/>
    </row>
    <row r="25" spans="1:12" ht="15.95" customHeight="1" x14ac:dyDescent="0.2">
      <c r="A25" s="477"/>
      <c r="B25" s="1643" t="s">
        <v>152</v>
      </c>
      <c r="C25" s="1643"/>
      <c r="D25" s="1643"/>
      <c r="E25" s="1646" t="e">
        <f>#REF!</f>
        <v>#REF!</v>
      </c>
      <c r="F25" s="1646"/>
      <c r="G25" s="848"/>
      <c r="H25" s="491"/>
      <c r="I25" s="491"/>
      <c r="J25" s="491"/>
      <c r="K25" s="491"/>
      <c r="L25" s="490"/>
    </row>
    <row r="26" spans="1:12" ht="15.95" customHeight="1" x14ac:dyDescent="0.25">
      <c r="A26" s="477"/>
      <c r="B26" s="491"/>
      <c r="C26" s="491"/>
      <c r="D26" s="491"/>
      <c r="E26" s="847"/>
      <c r="F26" s="847"/>
      <c r="G26" s="491"/>
      <c r="H26" s="491"/>
      <c r="I26" s="491"/>
      <c r="J26" s="491"/>
      <c r="K26" s="491"/>
      <c r="L26" s="490"/>
    </row>
    <row r="27" spans="1:12" ht="15.95" customHeight="1" x14ac:dyDescent="0.25">
      <c r="A27" s="477"/>
      <c r="B27" s="1643" t="s">
        <v>151</v>
      </c>
      <c r="C27" s="1643"/>
      <c r="D27" s="1643"/>
      <c r="E27" s="1643"/>
      <c r="F27" s="846"/>
      <c r="G27" s="491"/>
      <c r="H27" s="491"/>
      <c r="I27" s="491"/>
      <c r="J27" s="491"/>
      <c r="K27" s="491"/>
      <c r="L27" s="490"/>
    </row>
    <row r="28" spans="1:12" ht="15.95" customHeight="1" x14ac:dyDescent="0.2">
      <c r="A28" s="477"/>
      <c r="B28" s="1643" t="str">
        <f>IF(D14="2016/2017","Haushaltsjahr 2016",IF(D14="2015/2016","Haushaltsjahr 2015",IF(D14="2017/2018","Haushaltsjahr 2017","")))</f>
        <v/>
      </c>
      <c r="C28" s="1643"/>
      <c r="D28" s="491"/>
      <c r="E28" s="1647" t="e">
        <f>#REF!</f>
        <v>#REF!</v>
      </c>
      <c r="F28" s="1648"/>
      <c r="G28" s="491"/>
      <c r="H28" s="491"/>
      <c r="I28" s="491"/>
      <c r="J28" s="491"/>
      <c r="K28" s="491"/>
      <c r="L28" s="490"/>
    </row>
    <row r="29" spans="1:12" ht="15.95" customHeight="1" x14ac:dyDescent="0.2">
      <c r="A29" s="477"/>
      <c r="B29" s="1643" t="str">
        <f>IF(D14="2016/2017","Haushaltsjahr 2017",IF(D14="2015/2016","Haushaltsjahr 2016",IF(D14="2017/2018","Haushaltsjahr 2018","")))</f>
        <v/>
      </c>
      <c r="C29" s="1643"/>
      <c r="D29" s="491"/>
      <c r="E29" s="1647" t="e">
        <f>#REF!</f>
        <v>#REF!</v>
      </c>
      <c r="F29" s="1648"/>
      <c r="G29" s="491"/>
      <c r="H29" s="491"/>
      <c r="I29" s="491"/>
      <c r="J29" s="491"/>
      <c r="K29" s="491"/>
      <c r="L29" s="490"/>
    </row>
    <row r="30" spans="1:12" ht="15.95" customHeight="1" x14ac:dyDescent="0.2">
      <c r="A30" s="477"/>
      <c r="B30" s="1643" t="str">
        <f>IF(D14="2016/2017","Haushaltsjahr 2018",IF(D14="2015/2016","Haushaltsjahr 2017",IF(D14="2017/2018","Haushaltsjahr 2019","")))</f>
        <v/>
      </c>
      <c r="C30" s="1643"/>
      <c r="D30" s="491"/>
      <c r="E30" s="1647" t="e">
        <f>#REF!</f>
        <v>#REF!</v>
      </c>
      <c r="F30" s="1648"/>
      <c r="G30" s="491"/>
      <c r="H30" s="491"/>
      <c r="I30" s="491"/>
      <c r="J30" s="491"/>
      <c r="K30" s="491"/>
      <c r="L30" s="490"/>
    </row>
    <row r="31" spans="1:12" ht="15.95" customHeight="1" x14ac:dyDescent="0.25">
      <c r="A31" s="845"/>
      <c r="B31" s="1625" t="s">
        <v>150</v>
      </c>
      <c r="C31" s="1625"/>
      <c r="D31" s="1625"/>
      <c r="E31" s="1663" t="e">
        <f>SUM(E28:F30)</f>
        <v>#REF!</v>
      </c>
      <c r="F31" s="1664"/>
      <c r="G31" s="491"/>
      <c r="H31" s="491"/>
      <c r="I31" s="491"/>
      <c r="J31" s="491"/>
      <c r="K31" s="491"/>
      <c r="L31" s="490"/>
    </row>
    <row r="32" spans="1:12" ht="15.95" customHeight="1" thickBot="1" x14ac:dyDescent="0.25">
      <c r="A32" s="481"/>
      <c r="B32" s="466"/>
      <c r="C32" s="483"/>
      <c r="D32" s="483"/>
      <c r="E32" s="466"/>
      <c r="F32" s="466"/>
      <c r="G32" s="466"/>
      <c r="H32" s="466"/>
      <c r="I32" s="466"/>
      <c r="J32" s="466"/>
      <c r="K32" s="466"/>
      <c r="L32" s="482"/>
    </row>
    <row r="33" spans="1:12" ht="15.75" customHeight="1" x14ac:dyDescent="0.2">
      <c r="A33" s="515"/>
      <c r="B33" s="513"/>
      <c r="C33" s="513"/>
      <c r="D33" s="513"/>
      <c r="E33" s="513"/>
      <c r="F33" s="513"/>
      <c r="G33" s="513"/>
      <c r="H33" s="513"/>
      <c r="I33" s="513"/>
      <c r="J33" s="513"/>
      <c r="K33" s="513"/>
      <c r="L33" s="511"/>
    </row>
    <row r="34" spans="1:12" ht="15.75" customHeight="1" x14ac:dyDescent="0.2">
      <c r="A34" s="479" t="s">
        <v>632</v>
      </c>
      <c r="B34" s="478" t="s">
        <v>556</v>
      </c>
      <c r="C34" s="459"/>
      <c r="D34" s="459"/>
      <c r="E34" s="459"/>
      <c r="F34" s="459"/>
      <c r="G34" s="459"/>
      <c r="H34" s="459"/>
      <c r="I34" s="459"/>
      <c r="J34" s="459"/>
      <c r="K34" s="459"/>
      <c r="L34" s="476"/>
    </row>
    <row r="35" spans="1:12" ht="15.75" customHeight="1" x14ac:dyDescent="0.2">
      <c r="A35" s="477"/>
      <c r="B35" s="1660"/>
      <c r="C35" s="1661"/>
      <c r="D35" s="1661"/>
      <c r="E35" s="1661"/>
      <c r="F35" s="1662"/>
      <c r="G35" s="459"/>
      <c r="H35" s="459"/>
      <c r="I35" s="459"/>
      <c r="J35" s="459"/>
      <c r="K35" s="459"/>
      <c r="L35" s="476"/>
    </row>
    <row r="36" spans="1:12" ht="17.25" customHeight="1" thickBot="1" x14ac:dyDescent="0.25">
      <c r="A36" s="475"/>
      <c r="B36" s="463"/>
      <c r="C36" s="463"/>
      <c r="D36" s="463"/>
      <c r="E36" s="463"/>
      <c r="F36" s="463"/>
      <c r="G36" s="463"/>
      <c r="H36" s="463"/>
      <c r="I36" s="463"/>
      <c r="J36" s="463"/>
      <c r="K36" s="463"/>
      <c r="L36" s="474"/>
    </row>
    <row r="37" spans="1:12" ht="15" customHeight="1" x14ac:dyDescent="0.2">
      <c r="I37" s="457"/>
    </row>
    <row r="38" spans="1:12" ht="14.25" customHeight="1" x14ac:dyDescent="0.2">
      <c r="A38" s="182" t="s">
        <v>591</v>
      </c>
      <c r="B38" s="45"/>
      <c r="C38" s="45"/>
      <c r="D38" s="45"/>
      <c r="E38" s="46"/>
      <c r="F38" s="46"/>
      <c r="G38" s="46"/>
      <c r="H38" s="46"/>
    </row>
    <row r="39" spans="1:12" ht="14.1" customHeight="1" x14ac:dyDescent="0.2">
      <c r="A39" s="44"/>
      <c r="B39" s="44"/>
      <c r="C39" s="44"/>
      <c r="D39" s="44"/>
      <c r="E39" s="49"/>
      <c r="F39" s="45"/>
      <c r="G39" s="45"/>
      <c r="H39" s="45"/>
      <c r="I39" s="467"/>
      <c r="J39" s="467"/>
      <c r="K39" s="467"/>
    </row>
    <row r="40" spans="1:12" ht="26.25" customHeight="1" x14ac:dyDescent="0.2">
      <c r="A40" s="194"/>
      <c r="B40" s="1659" t="s">
        <v>590</v>
      </c>
      <c r="C40" s="1659"/>
      <c r="D40" s="1659"/>
      <c r="E40" s="1659"/>
      <c r="F40" s="1659"/>
      <c r="G40" s="1659"/>
      <c r="H40" s="1659"/>
      <c r="I40" s="1659"/>
      <c r="J40" s="1659"/>
      <c r="K40" s="1659"/>
      <c r="L40" s="1659"/>
    </row>
    <row r="41" spans="1:12" ht="14.1" customHeight="1" x14ac:dyDescent="0.2">
      <c r="A41" s="46"/>
      <c r="B41" s="169"/>
      <c r="C41" s="182"/>
      <c r="D41" s="182"/>
      <c r="E41" s="45"/>
      <c r="F41" s="45"/>
      <c r="G41" s="45"/>
      <c r="H41" s="45"/>
      <c r="I41" s="470"/>
      <c r="J41" s="470"/>
      <c r="K41" s="470"/>
      <c r="L41" s="468"/>
    </row>
    <row r="42" spans="1:12" ht="14.1" customHeight="1" x14ac:dyDescent="0.2">
      <c r="A42" s="194"/>
      <c r="B42" s="45" t="s">
        <v>597</v>
      </c>
      <c r="C42" s="182"/>
      <c r="D42" s="182"/>
      <c r="E42" s="52"/>
      <c r="F42" s="45"/>
      <c r="G42" s="45"/>
      <c r="H42" s="163"/>
      <c r="I42" s="470"/>
      <c r="J42" s="470"/>
      <c r="K42" s="470"/>
      <c r="L42" s="468"/>
    </row>
    <row r="43" spans="1:12" ht="14.1" customHeight="1" x14ac:dyDescent="0.2">
      <c r="A43" s="46"/>
      <c r="B43" s="45" t="s">
        <v>596</v>
      </c>
      <c r="C43" s="182"/>
      <c r="D43" s="182"/>
      <c r="E43" s="52"/>
      <c r="F43" s="45"/>
      <c r="G43" s="45"/>
      <c r="H43" s="163"/>
      <c r="I43" s="470"/>
      <c r="J43" s="470"/>
      <c r="K43" s="470"/>
      <c r="L43" s="468"/>
    </row>
    <row r="44" spans="1:12" ht="14.1" customHeight="1" x14ac:dyDescent="0.2">
      <c r="A44" s="46"/>
      <c r="B44" s="45"/>
      <c r="C44" s="182"/>
      <c r="D44" s="182"/>
      <c r="E44" s="52"/>
      <c r="F44" s="45"/>
      <c r="G44" s="45"/>
      <c r="H44" s="163"/>
      <c r="I44" s="470"/>
      <c r="J44" s="470"/>
      <c r="K44" s="470"/>
      <c r="L44" s="468"/>
    </row>
    <row r="45" spans="1:12" ht="14.1" customHeight="1" x14ac:dyDescent="0.2">
      <c r="A45" s="46"/>
      <c r="B45" s="45" t="s">
        <v>595</v>
      </c>
      <c r="C45" s="182"/>
      <c r="D45" s="182"/>
      <c r="E45" s="52"/>
      <c r="F45" s="45"/>
      <c r="G45" s="45"/>
      <c r="H45" s="163"/>
      <c r="I45" s="470"/>
      <c r="J45" s="470"/>
      <c r="K45" s="470"/>
      <c r="L45" s="468"/>
    </row>
    <row r="46" spans="1:12" ht="14.1" customHeight="1" x14ac:dyDescent="0.2">
      <c r="A46" s="46"/>
      <c r="B46" s="45" t="s">
        <v>594</v>
      </c>
      <c r="C46" s="182"/>
      <c r="D46" s="182"/>
      <c r="E46" s="52"/>
      <c r="F46" s="45"/>
      <c r="G46" s="45"/>
      <c r="H46" s="163"/>
      <c r="I46" s="470"/>
      <c r="J46" s="470"/>
      <c r="K46" s="470"/>
      <c r="L46" s="468"/>
    </row>
    <row r="47" spans="1:12" ht="14.1" customHeight="1" x14ac:dyDescent="0.2">
      <c r="A47" s="46"/>
      <c r="B47" s="45"/>
      <c r="C47" s="182"/>
      <c r="D47" s="182"/>
      <c r="E47" s="52"/>
      <c r="F47" s="45"/>
      <c r="G47" s="45"/>
      <c r="H47" s="163"/>
      <c r="I47" s="470"/>
      <c r="J47" s="470"/>
      <c r="K47" s="470"/>
      <c r="L47" s="468"/>
    </row>
    <row r="48" spans="1:12" ht="14.1" customHeight="1" x14ac:dyDescent="0.2">
      <c r="A48" s="46"/>
      <c r="B48" s="45" t="s">
        <v>78</v>
      </c>
      <c r="C48" s="182"/>
      <c r="D48" s="182"/>
      <c r="E48" s="52"/>
      <c r="F48" s="45"/>
      <c r="G48" s="45"/>
      <c r="H48" s="163"/>
      <c r="I48" s="470"/>
      <c r="J48" s="470"/>
      <c r="K48" s="470"/>
      <c r="L48" s="468"/>
    </row>
    <row r="49" spans="1:12" ht="15" customHeight="1" x14ac:dyDescent="0.2">
      <c r="A49" s="46"/>
      <c r="B49" s="45"/>
      <c r="C49" s="182"/>
      <c r="D49" s="182"/>
      <c r="E49" s="52"/>
      <c r="F49" s="45"/>
      <c r="G49" s="45"/>
      <c r="H49" s="163"/>
      <c r="I49" s="470"/>
      <c r="J49" s="470"/>
      <c r="K49" s="470"/>
      <c r="L49" s="468"/>
    </row>
    <row r="50" spans="1:12" ht="15" customHeight="1" x14ac:dyDescent="0.2">
      <c r="A50" s="46"/>
      <c r="B50" s="45" t="s">
        <v>593</v>
      </c>
      <c r="C50" s="182"/>
      <c r="D50" s="182"/>
      <c r="E50" s="52"/>
      <c r="F50" s="45"/>
      <c r="G50" s="45"/>
      <c r="H50" s="163"/>
      <c r="I50" s="470"/>
      <c r="J50" s="470"/>
      <c r="K50" s="470"/>
      <c r="L50" s="468"/>
    </row>
    <row r="51" spans="1:12" ht="15" customHeight="1" x14ac:dyDescent="0.2">
      <c r="B51" s="468"/>
      <c r="C51" s="468"/>
      <c r="D51" s="468"/>
      <c r="E51" s="468"/>
      <c r="F51" s="468"/>
      <c r="G51" s="468"/>
      <c r="H51" s="468"/>
      <c r="I51" s="470"/>
      <c r="J51" s="470"/>
      <c r="K51" s="470"/>
      <c r="L51" s="468"/>
    </row>
    <row r="52" spans="1:12" s="610" customFormat="1" x14ac:dyDescent="0.2">
      <c r="A52" s="485" t="s">
        <v>619</v>
      </c>
      <c r="G52" s="739"/>
      <c r="H52" s="737"/>
      <c r="I52" s="740"/>
      <c r="J52" s="740"/>
      <c r="K52" s="740"/>
      <c r="L52" s="740"/>
    </row>
    <row r="53" spans="1:12" x14ac:dyDescent="0.2">
      <c r="A53" s="468"/>
      <c r="B53" s="468"/>
      <c r="C53" s="468"/>
      <c r="D53" s="468"/>
      <c r="E53" s="468"/>
      <c r="F53" s="473"/>
      <c r="G53" s="470"/>
      <c r="H53" s="470"/>
      <c r="I53" s="457"/>
      <c r="J53" s="457"/>
      <c r="K53" s="457"/>
    </row>
    <row r="54" spans="1:12" ht="12" customHeight="1" x14ac:dyDescent="0.3">
      <c r="A54" s="469"/>
      <c r="B54" s="468" t="s">
        <v>149</v>
      </c>
      <c r="C54" s="468"/>
      <c r="D54" s="468"/>
      <c r="E54" s="472"/>
      <c r="F54" s="468"/>
      <c r="G54" s="470"/>
      <c r="H54" s="467"/>
      <c r="I54" s="457"/>
      <c r="J54" s="457"/>
      <c r="K54" s="457"/>
    </row>
    <row r="55" spans="1:12" ht="16.5" customHeight="1" x14ac:dyDescent="0.3">
      <c r="A55" s="469"/>
      <c r="E55" s="468"/>
      <c r="F55" s="468"/>
      <c r="H55" s="467"/>
    </row>
    <row r="56" spans="1:12" ht="15" x14ac:dyDescent="0.25">
      <c r="A56" s="1603" t="s">
        <v>148</v>
      </c>
      <c r="B56" s="1604"/>
      <c r="C56" s="1604"/>
      <c r="D56" s="1604"/>
      <c r="E56" s="1604"/>
      <c r="F56" s="1604"/>
      <c r="G56" s="1604"/>
      <c r="H56" s="1604"/>
      <c r="I56" s="1604"/>
      <c r="J56" s="1604"/>
      <c r="K56" s="1604"/>
      <c r="L56" s="1605"/>
    </row>
    <row r="57" spans="1:12" ht="15" customHeight="1" x14ac:dyDescent="0.2">
      <c r="A57" s="1649"/>
      <c r="B57" s="1650"/>
      <c r="C57" s="1650"/>
      <c r="D57" s="1650"/>
      <c r="E57" s="1650"/>
      <c r="F57" s="1650"/>
      <c r="G57" s="1650"/>
      <c r="H57" s="1650"/>
      <c r="I57" s="1650"/>
      <c r="J57" s="1650"/>
      <c r="K57" s="1650"/>
      <c r="L57" s="1651"/>
    </row>
    <row r="58" spans="1:12" ht="15" customHeight="1" x14ac:dyDescent="0.2">
      <c r="A58" s="1652"/>
      <c r="B58" s="1653"/>
      <c r="C58" s="1653"/>
      <c r="D58" s="1653"/>
      <c r="E58" s="1653"/>
      <c r="F58" s="1653"/>
      <c r="G58" s="1653"/>
      <c r="H58" s="1653"/>
      <c r="I58" s="1653"/>
      <c r="J58" s="1653"/>
      <c r="K58" s="1653"/>
      <c r="L58" s="1654"/>
    </row>
    <row r="59" spans="1:12" ht="15" customHeight="1" x14ac:dyDescent="0.2">
      <c r="A59" s="1652"/>
      <c r="B59" s="1653"/>
      <c r="C59" s="1653"/>
      <c r="D59" s="1653"/>
      <c r="E59" s="1653"/>
      <c r="F59" s="1653"/>
      <c r="G59" s="1653"/>
      <c r="H59" s="1653"/>
      <c r="I59" s="1653"/>
      <c r="J59" s="1653"/>
      <c r="K59" s="1653"/>
      <c r="L59" s="1654"/>
    </row>
    <row r="60" spans="1:12" ht="15" customHeight="1" x14ac:dyDescent="0.2">
      <c r="A60" s="1655"/>
      <c r="B60" s="1656"/>
      <c r="C60" s="1656"/>
      <c r="D60" s="1656"/>
      <c r="E60" s="1656"/>
      <c r="F60" s="1656"/>
      <c r="G60" s="1656"/>
      <c r="H60" s="1656"/>
      <c r="I60" s="1656"/>
      <c r="J60" s="1656"/>
      <c r="K60" s="1656"/>
      <c r="L60" s="1657"/>
    </row>
    <row r="61" spans="1:12" ht="15" customHeight="1" x14ac:dyDescent="0.25">
      <c r="A61" s="844"/>
      <c r="B61" s="844"/>
      <c r="C61" s="844"/>
      <c r="D61" s="844"/>
      <c r="E61" s="844"/>
      <c r="F61" s="844"/>
      <c r="G61" s="844"/>
      <c r="H61" s="844"/>
      <c r="I61" s="844"/>
      <c r="J61" s="844"/>
      <c r="K61" s="844"/>
      <c r="L61" s="844"/>
    </row>
    <row r="62" spans="1:12" ht="15" customHeight="1" x14ac:dyDescent="0.25">
      <c r="A62" s="844"/>
      <c r="B62" s="844"/>
      <c r="C62" s="844"/>
      <c r="D62" s="844"/>
      <c r="E62" s="844"/>
      <c r="F62" s="844"/>
      <c r="G62" s="844"/>
      <c r="H62" s="844"/>
      <c r="I62" s="844"/>
      <c r="J62" s="844"/>
      <c r="K62" s="844"/>
      <c r="L62" s="844"/>
    </row>
    <row r="63" spans="1:12" ht="22.5" x14ac:dyDescent="0.3">
      <c r="A63" s="469"/>
      <c r="E63" s="468"/>
      <c r="F63" s="468"/>
      <c r="H63" s="467"/>
    </row>
    <row r="64" spans="1:12" x14ac:dyDescent="0.2">
      <c r="A64" s="1658"/>
      <c r="B64" s="1658"/>
      <c r="C64" s="1658"/>
      <c r="D64" s="1658"/>
      <c r="E64" s="1658"/>
      <c r="F64" s="464"/>
      <c r="G64" s="1665"/>
      <c r="H64" s="1665"/>
      <c r="I64" s="1665"/>
      <c r="J64" s="1665"/>
      <c r="K64" s="1665"/>
      <c r="L64" s="1665"/>
    </row>
    <row r="65" spans="1:8" x14ac:dyDescent="0.2">
      <c r="A65" s="460" t="s">
        <v>621</v>
      </c>
      <c r="B65" s="462"/>
      <c r="D65" s="459"/>
      <c r="E65" s="459"/>
      <c r="F65" s="461"/>
      <c r="G65" s="460" t="s">
        <v>304</v>
      </c>
      <c r="H65" s="457"/>
    </row>
    <row r="66" spans="1:8" x14ac:dyDescent="0.2">
      <c r="A66" s="460"/>
      <c r="B66" s="460"/>
      <c r="D66" s="459"/>
      <c r="E66" s="459"/>
      <c r="F66" s="459"/>
      <c r="G66" s="458" t="s">
        <v>305</v>
      </c>
      <c r="H66" s="457"/>
    </row>
  </sheetData>
  <sheetProtection selectLockedCells="1"/>
  <mergeCells count="26">
    <mergeCell ref="A57:L60"/>
    <mergeCell ref="B17:G17"/>
    <mergeCell ref="B19:C19"/>
    <mergeCell ref="A64:E64"/>
    <mergeCell ref="B40:L40"/>
    <mergeCell ref="B35:F35"/>
    <mergeCell ref="E31:F31"/>
    <mergeCell ref="A56:L56"/>
    <mergeCell ref="G64:L64"/>
    <mergeCell ref="B28:C28"/>
    <mergeCell ref="D3:E3"/>
    <mergeCell ref="B31:D31"/>
    <mergeCell ref="B8:F10"/>
    <mergeCell ref="D14:F14"/>
    <mergeCell ref="E19:G19"/>
    <mergeCell ref="G21:H21"/>
    <mergeCell ref="B23:F23"/>
    <mergeCell ref="G23:H23"/>
    <mergeCell ref="B25:D25"/>
    <mergeCell ref="E25:F25"/>
    <mergeCell ref="E28:F28"/>
    <mergeCell ref="E29:F29"/>
    <mergeCell ref="E30:F30"/>
    <mergeCell ref="B27:E27"/>
    <mergeCell ref="B29:C29"/>
    <mergeCell ref="B30:C30"/>
  </mergeCells>
  <phoneticPr fontId="49" type="noConversion"/>
  <dataValidations count="1">
    <dataValidation type="list" allowBlank="1" showInputMessage="1" showErrorMessage="1" sqref="D14:F14">
      <formula1>"2021/2022"</formula1>
    </dataValidation>
  </dataValidations>
  <pageMargins left="0.59055118110236227" right="0.59055118110236227" top="0.78740157480314965" bottom="0.39370078740157483" header="0.51181102362204722" footer="0.51181102362204722"/>
  <pageSetup paperSize="9" scale="67"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5480" r:id="rId4" name="Check Box 8">
              <controlPr defaultSize="0" autoFill="0" autoLine="0" autoPict="0">
                <anchor moveWithCells="1">
                  <from>
                    <xdr:col>0</xdr:col>
                    <xdr:colOff>38100</xdr:colOff>
                    <xdr:row>52</xdr:row>
                    <xdr:rowOff>76200</xdr:rowOff>
                  </from>
                  <to>
                    <xdr:col>1</xdr:col>
                    <xdr:colOff>57150</xdr:colOff>
                    <xdr:row>54</xdr:row>
                    <xdr:rowOff>38100</xdr:rowOff>
                  </to>
                </anchor>
              </controlPr>
            </control>
          </mc:Choice>
        </mc:AlternateContent>
        <mc:AlternateContent xmlns:mc="http://schemas.openxmlformats.org/markup-compatibility/2006">
          <mc:Choice Requires="x14">
            <control shapeId="105481" r:id="rId5" name="Check Box 9">
              <controlPr defaultSize="0" autoFill="0" autoLine="0" autoPict="0">
                <anchor moveWithCells="1">
                  <from>
                    <xdr:col>0</xdr:col>
                    <xdr:colOff>47625</xdr:colOff>
                    <xdr:row>38</xdr:row>
                    <xdr:rowOff>95250</xdr:rowOff>
                  </from>
                  <to>
                    <xdr:col>0</xdr:col>
                    <xdr:colOff>219075</xdr:colOff>
                    <xdr:row>39</xdr:row>
                    <xdr:rowOff>266700</xdr:rowOff>
                  </to>
                </anchor>
              </controlPr>
            </control>
          </mc:Choice>
        </mc:AlternateContent>
        <mc:AlternateContent xmlns:mc="http://schemas.openxmlformats.org/markup-compatibility/2006">
          <mc:Choice Requires="x14">
            <control shapeId="105482" r:id="rId6" name="Check Box 10">
              <controlPr defaultSize="0" autoFill="0" autoLine="0" autoPict="0">
                <anchor moveWithCells="1">
                  <from>
                    <xdr:col>0</xdr:col>
                    <xdr:colOff>47625</xdr:colOff>
                    <xdr:row>40</xdr:row>
                    <xdr:rowOff>47625</xdr:rowOff>
                  </from>
                  <to>
                    <xdr:col>0</xdr:col>
                    <xdr:colOff>219075</xdr:colOff>
                    <xdr:row>43</xdr:row>
                    <xdr:rowOff>0</xdr:rowOff>
                  </to>
                </anchor>
              </controlPr>
            </control>
          </mc:Choice>
        </mc:AlternateContent>
        <mc:AlternateContent xmlns:mc="http://schemas.openxmlformats.org/markup-compatibility/2006">
          <mc:Choice Requires="x14">
            <control shapeId="105483" r:id="rId7" name="Check Box 11">
              <controlPr defaultSize="0" autoFill="0" autoLine="0" autoPict="0">
                <anchor moveWithCells="1">
                  <from>
                    <xdr:col>0</xdr:col>
                    <xdr:colOff>47625</xdr:colOff>
                    <xdr:row>42</xdr:row>
                    <xdr:rowOff>161925</xdr:rowOff>
                  </from>
                  <to>
                    <xdr:col>0</xdr:col>
                    <xdr:colOff>219075</xdr:colOff>
                    <xdr:row>46</xdr:row>
                    <xdr:rowOff>38100</xdr:rowOff>
                  </to>
                </anchor>
              </controlPr>
            </control>
          </mc:Choice>
        </mc:AlternateContent>
        <mc:AlternateContent xmlns:mc="http://schemas.openxmlformats.org/markup-compatibility/2006">
          <mc:Choice Requires="x14">
            <control shapeId="105484" r:id="rId8" name="Check Box 12">
              <controlPr defaultSize="0" autoFill="0" autoLine="0" autoPict="0">
                <anchor moveWithCells="1">
                  <from>
                    <xdr:col>0</xdr:col>
                    <xdr:colOff>47625</xdr:colOff>
                    <xdr:row>48</xdr:row>
                    <xdr:rowOff>0</xdr:rowOff>
                  </from>
                  <to>
                    <xdr:col>0</xdr:col>
                    <xdr:colOff>219075</xdr:colOff>
                    <xdr:row>51</xdr:row>
                    <xdr:rowOff>0</xdr:rowOff>
                  </to>
                </anchor>
              </controlPr>
            </control>
          </mc:Choice>
        </mc:AlternateContent>
        <mc:AlternateContent xmlns:mc="http://schemas.openxmlformats.org/markup-compatibility/2006">
          <mc:Choice Requires="x14">
            <control shapeId="105485" r:id="rId9" name="Check Box 13">
              <controlPr defaultSize="0" autoFill="0" autoLine="0" autoPict="0">
                <anchor moveWithCells="1">
                  <from>
                    <xdr:col>0</xdr:col>
                    <xdr:colOff>47625</xdr:colOff>
                    <xdr:row>45</xdr:row>
                    <xdr:rowOff>133350</xdr:rowOff>
                  </from>
                  <to>
                    <xdr:col>0</xdr:col>
                    <xdr:colOff>219075</xdr:colOff>
                    <xdr:row>49</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27</vt:i4>
      </vt:variant>
      <vt:variant>
        <vt:lpstr>Benannte Bereiche</vt:lpstr>
      </vt:variant>
      <vt:variant>
        <vt:i4>24</vt:i4>
      </vt:variant>
    </vt:vector>
  </HeadingPairs>
  <TitlesOfParts>
    <vt:vector size="51" baseType="lpstr">
      <vt:lpstr>Übersicht Formblätter</vt:lpstr>
      <vt:lpstr>S</vt:lpstr>
      <vt:lpstr>A1</vt:lpstr>
      <vt:lpstr>A2-N2</vt:lpstr>
      <vt:lpstr>A3</vt:lpstr>
      <vt:lpstr>A4-N4</vt:lpstr>
      <vt:lpstr>A5</vt:lpstr>
      <vt:lpstr>A6-N6</vt:lpstr>
      <vt:lpstr>A7</vt:lpstr>
      <vt:lpstr>A8-N8</vt:lpstr>
      <vt:lpstr>A9</vt:lpstr>
      <vt:lpstr>A10-N10</vt:lpstr>
      <vt:lpstr>A P</vt:lpstr>
      <vt:lpstr>A P IJFD</vt:lpstr>
      <vt:lpstr>A B</vt:lpstr>
      <vt:lpstr>N1 R</vt:lpstr>
      <vt:lpstr>N1 F</vt:lpstr>
      <vt:lpstr>N3</vt:lpstr>
      <vt:lpstr>N5</vt:lpstr>
      <vt:lpstr>N7</vt:lpstr>
      <vt:lpstr>N9</vt:lpstr>
      <vt:lpstr>N P</vt:lpstr>
      <vt:lpstr>N TN 1</vt:lpstr>
      <vt:lpstr>N TN 2</vt:lpstr>
      <vt:lpstr>RM</vt:lpstr>
      <vt:lpstr>Tabelle3</vt:lpstr>
      <vt:lpstr>Hinweise</vt:lpstr>
      <vt:lpstr>'A B'!Druckbereich</vt:lpstr>
      <vt:lpstr>'A P'!Druckbereich</vt:lpstr>
      <vt:lpstr>'A P IJFD'!Druckbereich</vt:lpstr>
      <vt:lpstr>'A1'!Druckbereich</vt:lpstr>
      <vt:lpstr>'A10-N10'!Druckbereich</vt:lpstr>
      <vt:lpstr>'A2-N2'!Druckbereich</vt:lpstr>
      <vt:lpstr>'A3'!Druckbereich</vt:lpstr>
      <vt:lpstr>'A4-N4'!Druckbereich</vt:lpstr>
      <vt:lpstr>'A5'!Druckbereich</vt:lpstr>
      <vt:lpstr>'A6-N6'!Druckbereich</vt:lpstr>
      <vt:lpstr>'A7'!Druckbereich</vt:lpstr>
      <vt:lpstr>'A8-N8'!Druckbereich</vt:lpstr>
      <vt:lpstr>'A9'!Druckbereich</vt:lpstr>
      <vt:lpstr>'N P'!Druckbereich</vt:lpstr>
      <vt:lpstr>'N TN 1'!Druckbereich</vt:lpstr>
      <vt:lpstr>'N TN 2'!Druckbereich</vt:lpstr>
      <vt:lpstr>'N1 R'!Druckbereich</vt:lpstr>
      <vt:lpstr>'N3'!Druckbereich</vt:lpstr>
      <vt:lpstr>'N5'!Druckbereich</vt:lpstr>
      <vt:lpstr>'N7'!Druckbereich</vt:lpstr>
      <vt:lpstr>'N9'!Druckbereich</vt:lpstr>
      <vt:lpstr>RM!Druckbereich</vt:lpstr>
      <vt:lpstr>'Übersicht Formblätter'!Druckbereich</vt:lpstr>
      <vt:lpstr>'N TN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Formblätter 2021-2022</dc:title>
  <dc:subject>Formblätter FÖJ/FSJ</dc:subject>
  <dc:creator>Andreas Schilling</dc:creator>
  <cp:keywords>Formblätter</cp:keywords>
  <cp:lastModifiedBy>Frick, Birgit</cp:lastModifiedBy>
  <cp:lastPrinted>2019-04-29T07:55:48Z</cp:lastPrinted>
  <dcterms:created xsi:type="dcterms:W3CDTF">1999-07-30T09:14:00Z</dcterms:created>
  <dcterms:modified xsi:type="dcterms:W3CDTF">2021-04-06T09:25:38Z</dcterms:modified>
</cp:coreProperties>
</file>